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59BC2A66-4C78-4D9E-8347-9689C0CD2F8D}" xr6:coauthVersionLast="36" xr6:coauthVersionMax="36" xr10:uidLastSave="{00000000-0000-0000-0000-000000000000}"/>
  <bookViews>
    <workbookView xWindow="0" yWindow="0" windowWidth="20490" windowHeight="8520" activeTab="1" xr2:uid="{A44F6E01-857B-4FEC-A9BB-9ECF4ABC4DFF}"/>
  </bookViews>
  <sheets>
    <sheet name="DataSets" sheetId="1" r:id="rId1"/>
    <sheet name="Income Sources" sheetId="3" r:id="rId2"/>
    <sheet name="Geographically" sheetId="4" r:id="rId3"/>
    <sheet name="Sales process" sheetId="5" r:id="rId4"/>
    <sheet name="Project Status" sheetId="6" r:id="rId5"/>
    <sheet name="PivotTables" sheetId="9" r:id="rId6"/>
  </sheets>
  <definedNames>
    <definedName name="ExternalData_1" localSheetId="0" hidden="1">DataSets!$A$1:$I$901</definedName>
    <definedName name="ExternalData_2" localSheetId="0" hidden="1">DataSets!$M$1:$P$31</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6" i="9" l="1"/>
  <c r="BN7" i="9"/>
  <c r="BN8" i="9"/>
  <c r="BN9" i="9"/>
  <c r="BN10" i="9"/>
  <c r="BN11" i="9"/>
  <c r="BN12" i="9"/>
  <c r="BN13" i="9"/>
  <c r="BN14" i="9"/>
  <c r="BN15" i="9"/>
  <c r="BN16" i="9"/>
  <c r="BN17" i="9"/>
  <c r="BN18" i="9"/>
  <c r="BN19" i="9"/>
  <c r="BN20" i="9"/>
  <c r="BN21" i="9"/>
  <c r="BN22" i="9"/>
  <c r="BN23" i="9"/>
  <c r="BN24" i="9"/>
  <c r="BN25" i="9"/>
  <c r="BO25" i="9" l="1"/>
  <c r="BO24" i="9"/>
  <c r="BO23" i="9"/>
  <c r="BO22" i="9"/>
  <c r="BO21" i="9"/>
  <c r="BO20" i="9"/>
  <c r="BO19" i="9"/>
  <c r="BO18" i="9"/>
  <c r="BO17" i="9"/>
  <c r="BO16" i="9"/>
  <c r="BO15" i="9"/>
  <c r="BO14" i="9"/>
  <c r="BO13" i="9"/>
  <c r="BO12" i="9"/>
  <c r="BO11" i="9"/>
  <c r="BO10" i="9"/>
  <c r="O10" i="9"/>
  <c r="N10" i="9"/>
  <c r="K10" i="9"/>
  <c r="BO9" i="9"/>
  <c r="O9" i="9"/>
  <c r="N9" i="9"/>
  <c r="K9" i="9"/>
  <c r="BO8" i="9"/>
  <c r="O8" i="9"/>
  <c r="N8" i="9"/>
  <c r="K8" i="9"/>
  <c r="BO7" i="9"/>
  <c r="O7" i="9"/>
  <c r="N7" i="9"/>
  <c r="K7" i="9"/>
  <c r="BO6" i="9"/>
  <c r="BC6" i="9"/>
  <c r="BB6" i="9"/>
  <c r="O6" i="9"/>
  <c r="N6" i="9"/>
  <c r="K6" i="9"/>
  <c r="BO5" i="9"/>
  <c r="BN5" i="9"/>
  <c r="BC5" i="9"/>
  <c r="BB5" i="9"/>
  <c r="AF5" i="9"/>
  <c r="O5" i="9"/>
  <c r="N5" i="9"/>
  <c r="K5" i="9"/>
  <c r="AO5" i="9"/>
  <c r="U5" i="9"/>
  <c r="L9" i="9" l="1"/>
  <c r="M9" i="9" s="1"/>
  <c r="L6" i="9"/>
  <c r="M6" i="9" s="1"/>
  <c r="L8" i="9"/>
  <c r="M8" i="9" s="1"/>
  <c r="L5" i="9"/>
  <c r="M5" i="9" s="1"/>
  <c r="L10" i="9"/>
  <c r="M10" i="9" s="1"/>
  <c r="L7" i="9"/>
  <c r="M7" i="9" s="1"/>
  <c r="V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355042-2A62-4C2C-B95E-E38789248F91}" keepAlive="1" name="Query - Map" description="Connection to the 'Map' query in the workbook." type="5" refreshedVersion="6" background="1" saveData="1">
    <dbPr connection="Provider=Microsoft.Mashup.OleDb.1;Data Source=$Workbook$;Location=Map;Extended Properties=&quot;&quot;" command="SELECT * FROM [Map]"/>
  </connection>
  <connection id="2" xr16:uid="{34EC23F7-6898-47CB-8552-4B64FFB3EF61}" keepAlive="1" name="Query - Table3" description="Connection to the 'Table3' query in the workbook." type="5" refreshedVersion="6" background="1">
    <dbPr connection="Provider=Microsoft.Mashup.OleDb.1;Data Source=$Workbook$;Location=Table3;Extended Properties=&quot;&quot;" command="SELECT * FROM [Table3]"/>
  </connection>
  <connection id="3" xr16:uid="{581BC5E2-CC66-4904-A999-725763999708}" keepAlive="1" name="Query - Table3 (2)" description="Connection to the 'Table3 (2)' query in the workbook." type="5" refreshedVersion="6" background="1" saveData="1">
    <dbPr connection="Provider=Microsoft.Mashup.OleDb.1;Data Source=$Workbook$;Location=Table3 (2);Extended Properties=&quot;&quot;" command="SELECT * FROM [Table3 (2)]"/>
  </connection>
</connections>
</file>

<file path=xl/sharedStrings.xml><?xml version="1.0" encoding="utf-8"?>
<sst xmlns="http://schemas.openxmlformats.org/spreadsheetml/2006/main" count="3758" uniqueCount="68">
  <si>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</si>
  <si>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</si>
  <si>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</si>
  <si>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</si>
  <si>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</si>
  <si>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</si>
  <si>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</si>
  <si>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</si>
  <si>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</si>
  <si>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</si>
  <si>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</si>
  <si>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</si>
  <si>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</si>
  <si>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</si>
  <si>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</si>
  <si>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</si>
  <si>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</si>
  <si>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</si>
  <si>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</si>
  <si>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</si>
  <si>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</si>
  <si>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</si>
  <si>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</si>
  <si>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</si>
  <si>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</si>
  <si>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</si>
  <si>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</si>
  <si>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</si>
  <si>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</si>
  <si>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</si>
  <si>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</si>
  <si>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</si>
  <si>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</si>
  <si>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</si>
  <si>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</si>
  <si>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</si>
  <si>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</si>
  <si>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</si>
  <si>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</si>
  <si>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</si>
  <si>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</si>
  <si>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</si>
  <si>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</si>
  <si>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Country</t>
  </si>
  <si>
    <t>Amount</t>
  </si>
  <si>
    <t>Target</t>
  </si>
  <si>
    <t>Egypt</t>
  </si>
  <si>
    <t>USA</t>
  </si>
  <si>
    <t>Russia</t>
  </si>
  <si>
    <t>United Kingdom</t>
  </si>
  <si>
    <t>Brazil</t>
  </si>
  <si>
    <t>Canada</t>
  </si>
  <si>
    <t>Row Labels</t>
  </si>
  <si>
    <t>Grand Total</t>
  </si>
  <si>
    <t>Sum of Income</t>
  </si>
  <si>
    <t>Sum of Income2</t>
  </si>
  <si>
    <t>x</t>
  </si>
  <si>
    <t>y</t>
  </si>
  <si>
    <t>Max</t>
  </si>
  <si>
    <t>Sum of Target Income</t>
  </si>
  <si>
    <t>Sum of Counts</t>
  </si>
  <si>
    <t>countPercentage</t>
  </si>
  <si>
    <t>count</t>
  </si>
  <si>
    <t>Count%</t>
  </si>
  <si>
    <t>Average Income By Month</t>
  </si>
  <si>
    <t>Sum of operating profit</t>
  </si>
  <si>
    <t>percentage_of_market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</si>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</sst>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sz val="11"/>
      <color theme="1"/>
      <name val="Arial"/>
      <family val="2"/>
    </font>
    <font>
      <sz val="11"/>
      <color theme="0" tint="-0.14999847407452621"/>
      <name val="Arial"/>
      <family val="2"/>
    </font>
    <font>
      <sz val="11"/>
      <color theme="0" tint="-0.499984740745262"/>
      <name val="Arial"/>
      <family val="2"/>
    </font>
    <font>
      <sz val="11"/>
      <color theme="1"/>
      <name val="Arial"/>
    </font>
    <font>
      <sz val="11"/>
      <color theme="0" tint="-0.499984740745262"/>
      <name val="Arial"/>
    </font>
  </fonts>
  <fills count="5">
    <fill>
      <patternFill patternType="none"/>
    </fill>
    <fill>
      <patternFill patternType="gray125"/>
    </fill>
    <fill>
      <patternFill patternType="solid">
        <fgColor theme="1"/>
        <bgColor indexed="64"/>
      </patternFill>
    </fill>
    <fill>
      <patternFill patternType="solid">
        <fgColor theme="1" tint="4.9989318521683403E-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5" tint="0.79998168889431442"/>
      </top>
      <bottom style="thin">
        <color theme="5" tint="0.79998168889431442"/>
      </bottom>
      <diagonal/>
    </border>
    <border>
      <left/>
      <right/>
      <top style="thin">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0" fillId="2" borderId="0" xfId="0" applyFill="1"/>
    <xf numFmtId="0" fontId="0" fillId="3" borderId="0" xfId="0" applyFill="1"/>
    <xf numFmtId="0" fontId="0" fillId="0" borderId="0" xfId="0" applyFill="1"/>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2" fillId="0" borderId="0" xfId="0" applyFont="1"/>
    <xf numFmtId="0" fontId="4" fillId="0" borderId="0" xfId="0" applyFont="1"/>
    <xf numFmtId="0" fontId="4" fillId="0" borderId="10" xfId="0" applyFont="1" applyBorder="1" applyAlignment="1">
      <alignment horizontal="left"/>
    </xf>
    <xf numFmtId="0" fontId="3" fillId="3" borderId="0" xfId="0" applyFont="1" applyFill="1"/>
    <xf numFmtId="164" fontId="4" fillId="0" borderId="0" xfId="1" applyNumberFormat="1" applyFont="1"/>
    <xf numFmtId="0" fontId="5" fillId="0" borderId="0" xfId="0" pivotButton="1" applyFont="1"/>
    <xf numFmtId="0" fontId="5" fillId="0" borderId="0" xfId="0" applyFont="1"/>
    <xf numFmtId="0" fontId="5" fillId="0" borderId="0" xfId="0" applyFont="1" applyAlignment="1">
      <alignment horizontal="left"/>
    </xf>
    <xf numFmtId="0" fontId="6" fillId="0" borderId="0" xfId="0" applyNumberFormat="1" applyFont="1"/>
    <xf numFmtId="10" fontId="6" fillId="0" borderId="0" xfId="0" applyNumberFormat="1" applyFont="1"/>
    <xf numFmtId="0" fontId="6" fillId="0" borderId="0" xfId="0" applyFont="1" applyAlignment="1">
      <alignment horizontal="left"/>
    </xf>
    <xf numFmtId="9" fontId="4" fillId="0" borderId="0" xfId="2" applyFont="1"/>
    <xf numFmtId="164" fontId="6" fillId="0" borderId="0" xfId="0" applyNumberFormat="1" applyFont="1"/>
    <xf numFmtId="0" fontId="3" fillId="4" borderId="0" xfId="0" applyFont="1" applyFill="1"/>
    <xf numFmtId="164" fontId="4" fillId="0" borderId="0" xfId="0" applyNumberFormat="1" applyFont="1"/>
    <xf numFmtId="0" fontId="3" fillId="3" borderId="9" xfId="0" applyFont="1" applyFill="1" applyBorder="1"/>
    <xf numFmtId="164" fontId="4" fillId="0" borderId="11" xfId="0" applyNumberFormat="1" applyFont="1" applyBorder="1"/>
    <xf numFmtId="10" fontId="4" fillId="0" borderId="7" xfId="2" applyNumberFormat="1" applyFont="1" applyBorder="1"/>
    <xf numFmtId="0" fontId="3" fillId="3" borderId="4" xfId="0" applyFont="1" applyFill="1" applyBorder="1"/>
    <xf numFmtId="164" fontId="4" fillId="0" borderId="12" xfId="0" applyNumberFormat="1" applyFont="1" applyBorder="1"/>
    <xf numFmtId="10" fontId="4" fillId="0" borderId="2" xfId="2" applyNumberFormat="1" applyFont="1" applyBorder="1"/>
    <xf numFmtId="0" fontId="5" fillId="0" borderId="0" xfId="0" applyFont="1" applyAlignment="1">
      <alignment horizontal="left" indent="1"/>
    </xf>
    <xf numFmtId="164" fontId="4" fillId="0" borderId="1" xfId="1" applyNumberFormat="1" applyFont="1" applyBorder="1"/>
    <xf numFmtId="10" fontId="4" fillId="0" borderId="1" xfId="2" applyNumberFormat="1" applyFont="1" applyBorder="1"/>
  </cellXfs>
  <cellStyles count="3">
    <cellStyle name="Comma" xfId="1" builtinId="3"/>
    <cellStyle name="Normal" xfId="0" builtinId="0"/>
    <cellStyle name="Percent" xfId="2" builtinId="5"/>
  </cellStyles>
  <dxfs count="73">
    <dxf>
      <numFmt numFmtId="164" formatCode="_(* #,##0_);_(* \(#,##0\);_(* &quot;-&quot;??_);_(@_)"/>
    </dxf>
    <dxf>
      <font>
        <color theme="0" tint="-0.499984740745262"/>
      </font>
    </dxf>
    <dxf>
      <font>
        <color theme="0" tint="-0.499984740745262"/>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color theme="0" tint="-0.499984740745262"/>
      </font>
    </dxf>
    <dxf>
      <font>
        <color theme="0" tint="-0.499984740745262"/>
      </font>
    </dxf>
    <dxf>
      <font>
        <color theme="0" tint="-0.49998474074526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color theme="0" tint="-0.499984740745262"/>
      </font>
    </dxf>
    <dxf>
      <font>
        <color theme="0" tint="-0.499984740745262"/>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font>
        <color theme="0" tint="-0.499984740745262"/>
      </font>
    </dxf>
    <dxf>
      <font>
        <color theme="0" tint="-0.499984740745262"/>
      </font>
    </dxf>
    <dxf>
      <font>
        <name val="Arial"/>
        <scheme val="none"/>
      </font>
    </dxf>
    <dxf>
      <font>
        <name val="Arial"/>
        <scheme val="none"/>
      </font>
    </dxf>
    <dxf>
      <font>
        <name val="Arial"/>
        <scheme val="none"/>
      </font>
    </dxf>
    <dxf>
      <font>
        <name val="Arial"/>
        <scheme val="none"/>
      </font>
    </dxf>
    <dxf>
      <numFmt numFmtId="164" formatCode="_(* #,##0_);_(* \(#,##0\);_(* &quot;-&quot;??_);_(@_)"/>
    </dxf>
    <dxf>
      <font>
        <color theme="0" tint="-0.499984740745262"/>
      </font>
    </dxf>
    <dxf>
      <font>
        <color theme="0" tint="-0.499984740745262"/>
      </fon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font>
        <color theme="0" tint="-0.499984740745262"/>
      </font>
    </dxf>
    <dxf>
      <font>
        <color theme="0" tint="-0.499984740745262"/>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i val="0"/>
        <name val="Calibri"/>
        <family val="2"/>
        <scheme val="minor"/>
      </font>
      <fill>
        <patternFill>
          <bgColor theme="0" tint="-0.499984740745262"/>
        </patternFill>
      </fill>
    </dxf>
    <dxf>
      <font>
        <b/>
        <i val="0"/>
        <sz val="12"/>
        <name val="Calibri"/>
        <family val="2"/>
        <scheme val="minor"/>
      </font>
      <fill>
        <patternFill patternType="solid">
          <fgColor theme="1"/>
          <bgColor theme="1"/>
        </patternFill>
      </fill>
      <border diagonalUp="0" diagonalDown="0">
        <left/>
        <right/>
        <top/>
        <bottom/>
        <vertical/>
        <horizontal/>
      </border>
    </dxf>
  </dxfs>
  <tableStyles count="2" defaultTableStyle="TableStyleMedium2" defaultPivotStyle="PivotStyleLight16">
    <tableStyle name="Slicer Style 1" pivot="0" table="0" count="6" xr9:uid="{9E8C9F26-786B-42EA-9FCF-07EDE27C142B}">
      <tableStyleElement type="wholeTable" dxfId="72"/>
      <tableStyleElement type="headerRow" dxfId="71"/>
    </tableStyle>
    <tableStyle name="SlicerStyleLight1 2" pivot="0" table="0" count="9" xr9:uid="{32B411B7-4BF3-4779-ADCD-EA9FC498C5B8}">
      <tableStyleElement type="wholeTable" dxfId="70"/>
      <tableStyleElement type="headerRow" dxfId="69"/>
    </tableStyle>
  </tableStyles>
  <colors>
    <mruColors>
      <color rgb="FF070E25"/>
      <color rgb="FFDD115E"/>
      <color rgb="FF100D83"/>
      <color rgb="FFC240DB"/>
      <color rgb="FFF3C1D4"/>
      <color rgb="FFEEF0E4"/>
      <color rgb="FFDC25FA"/>
      <color rgb="FF9947F7"/>
      <color rgb="FF7417BD"/>
      <color rgb="FF9BF8F2"/>
    </mruColors>
  </colors>
  <extLst>
    <ext xmlns:x14="http://schemas.microsoft.com/office/spreadsheetml/2009/9/main" uri="{46F421CA-312F-682f-3DD2-61675219B42D}">
      <x14:dxfs count="1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0"/>
            <name val="Calibri"/>
            <family val="2"/>
            <scheme val="minor"/>
          </font>
          <fill>
            <patternFill patternType="solid">
              <fgColor auto="1"/>
              <bgColor theme="0" tint="-0.34998626667073579"/>
            </patternFill>
          </fill>
          <border diagonalUp="0" diagonalDown="0">
            <left/>
            <right/>
            <top/>
            <bottom/>
            <vertical/>
            <horizontal/>
          </border>
        </dxf>
        <dxf>
          <font>
            <b/>
            <i val="0"/>
            <sz val="12"/>
            <color theme="0"/>
            <name val="Calibri"/>
            <family val="2"/>
            <scheme val="minor"/>
          </font>
          <fill>
            <patternFill patternType="solid">
              <fgColor auto="1"/>
              <bgColor theme="0" tint="-0.34998626667073579"/>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0" tint="-0.499984740745262"/>
            <name val="Calibri"/>
            <family val="2"/>
            <scheme val="minor"/>
          </font>
          <fill>
            <patternFill patternType="solid">
              <fgColor theme="4" tint="0.59999389629810485"/>
              <bgColor theme="0" tint="-0.1499679555650502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4"/>
            <color theme="0" tint="-0.499984740745262"/>
            <name val="Calibri"/>
            <family val="2"/>
            <scheme val="minor"/>
          </font>
          <fill>
            <patternFill patternType="solid">
              <fgColor rgb="FFFFFFFF"/>
              <bgColor theme="0"/>
            </patternFill>
          </fill>
          <border diagonalUp="0" diagonalDown="0">
            <left/>
            <right/>
            <top/>
            <bottom/>
            <vertical/>
            <horizontal/>
          </border>
        </dxf>
        <dxf>
          <font>
            <b/>
            <i val="0"/>
            <strike val="0"/>
            <sz val="12"/>
            <color theme="0"/>
            <name val="Calibri"/>
            <family val="2"/>
            <scheme val="minor"/>
          </font>
          <fill>
            <patternFill>
              <bgColor theme="0" tint="-0.499984740745262"/>
            </patternFill>
          </fill>
          <border diagonalUp="0" diagonalDown="0">
            <left/>
            <right/>
            <top/>
            <bottom/>
            <vertical/>
            <horizontal/>
          </border>
        </dxf>
        <dxf>
          <font>
            <color theme="0"/>
          </font>
          <fill>
            <patternFill>
              <bgColor theme="0" tint="-0.499984740745262"/>
            </patternFill>
          </fill>
          <border diagonalUp="0" diagonalDown="0">
            <left/>
            <right/>
            <top/>
            <bottom/>
            <vertical/>
            <horizontal/>
          </border>
        </dxf>
        <dxf>
          <font>
            <b/>
            <i val="0"/>
            <color theme="0"/>
          </font>
          <fill>
            <patternFill patternType="none">
              <bgColor auto="1"/>
            </patternFill>
          </fill>
          <border diagonalUp="0" diagonalDown="0">
            <left/>
            <right/>
            <top/>
            <bottom/>
            <vertical/>
            <horizontal/>
          </border>
        </dxf>
        <dxf>
          <font>
            <b/>
            <i val="0"/>
            <sz val="12"/>
            <color theme="0"/>
            <name val="Calibri"/>
            <family val="2"/>
            <scheme val="minor"/>
          </font>
          <fill>
            <patternFill patternType="none">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0"/>
            <x14:slicerStyleElement type="selectedItemWithData" dxfId="9"/>
            <x14:slicerStyleElement type="hoveredUnselectedItemWithData" dxfId="8"/>
            <x14:slicerStyleElement type="hoveredSelectedItemWithData" dxfId="7"/>
          </x14:slicerStyleElements>
        </x14:slicerStyle>
        <x14:slicerStyle name="SlicerStyleLight1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4143692566804"/>
          <c:y val="8.8643662189285183E-2"/>
          <c:w val="0.76917101503851126"/>
          <c:h val="0.80310483248417475"/>
        </c:manualLayout>
      </c:layout>
      <c:doughnutChart>
        <c:varyColors val="1"/>
        <c:ser>
          <c:idx val="0"/>
          <c:order val="0"/>
          <c:spPr>
            <a:gradFill>
              <a:gsLst>
                <a:gs pos="69000">
                  <a:srgbClr val="9947F7"/>
                </a:gs>
                <a:gs pos="19000">
                  <a:srgbClr val="DC25FA"/>
                </a:gs>
              </a:gsLst>
              <a:lin ang="5400000" scaled="1"/>
            </a:gradFill>
            <a:ln w="146050">
              <a:solidFill>
                <a:schemeClr val="tx1"/>
              </a:solidFill>
            </a:ln>
          </c:spPr>
          <c:dPt>
            <c:idx val="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1-B67D-4245-9976-53902909FD7E}"/>
              </c:ext>
            </c:extLst>
          </c:dPt>
          <c:dPt>
            <c:idx val="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3-B67D-4245-9976-53902909FD7E}"/>
              </c:ext>
            </c:extLst>
          </c:dPt>
          <c:dPt>
            <c:idx val="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5-B67D-4245-9976-53902909FD7E}"/>
              </c:ext>
            </c:extLst>
          </c:dPt>
          <c:dPt>
            <c:idx val="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7-B67D-4245-9976-53902909FD7E}"/>
              </c:ext>
            </c:extLst>
          </c:dPt>
          <c:dPt>
            <c:idx val="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9-B67D-4245-9976-53902909FD7E}"/>
              </c:ext>
            </c:extLst>
          </c:dPt>
          <c:dPt>
            <c:idx val="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B-B67D-4245-9976-53902909FD7E}"/>
              </c:ext>
            </c:extLst>
          </c:dPt>
          <c:dPt>
            <c:idx val="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D-B67D-4245-9976-53902909FD7E}"/>
              </c:ext>
            </c:extLst>
          </c:dPt>
          <c:dPt>
            <c:idx val="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F-B67D-4245-9976-53902909FD7E}"/>
              </c:ext>
            </c:extLst>
          </c:dPt>
          <c:dPt>
            <c:idx val="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1-B67D-4245-9976-53902909FD7E}"/>
              </c:ext>
            </c:extLst>
          </c:dPt>
          <c:dPt>
            <c:idx val="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3-B67D-4245-9976-53902909FD7E}"/>
              </c:ext>
            </c:extLst>
          </c:dPt>
          <c:dPt>
            <c:idx val="1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5-B67D-4245-9976-53902909FD7E}"/>
              </c:ext>
            </c:extLst>
          </c:dPt>
          <c:dPt>
            <c:idx val="1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7-B67D-4245-9976-53902909FD7E}"/>
              </c:ext>
            </c:extLst>
          </c:dPt>
          <c:dPt>
            <c:idx val="1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9-B67D-4245-9976-53902909FD7E}"/>
              </c:ext>
            </c:extLst>
          </c:dPt>
          <c:dPt>
            <c:idx val="1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B-B67D-4245-9976-53902909FD7E}"/>
              </c:ext>
            </c:extLst>
          </c:dPt>
          <c:dPt>
            <c:idx val="1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D-B67D-4245-9976-53902909FD7E}"/>
              </c:ext>
            </c:extLst>
          </c:dPt>
          <c:dPt>
            <c:idx val="1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F-B67D-4245-9976-53902909FD7E}"/>
              </c:ext>
            </c:extLst>
          </c:dPt>
          <c:dPt>
            <c:idx val="1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1-B67D-4245-9976-53902909FD7E}"/>
              </c:ext>
            </c:extLst>
          </c:dPt>
          <c:dPt>
            <c:idx val="1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3-B67D-4245-9976-53902909FD7E}"/>
              </c:ext>
            </c:extLst>
          </c:dPt>
          <c:dPt>
            <c:idx val="1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5-B67D-4245-9976-53902909FD7E}"/>
              </c:ext>
            </c:extLst>
          </c:dPt>
          <c:dPt>
            <c:idx val="1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7-B67D-4245-9976-53902909FD7E}"/>
              </c:ext>
            </c:extLst>
          </c:dPt>
          <c:dPt>
            <c:idx val="2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9-B67D-4245-9976-53902909FD7E}"/>
              </c:ext>
            </c:extLst>
          </c:dPt>
          <c:dPt>
            <c:idx val="2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B-B67D-4245-9976-53902909FD7E}"/>
              </c:ext>
            </c:extLst>
          </c:dPt>
          <c:dPt>
            <c:idx val="2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D-B67D-4245-9976-53902909FD7E}"/>
              </c:ext>
            </c:extLst>
          </c:dPt>
          <c:dPt>
            <c:idx val="2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F-B67D-4245-9976-53902909FD7E}"/>
              </c:ext>
            </c:extLst>
          </c:dPt>
          <c:dPt>
            <c:idx val="2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1-B67D-4245-9976-53902909FD7E}"/>
              </c:ext>
            </c:extLst>
          </c:dPt>
          <c:dPt>
            <c:idx val="2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3-B67D-4245-9976-53902909FD7E}"/>
              </c:ext>
            </c:extLst>
          </c:dPt>
          <c:dPt>
            <c:idx val="2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5-B67D-4245-9976-53902909FD7E}"/>
              </c:ext>
            </c:extLst>
          </c:dPt>
          <c:dPt>
            <c:idx val="2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7-B67D-4245-9976-53902909FD7E}"/>
              </c:ext>
            </c:extLst>
          </c:dPt>
          <c:dPt>
            <c:idx val="2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9-B67D-4245-9976-53902909FD7E}"/>
              </c:ext>
            </c:extLst>
          </c:dPt>
          <c:dPt>
            <c:idx val="2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B-B67D-4245-9976-53902909FD7E}"/>
              </c:ext>
            </c:extLst>
          </c:dPt>
          <c:dPt>
            <c:idx val="3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D-B67D-4245-9976-53902909FD7E}"/>
              </c:ext>
            </c:extLst>
          </c:dPt>
          <c:dPt>
            <c:idx val="3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F-B67D-4245-9976-53902909FD7E}"/>
              </c:ext>
            </c:extLst>
          </c:dPt>
          <c:dPt>
            <c:idx val="3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1-B67D-4245-9976-53902909FD7E}"/>
              </c:ext>
            </c:extLst>
          </c:dPt>
          <c:dPt>
            <c:idx val="3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3-B67D-4245-9976-53902909FD7E}"/>
              </c:ext>
            </c:extLst>
          </c:dPt>
          <c:dPt>
            <c:idx val="3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5-B67D-4245-9976-53902909FD7E}"/>
              </c:ext>
            </c:extLst>
          </c:dPt>
          <c:dPt>
            <c:idx val="3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7-B67D-4245-9976-53902909FD7E}"/>
              </c:ext>
            </c:extLst>
          </c:dPt>
          <c:dPt>
            <c:idx val="3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9-B67D-4245-9976-53902909FD7E}"/>
              </c:ext>
            </c:extLst>
          </c:dPt>
          <c:dPt>
            <c:idx val="3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B-B67D-4245-9976-53902909FD7E}"/>
              </c:ext>
            </c:extLst>
          </c:dPt>
          <c:dPt>
            <c:idx val="3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D-B67D-4245-9976-53902909FD7E}"/>
              </c:ext>
            </c:extLst>
          </c:dPt>
          <c:dPt>
            <c:idx val="3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F-B67D-4245-9976-53902909FD7E}"/>
              </c:ext>
            </c:extLst>
          </c:dPt>
          <c:dPt>
            <c:idx val="4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1-B67D-4245-9976-53902909FD7E}"/>
              </c:ext>
            </c:extLst>
          </c:dPt>
          <c:dPt>
            <c:idx val="4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3-B67D-4245-9976-53902909FD7E}"/>
              </c:ext>
            </c:extLst>
          </c:dPt>
          <c:dPt>
            <c:idx val="4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5-B67D-4245-9976-53902909FD7E}"/>
              </c:ext>
            </c:extLst>
          </c:dPt>
          <c:dPt>
            <c:idx val="4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7-B67D-4245-9976-53902909FD7E}"/>
              </c:ext>
            </c:extLst>
          </c:dPt>
          <c:dPt>
            <c:idx val="4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9-B67D-4245-9976-53902909FD7E}"/>
              </c:ext>
            </c:extLst>
          </c:dPt>
          <c:dPt>
            <c:idx val="4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B-B67D-4245-9976-53902909FD7E}"/>
              </c:ext>
            </c:extLst>
          </c:dPt>
          <c:dPt>
            <c:idx val="4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D-B67D-4245-9976-53902909FD7E}"/>
              </c:ext>
            </c:extLst>
          </c:dPt>
          <c:dPt>
            <c:idx val="4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F-B67D-4245-9976-53902909FD7E}"/>
              </c:ext>
            </c:extLst>
          </c:dPt>
          <c:dPt>
            <c:idx val="4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1-B67D-4245-9976-53902909FD7E}"/>
              </c:ext>
            </c:extLst>
          </c:dPt>
          <c:dPt>
            <c:idx val="4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3-B67D-4245-9976-53902909FD7E}"/>
              </c:ext>
            </c:extLst>
          </c:dPt>
          <c:dPt>
            <c:idx val="5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5-B67D-4245-9976-53902909FD7E}"/>
              </c:ext>
            </c:extLst>
          </c:dPt>
          <c:dPt>
            <c:idx val="5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7-B67D-4245-9976-53902909FD7E}"/>
              </c:ext>
            </c:extLst>
          </c:dPt>
          <c:dPt>
            <c:idx val="5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9-B67D-4245-9976-53902909FD7E}"/>
              </c:ext>
            </c:extLst>
          </c:dPt>
          <c:dPt>
            <c:idx val="5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B-B67D-4245-9976-53902909FD7E}"/>
              </c:ext>
            </c:extLst>
          </c:dPt>
          <c:dPt>
            <c:idx val="5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D-B67D-4245-9976-53902909FD7E}"/>
              </c:ext>
            </c:extLst>
          </c:dPt>
          <c:dPt>
            <c:idx val="5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F-B67D-4245-9976-53902909FD7E}"/>
              </c:ext>
            </c:extLst>
          </c:dPt>
          <c:dPt>
            <c:idx val="5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71-B67D-4245-9976-53902909FD7E}"/>
              </c:ext>
            </c:extLst>
          </c:dPt>
          <c:dPt>
            <c:idx val="5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73-B67D-4245-9976-53902909FD7E}"/>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B67D-4245-9976-53902909FD7E}"/>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spPr>
            <a:solidFill>
              <a:schemeClr val="tx1">
                <a:alpha val="72000"/>
              </a:schemeClr>
            </a:solidFill>
          </c:spPr>
          <c:explosion val="2"/>
          <c:dPt>
            <c:idx val="0"/>
            <c:bubble3D val="0"/>
            <c:spPr>
              <a:solidFill>
                <a:schemeClr val="tx1">
                  <a:alpha val="72000"/>
                </a:schemeClr>
              </a:solidFill>
              <a:ln w="19050">
                <a:noFill/>
              </a:ln>
              <a:effectLst/>
            </c:spPr>
            <c:extLst>
              <c:ext xmlns:c16="http://schemas.microsoft.com/office/drawing/2014/chart" uri="{C3380CC4-5D6E-409C-BE32-E72D297353CC}">
                <c16:uniqueId val="{00000076-B67D-4245-9976-53902909FD7E}"/>
              </c:ext>
            </c:extLst>
          </c:dPt>
          <c:dPt>
            <c:idx val="1"/>
            <c:bubble3D val="0"/>
            <c:spPr>
              <a:solidFill>
                <a:schemeClr val="tx1">
                  <a:alpha val="94000"/>
                </a:schemeClr>
              </a:solidFill>
              <a:ln w="19050">
                <a:noFill/>
              </a:ln>
              <a:effectLst/>
            </c:spPr>
            <c:extLst>
              <c:ext xmlns:c16="http://schemas.microsoft.com/office/drawing/2014/chart" uri="{C3380CC4-5D6E-409C-BE32-E72D297353CC}">
                <c16:uniqueId val="{00000078-B67D-4245-9976-53902909FD7E}"/>
              </c:ext>
            </c:extLst>
          </c:dPt>
          <c:val>
            <c:numRef>
              <c:f>PivotTables!$U$5:$V$5</c:f>
              <c:numCache>
                <c:formatCode>0%</c:formatCode>
                <c:ptCount val="2"/>
                <c:pt idx="0">
                  <c:v>0.89285714285714313</c:v>
                </c:pt>
                <c:pt idx="1">
                  <c:v>0.10714285714285687</c:v>
                </c:pt>
              </c:numCache>
            </c:numRef>
          </c:val>
          <c:extLst>
            <c:ext xmlns:c16="http://schemas.microsoft.com/office/drawing/2014/chart" uri="{C3380CC4-5D6E-409C-BE32-E72D297353CC}">
              <c16:uniqueId val="{00000079-B67D-4245-9976-53902909FD7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031006191248645E-2"/>
          <c:y val="4.2817343500053631E-2"/>
          <c:w val="0.93093937617233757"/>
          <c:h val="0.93384795790138286"/>
        </c:manualLayout>
      </c:layout>
      <c:bubbleChart>
        <c:varyColors val="0"/>
        <c:ser>
          <c:idx val="0"/>
          <c:order val="0"/>
          <c:tx>
            <c:v>Income Source</c:v>
          </c:tx>
          <c:spPr>
            <a:gradFill flip="none" rotWithShape="1">
              <a:gsLst>
                <a:gs pos="21000">
                  <a:srgbClr val="100D83"/>
                </a:gs>
                <a:gs pos="90000">
                  <a:srgbClr val="7417BD"/>
                </a:gs>
              </a:gsLst>
              <a:path path="circle">
                <a:fillToRect l="100000" t="100000"/>
              </a:path>
              <a:tileRect r="-100000" b="-100000"/>
            </a:gradFill>
            <a:ln w="25400">
              <a:noFill/>
            </a:ln>
            <a:effectLst>
              <a:outerShdw blurRad="127000" sx="109000" sy="109000" algn="ctr" rotWithShape="0">
                <a:srgbClr val="7417BD">
                  <a:alpha val="80000"/>
                </a:srgbClr>
              </a:outerShdw>
            </a:effectLst>
          </c:spPr>
          <c:invertIfNegative val="0"/>
          <c:dLbls>
            <c:dLbl>
              <c:idx val="0"/>
              <c:tx>
                <c:rich>
                  <a:bodyPr/>
                  <a:lstStyle/>
                  <a:p>
                    <a:fld id="{1079199A-6F3E-4AE9-BE7B-FF36AD2DF81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509-499B-B3E3-8812AB66B8D7}"/>
                </c:ext>
              </c:extLst>
            </c:dLbl>
            <c:dLbl>
              <c:idx val="1"/>
              <c:tx>
                <c:rich>
                  <a:bodyPr/>
                  <a:lstStyle/>
                  <a:p>
                    <a:fld id="{8FE14A26-44C1-4740-A7C6-B018E2C74FC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509-499B-B3E3-8812AB66B8D7}"/>
                </c:ext>
              </c:extLst>
            </c:dLbl>
            <c:dLbl>
              <c:idx val="2"/>
              <c:tx>
                <c:rich>
                  <a:bodyPr/>
                  <a:lstStyle/>
                  <a:p>
                    <a:fld id="{8F65F732-FE42-484C-852A-D551A17D40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509-499B-B3E3-8812AB66B8D7}"/>
                </c:ext>
              </c:extLst>
            </c:dLbl>
            <c:dLbl>
              <c:idx val="3"/>
              <c:tx>
                <c:rich>
                  <a:bodyPr/>
                  <a:lstStyle/>
                  <a:p>
                    <a:fld id="{D03B7A2E-C486-4FD8-B294-7FCA7832D3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509-499B-B3E3-8812AB66B8D7}"/>
                </c:ext>
              </c:extLst>
            </c:dLbl>
            <c:dLbl>
              <c:idx val="4"/>
              <c:tx>
                <c:rich>
                  <a:bodyPr/>
                  <a:lstStyle/>
                  <a:p>
                    <a:fld id="{2E98102D-E908-4F57-B034-AB54FFBC1C5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509-499B-B3E3-8812AB66B8D7}"/>
                </c:ext>
              </c:extLst>
            </c:dLbl>
            <c:dLbl>
              <c:idx val="5"/>
              <c:tx>
                <c:rich>
                  <a:bodyPr/>
                  <a:lstStyle/>
                  <a:p>
                    <a:fld id="{4F533A40-09C0-4FEE-ADF2-FFDBADDF58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509-499B-B3E3-8812AB66B8D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PivotTables!$I$5:$I$10</c:f>
              <c:numCache>
                <c:formatCode>General</c:formatCode>
                <c:ptCount val="6"/>
                <c:pt idx="0">
                  <c:v>1</c:v>
                </c:pt>
                <c:pt idx="1">
                  <c:v>7</c:v>
                </c:pt>
                <c:pt idx="2">
                  <c:v>4</c:v>
                </c:pt>
                <c:pt idx="3">
                  <c:v>2</c:v>
                </c:pt>
                <c:pt idx="4">
                  <c:v>6</c:v>
                </c:pt>
                <c:pt idx="5">
                  <c:v>5</c:v>
                </c:pt>
              </c:numCache>
            </c:numRef>
          </c:xVal>
          <c:yVal>
            <c:numRef>
              <c:f>PivotTables!$J$5:$J$10</c:f>
              <c:numCache>
                <c:formatCode>General</c:formatCode>
                <c:ptCount val="6"/>
                <c:pt idx="0">
                  <c:v>3</c:v>
                </c:pt>
                <c:pt idx="1">
                  <c:v>2</c:v>
                </c:pt>
                <c:pt idx="2">
                  <c:v>1</c:v>
                </c:pt>
                <c:pt idx="3">
                  <c:v>8</c:v>
                </c:pt>
                <c:pt idx="4">
                  <c:v>6</c:v>
                </c:pt>
                <c:pt idx="5">
                  <c:v>9</c:v>
                </c:pt>
              </c:numCache>
            </c:numRef>
          </c:yVal>
          <c:bubbleSize>
            <c:numRef>
              <c:f>PivotTables!$K$5:$K$10</c:f>
              <c:numCache>
                <c:formatCode>_(* #,##0_);_(* \(#,##0\);_(* "-"??_);_(@_)</c:formatCode>
                <c:ptCount val="6"/>
                <c:pt idx="0">
                  <c:v>168000</c:v>
                </c:pt>
                <c:pt idx="1">
                  <c:v>123865.20000000003</c:v>
                </c:pt>
                <c:pt idx="2">
                  <c:v>58526.399999999987</c:v>
                </c:pt>
                <c:pt idx="3">
                  <c:v>150927.59999999998</c:v>
                </c:pt>
                <c:pt idx="4">
                  <c:v>222098.39999999991</c:v>
                </c:pt>
                <c:pt idx="5">
                  <c:v>79200</c:v>
                </c:pt>
              </c:numCache>
            </c:numRef>
          </c:bubbleSize>
          <c:bubble3D val="0"/>
          <c:extLst>
            <c:ext xmlns:c15="http://schemas.microsoft.com/office/drawing/2012/chart" uri="{02D57815-91ED-43cb-92C2-25804820EDAC}">
              <c15:datalabelsRange>
                <c15:f>PivotTables!$M$5:$M$10</c15:f>
                <c15:dlblRangeCache>
                  <c:ptCount val="6"/>
                  <c:pt idx="0">
                    <c:v> 168,000 </c:v>
                  </c:pt>
                  <c:pt idx="1">
                    <c:v> 123,865 </c:v>
                  </c:pt>
                  <c:pt idx="2">
                    <c:v> 58,526 </c:v>
                  </c:pt>
                  <c:pt idx="3">
                    <c:v> 150,928 </c:v>
                  </c:pt>
                  <c:pt idx="4">
                    <c:v>  </c:v>
                  </c:pt>
                  <c:pt idx="5">
                    <c:v> 79,200 </c:v>
                  </c:pt>
                </c15:dlblRangeCache>
              </c15:datalabelsRange>
            </c:ext>
            <c:ext xmlns:c16="http://schemas.microsoft.com/office/drawing/2014/chart" uri="{C3380CC4-5D6E-409C-BE32-E72D297353CC}">
              <c16:uniqueId val="{00000006-C509-499B-B3E3-8812AB66B8D7}"/>
            </c:ext>
          </c:extLst>
        </c:ser>
        <c:ser>
          <c:idx val="1"/>
          <c:order val="1"/>
          <c:tx>
            <c:v>Max</c:v>
          </c:tx>
          <c:spPr>
            <a:gradFill>
              <a:gsLst>
                <a:gs pos="21000">
                  <a:srgbClr val="100D83"/>
                </a:gs>
                <a:gs pos="90000">
                  <a:srgbClr val="DD115E"/>
                </a:gs>
              </a:gsLst>
              <a:path path="circle">
                <a:fillToRect l="100000" t="100000"/>
              </a:path>
            </a:gradFill>
            <a:ln w="25400">
              <a:noFill/>
            </a:ln>
            <a:effectLst>
              <a:outerShdw blurRad="152400" sx="105000" sy="105000" algn="ctr" rotWithShape="0">
                <a:srgbClr val="FF0000">
                  <a:alpha val="88000"/>
                </a:srgbClr>
              </a:outerShdw>
            </a:effectLst>
          </c:spPr>
          <c:invertIfNegative val="0"/>
          <c:dLbls>
            <c:dLbl>
              <c:idx val="0"/>
              <c:tx>
                <c:rich>
                  <a:bodyPr/>
                  <a:lstStyle/>
                  <a:p>
                    <a:fld id="{ED4F3E86-BAC9-4BC2-8B33-4E3935B5F1F5}" type="CELLRANGE">
                      <a:rPr lang="en-US">
                        <a:solidFill>
                          <a:schemeClr val="bg1"/>
                        </a:solidFill>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509-499B-B3E3-8812AB66B8D7}"/>
                </c:ext>
              </c:extLst>
            </c:dLbl>
            <c:dLbl>
              <c:idx val="1"/>
              <c:tx>
                <c:rich>
                  <a:bodyPr/>
                  <a:lstStyle/>
                  <a:p>
                    <a:fld id="{3F3ED9D5-F957-466C-A7CA-46CB5A5B49F7}" type="CELLRANGE">
                      <a:rPr lang="en-US">
                        <a:solidFill>
                          <a:schemeClr val="bg1"/>
                        </a:solidFill>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C509-499B-B3E3-8812AB66B8D7}"/>
                </c:ext>
              </c:extLst>
            </c:dLbl>
            <c:dLbl>
              <c:idx val="2"/>
              <c:tx>
                <c:rich>
                  <a:bodyPr/>
                  <a:lstStyle/>
                  <a:p>
                    <a:fld id="{6526D03F-FC21-44AB-BFB0-585A2FBB978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509-499B-B3E3-8812AB66B8D7}"/>
                </c:ext>
              </c:extLst>
            </c:dLbl>
            <c:dLbl>
              <c:idx val="3"/>
              <c:tx>
                <c:rich>
                  <a:bodyPr/>
                  <a:lstStyle/>
                  <a:p>
                    <a:fld id="{C21305F1-C3EB-464B-A628-6B3D5C25F8F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509-499B-B3E3-8812AB66B8D7}"/>
                </c:ext>
              </c:extLst>
            </c:dLbl>
            <c:dLbl>
              <c:idx val="4"/>
              <c:tx>
                <c:rich>
                  <a:bodyPr/>
                  <a:lstStyle/>
                  <a:p>
                    <a:fld id="{1D5B9443-9BD1-4E62-B7F9-4308DB8430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509-499B-B3E3-8812AB66B8D7}"/>
                </c:ext>
              </c:extLst>
            </c:dLbl>
            <c:dLbl>
              <c:idx val="5"/>
              <c:tx>
                <c:rich>
                  <a:bodyPr/>
                  <a:lstStyle/>
                  <a:p>
                    <a:fld id="{E027E289-9656-46E3-A11D-258D1C3B099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509-499B-B3E3-8812AB66B8D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PivotTables!$I$5:$I$10</c:f>
              <c:numCache>
                <c:formatCode>General</c:formatCode>
                <c:ptCount val="6"/>
                <c:pt idx="0">
                  <c:v>1</c:v>
                </c:pt>
                <c:pt idx="1">
                  <c:v>7</c:v>
                </c:pt>
                <c:pt idx="2">
                  <c:v>4</c:v>
                </c:pt>
                <c:pt idx="3">
                  <c:v>2</c:v>
                </c:pt>
                <c:pt idx="4">
                  <c:v>6</c:v>
                </c:pt>
                <c:pt idx="5">
                  <c:v>5</c:v>
                </c:pt>
              </c:numCache>
            </c:numRef>
          </c:xVal>
          <c:yVal>
            <c:numRef>
              <c:f>PivotTables!$J$5:$J$10</c:f>
              <c:numCache>
                <c:formatCode>General</c:formatCode>
                <c:ptCount val="6"/>
                <c:pt idx="0">
                  <c:v>3</c:v>
                </c:pt>
                <c:pt idx="1">
                  <c:v>2</c:v>
                </c:pt>
                <c:pt idx="2">
                  <c:v>1</c:v>
                </c:pt>
                <c:pt idx="3">
                  <c:v>8</c:v>
                </c:pt>
                <c:pt idx="4">
                  <c:v>6</c:v>
                </c:pt>
                <c:pt idx="5">
                  <c:v>9</c:v>
                </c:pt>
              </c:numCache>
            </c:numRef>
          </c:yVal>
          <c:bubbleSize>
            <c:numRef>
              <c:f>PivotTables!$L$5:$L$10</c:f>
              <c:numCache>
                <c:formatCode>_(* #,##0_);_(* \(#,##0\);_(* "-"??_);_(@_)</c:formatCode>
                <c:ptCount val="6"/>
                <c:pt idx="0">
                  <c:v>0</c:v>
                </c:pt>
                <c:pt idx="1">
                  <c:v>0</c:v>
                </c:pt>
                <c:pt idx="2">
                  <c:v>0</c:v>
                </c:pt>
                <c:pt idx="3">
                  <c:v>0</c:v>
                </c:pt>
                <c:pt idx="4">
                  <c:v>222098.39999999991</c:v>
                </c:pt>
                <c:pt idx="5">
                  <c:v>0</c:v>
                </c:pt>
              </c:numCache>
            </c:numRef>
          </c:bubbleSize>
          <c:bubble3D val="0"/>
          <c:extLst>
            <c:ext xmlns:c15="http://schemas.microsoft.com/office/drawing/2012/chart" uri="{02D57815-91ED-43cb-92C2-25804820EDAC}">
              <c15:datalabelsRange>
                <c15:f>PivotTables!$L$5:$L$10</c15:f>
                <c15:dlblRangeCache>
                  <c:ptCount val="6"/>
                  <c:pt idx="0">
                    <c:v>  </c:v>
                  </c:pt>
                  <c:pt idx="1">
                    <c:v>  </c:v>
                  </c:pt>
                  <c:pt idx="2">
                    <c:v>  </c:v>
                  </c:pt>
                  <c:pt idx="3">
                    <c:v>  </c:v>
                  </c:pt>
                  <c:pt idx="4">
                    <c:v> 222,098 </c:v>
                  </c:pt>
                  <c:pt idx="5">
                    <c:v>  </c:v>
                  </c:pt>
                </c15:dlblRangeCache>
              </c15:datalabelsRange>
            </c:ext>
            <c:ext xmlns:c16="http://schemas.microsoft.com/office/drawing/2014/chart" uri="{C3380CC4-5D6E-409C-BE32-E72D297353CC}">
              <c16:uniqueId val="{0000000D-C509-499B-B3E3-8812AB66B8D7}"/>
            </c:ext>
          </c:extLst>
        </c:ser>
        <c:dLbls>
          <c:showLegendKey val="0"/>
          <c:showVal val="0"/>
          <c:showCatName val="0"/>
          <c:showSerName val="0"/>
          <c:showPercent val="0"/>
          <c:showBubbleSize val="0"/>
        </c:dLbls>
        <c:bubbleScale val="60"/>
        <c:showNegBubbles val="0"/>
        <c:axId val="659962623"/>
        <c:axId val="979578879"/>
      </c:bubbleChart>
      <c:valAx>
        <c:axId val="659962623"/>
        <c:scaling>
          <c:orientation val="minMax"/>
          <c:max val="10"/>
          <c:min val="0"/>
        </c:scaling>
        <c:delete val="1"/>
        <c:axPos val="b"/>
        <c:numFmt formatCode="General" sourceLinked="1"/>
        <c:majorTickMark val="none"/>
        <c:minorTickMark val="none"/>
        <c:tickLblPos val="nextTo"/>
        <c:crossAx val="979578879"/>
        <c:crosses val="autoZero"/>
        <c:crossBetween val="midCat"/>
      </c:valAx>
      <c:valAx>
        <c:axId val="979578879"/>
        <c:scaling>
          <c:orientation val="minMax"/>
          <c:max val="10"/>
          <c:min val="0"/>
        </c:scaling>
        <c:delete val="1"/>
        <c:axPos val="l"/>
        <c:numFmt formatCode="General" sourceLinked="1"/>
        <c:majorTickMark val="none"/>
        <c:minorTickMark val="none"/>
        <c:tickLblPos val="nextTo"/>
        <c:crossAx val="65996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 (Recovered).xlsx]PivotTables!PivotTable6</c:name>
    <c:fmtId val="4"/>
  </c:pivotSource>
  <c:chart>
    <c:autoTitleDeleted val="0"/>
    <c:pivotFmts>
      <c:pivotFmt>
        <c:idx val="0"/>
        <c:spPr>
          <a:solidFill>
            <a:schemeClr val="accent1"/>
          </a:solidFill>
          <a:ln w="12700" cap="rnd">
            <a:solidFill>
              <a:srgbClr val="100D83"/>
            </a:solidFill>
            <a:round/>
          </a:ln>
          <a:effectLst/>
        </c:spPr>
        <c:marker>
          <c:symbol val="none"/>
        </c:marker>
      </c:pivotFmt>
      <c:pivotFmt>
        <c:idx val="1"/>
        <c:spPr>
          <a:gradFill flip="none" rotWithShape="1">
            <a:gsLst>
              <a:gs pos="55000">
                <a:srgbClr val="100D83"/>
              </a:gs>
              <a:gs pos="100000">
                <a:schemeClr val="tx1"/>
              </a:gs>
            </a:gsLst>
            <a:lin ang="5400000" scaled="0"/>
            <a:tileRect/>
          </a:gradFill>
          <a:ln w="28575">
            <a:noFill/>
          </a:ln>
          <a:effectLst/>
        </c:spPr>
        <c:marker>
          <c:symbol val="none"/>
        </c:marker>
      </c:pivotFmt>
      <c:pivotFmt>
        <c:idx val="2"/>
        <c:spPr>
          <a:gradFill flip="none" rotWithShape="1">
            <a:gsLst>
              <a:gs pos="55000">
                <a:srgbClr val="100D83"/>
              </a:gs>
              <a:gs pos="100000">
                <a:schemeClr val="tx1"/>
              </a:gs>
            </a:gsLst>
            <a:lin ang="5400000" scaled="0"/>
            <a:tileRect/>
          </a:gradFill>
          <a:ln w="28575">
            <a:noFill/>
          </a:ln>
          <a:effectLst/>
        </c:spPr>
        <c:marker>
          <c:symbol val="none"/>
        </c:marker>
      </c:pivotFmt>
      <c:pivotFmt>
        <c:idx val="3"/>
        <c:spPr>
          <a:solidFill>
            <a:schemeClr val="accent1"/>
          </a:solidFill>
          <a:ln w="12700" cap="rnd">
            <a:solidFill>
              <a:srgbClr val="100D83"/>
            </a:solidFill>
            <a:round/>
          </a:ln>
          <a:effectLst/>
        </c:spPr>
        <c:marker>
          <c:symbol val="none"/>
        </c:marker>
      </c:pivotFmt>
      <c:pivotFmt>
        <c:idx val="4"/>
        <c:spPr>
          <a:gradFill flip="none" rotWithShape="1">
            <a:gsLst>
              <a:gs pos="45000">
                <a:srgbClr val="100D83">
                  <a:alpha val="83000"/>
                </a:srgbClr>
              </a:gs>
              <a:gs pos="100000">
                <a:schemeClr val="tx1"/>
              </a:gs>
            </a:gsLst>
            <a:lin ang="5400000" scaled="0"/>
            <a:tileRect/>
          </a:gradFill>
          <a:ln w="28575">
            <a:noFill/>
          </a:ln>
          <a:effectLst/>
        </c:spPr>
        <c:marker>
          <c:symbol val="none"/>
        </c:marker>
      </c:pivotFmt>
      <c:pivotFmt>
        <c:idx val="5"/>
        <c:spPr>
          <a:ln w="15875" cap="rnd">
            <a:solidFill>
              <a:schemeClr val="accent2">
                <a:alpha val="45000"/>
              </a:schemeClr>
            </a:solidFill>
            <a:round/>
          </a:ln>
          <a:effectLst/>
        </c:spPr>
        <c:marker>
          <c:symbol val="none"/>
        </c:marker>
      </c:pivotFmt>
    </c:pivotFmts>
    <c:plotArea>
      <c:layout/>
      <c:areaChart>
        <c:grouping val="standard"/>
        <c:varyColors val="0"/>
        <c:ser>
          <c:idx val="1"/>
          <c:order val="1"/>
          <c:tx>
            <c:strRef>
              <c:f>PivotTables!$Z$4</c:f>
              <c:strCache>
                <c:ptCount val="1"/>
                <c:pt idx="0">
                  <c:v>Sum of Income2</c:v>
                </c:pt>
              </c:strCache>
            </c:strRef>
          </c:tx>
          <c:spPr>
            <a:gradFill flip="none" rotWithShape="1">
              <a:gsLst>
                <a:gs pos="45000">
                  <a:srgbClr val="100D83">
                    <a:alpha val="83000"/>
                  </a:srgbClr>
                </a:gs>
                <a:gs pos="100000">
                  <a:schemeClr val="tx1"/>
                </a:gs>
              </a:gsLst>
              <a:lin ang="5400000" scaled="0"/>
              <a:tileRect/>
            </a:gradFill>
            <a:ln w="28575">
              <a:noFill/>
            </a:ln>
            <a:effectLst/>
          </c:spPr>
          <c:cat>
            <c:strRef>
              <c:f>PivotTables!$X$5:$X$17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PivotTables!$Z$5:$Z$17</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CBCF-4059-B66C-59A7780534E5}"/>
            </c:ext>
          </c:extLst>
        </c:ser>
        <c:dLbls>
          <c:showLegendKey val="0"/>
          <c:showVal val="0"/>
          <c:showCatName val="0"/>
          <c:showSerName val="0"/>
          <c:showPercent val="0"/>
          <c:showBubbleSize val="0"/>
        </c:dLbls>
        <c:axId val="1130599695"/>
        <c:axId val="1130582575"/>
      </c:areaChart>
      <c:lineChart>
        <c:grouping val="standard"/>
        <c:varyColors val="0"/>
        <c:ser>
          <c:idx val="0"/>
          <c:order val="0"/>
          <c:tx>
            <c:strRef>
              <c:f>PivotTables!$Y$4</c:f>
              <c:strCache>
                <c:ptCount val="1"/>
                <c:pt idx="0">
                  <c:v>Sum of Income</c:v>
                </c:pt>
              </c:strCache>
            </c:strRef>
          </c:tx>
          <c:spPr>
            <a:ln w="15875" cap="rnd">
              <a:solidFill>
                <a:schemeClr val="accent2">
                  <a:alpha val="45000"/>
                </a:schemeClr>
              </a:solidFill>
              <a:round/>
            </a:ln>
            <a:effectLst/>
          </c:spPr>
          <c:marker>
            <c:symbol val="none"/>
          </c:marker>
          <c:cat>
            <c:strRef>
              <c:f>PivotTables!$X$5:$X$17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PivotTables!$Y$5:$Y$17</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CBCF-4059-B66C-59A7780534E5}"/>
            </c:ext>
          </c:extLst>
        </c:ser>
        <c:dLbls>
          <c:showLegendKey val="0"/>
          <c:showVal val="0"/>
          <c:showCatName val="0"/>
          <c:showSerName val="0"/>
          <c:showPercent val="0"/>
          <c:showBubbleSize val="0"/>
        </c:dLbls>
        <c:marker val="1"/>
        <c:smooth val="0"/>
        <c:axId val="1130599695"/>
        <c:axId val="1130582575"/>
      </c:lineChart>
      <c:catAx>
        <c:axId val="113059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130582575"/>
        <c:crosses val="autoZero"/>
        <c:auto val="1"/>
        <c:lblAlgn val="ctr"/>
        <c:lblOffset val="100"/>
        <c:noMultiLvlLbl val="0"/>
      </c:catAx>
      <c:valAx>
        <c:axId val="1130582575"/>
        <c:scaling>
          <c:orientation val="minMax"/>
        </c:scaling>
        <c:delete val="1"/>
        <c:axPos val="l"/>
        <c:numFmt formatCode="_(* #,##0_);_(* \(#,##0\);_(* &quot;-&quot;??_);_(@_)" sourceLinked="1"/>
        <c:majorTickMark val="none"/>
        <c:minorTickMark val="none"/>
        <c:tickLblPos val="nextTo"/>
        <c:crossAx val="113059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 (Recovered).xlsx]PivotTables!PivotTable1</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85000">
                <a:srgbClr val="C240DB"/>
              </a:gs>
              <a:gs pos="43000">
                <a:srgbClr val="9BF8F2"/>
              </a:gs>
            </a:gsLst>
            <a:lin ang="8100000" scaled="1"/>
            <a:tileRect/>
          </a:gradFill>
          <a:ln>
            <a:noFill/>
          </a:ln>
          <a:effectLst/>
        </c:spPr>
        <c:marker>
          <c:symbol val="none"/>
        </c:marker>
      </c:pivotFmt>
    </c:pivotFmts>
    <c:plotArea>
      <c:layout>
        <c:manualLayout>
          <c:layoutTarget val="inner"/>
          <c:xMode val="edge"/>
          <c:yMode val="edge"/>
          <c:x val="0.25299969405664785"/>
          <c:y val="6.3960702828813068E-2"/>
          <c:w val="0.65702075584110264"/>
          <c:h val="0.89059711286089238"/>
        </c:manualLayout>
      </c:layout>
      <c:barChart>
        <c:barDir val="bar"/>
        <c:grouping val="clustered"/>
        <c:varyColors val="0"/>
        <c:ser>
          <c:idx val="0"/>
          <c:order val="0"/>
          <c:tx>
            <c:strRef>
              <c:f>PivotTables!$AL$4</c:f>
              <c:strCache>
                <c:ptCount val="1"/>
                <c:pt idx="0">
                  <c:v>Total</c:v>
                </c:pt>
              </c:strCache>
            </c:strRef>
          </c:tx>
          <c:spPr>
            <a:gradFill flip="none" rotWithShape="1">
              <a:gsLst>
                <a:gs pos="85000">
                  <a:srgbClr val="C240DB"/>
                </a:gs>
                <a:gs pos="43000">
                  <a:srgbClr val="9BF8F2"/>
                </a:gs>
              </a:gsLst>
              <a:lin ang="8100000" scaled="1"/>
              <a:tileRect/>
            </a:gradFill>
            <a:ln>
              <a:noFill/>
            </a:ln>
            <a:effectLst/>
          </c:spPr>
          <c:invertIfNegative val="0"/>
          <c:cat>
            <c:strRef>
              <c:f>PivotTables!$AK$5:$AK$17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PivotTables!$AL$5:$AL$17</c:f>
              <c:numCache>
                <c:formatCode>_(* #,##0_);_(* \(#,##0\);_(* "-"??_);_(@_)</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BFDD-46C4-A71C-8300F2AC5C30}"/>
            </c:ext>
          </c:extLst>
        </c:ser>
        <c:dLbls>
          <c:showLegendKey val="0"/>
          <c:showVal val="0"/>
          <c:showCatName val="0"/>
          <c:showSerName val="0"/>
          <c:showPercent val="0"/>
          <c:showBubbleSize val="0"/>
        </c:dLbls>
        <c:gapWidth val="230"/>
        <c:axId val="406903728"/>
        <c:axId val="572028336"/>
      </c:barChart>
      <c:catAx>
        <c:axId val="40690372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2028336"/>
        <c:crosses val="autoZero"/>
        <c:auto val="1"/>
        <c:lblAlgn val="ctr"/>
        <c:lblOffset val="100"/>
        <c:noMultiLvlLbl val="0"/>
      </c:catAx>
      <c:valAx>
        <c:axId val="572028336"/>
        <c:scaling>
          <c:orientation val="minMax"/>
        </c:scaling>
        <c:delete val="1"/>
        <c:axPos val="b"/>
        <c:numFmt formatCode="_(* #,##0_);_(* \(#,##0\);_(* &quot;-&quot;??_);_(@_)" sourceLinked="1"/>
        <c:majorTickMark val="out"/>
        <c:minorTickMark val="none"/>
        <c:tickLblPos val="nextTo"/>
        <c:crossAx val="40690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 (Recovered).xlsx]PivotTables!PivotTable2</c:name>
    <c:fmtId val="13"/>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rgbClr val="100D83"/>
          </a:solidFill>
          <a:ln w="19050">
            <a:solidFill>
              <a:schemeClr val="lt1"/>
            </a:solidFill>
          </a:ln>
          <a:effectLst/>
        </c:spPr>
      </c:pivotFmt>
      <c:pivotFmt>
        <c:idx val="3"/>
        <c:spPr>
          <a:solidFill>
            <a:srgbClr val="100D83"/>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rgbClr val="100D83"/>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rgbClr val="100D83"/>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rgbClr val="100D83"/>
          </a:solidFill>
          <a:ln w="19050">
            <a:no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lt1"/>
            </a:solidFill>
          </a:ln>
          <a:effectLst/>
        </c:spPr>
        <c:marker>
          <c:symbol val="none"/>
        </c:marker>
      </c:pivotFmt>
      <c:pivotFmt>
        <c:idx val="16"/>
        <c:spPr>
          <a:solidFill>
            <a:srgbClr val="100D83"/>
          </a:solidFill>
          <a:ln w="19050">
            <a:noFill/>
          </a:ln>
          <a:effectLst/>
        </c:spPr>
      </c:pivotFmt>
      <c:pivotFmt>
        <c:idx val="17"/>
        <c:spPr>
          <a:solidFill>
            <a:srgbClr val="9BF8F2"/>
          </a:solidFill>
          <a:ln w="19050">
            <a:solidFill>
              <a:schemeClr val="tx1"/>
            </a:solidFill>
          </a:ln>
          <a:effectLst/>
        </c:spPr>
      </c:pivotFmt>
    </c:pivotFmts>
    <c:plotArea>
      <c:layout/>
      <c:doughnutChart>
        <c:varyColors val="1"/>
        <c:ser>
          <c:idx val="0"/>
          <c:order val="0"/>
          <c:tx>
            <c:strRef>
              <c:f>PivotTables!$AV$4</c:f>
              <c:strCache>
                <c:ptCount val="1"/>
                <c:pt idx="0">
                  <c:v>Sum of Income</c:v>
                </c:pt>
              </c:strCache>
            </c:strRef>
          </c:tx>
          <c:dPt>
            <c:idx val="0"/>
            <c:bubble3D val="0"/>
            <c:spPr>
              <a:solidFill>
                <a:srgbClr val="100D83"/>
              </a:solidFill>
              <a:ln w="19050">
                <a:noFill/>
              </a:ln>
              <a:effectLst/>
            </c:spPr>
            <c:extLst>
              <c:ext xmlns:c16="http://schemas.microsoft.com/office/drawing/2014/chart" uri="{C3380CC4-5D6E-409C-BE32-E72D297353CC}">
                <c16:uniqueId val="{00000001-EA9F-4E5A-B5E1-AB201F41CAA8}"/>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EA9F-4E5A-B5E1-AB201F41CAA8}"/>
              </c:ext>
            </c:extLst>
          </c:dPt>
          <c:cat>
            <c:strRef>
              <c:f>PivotTables!$AU$5:$AU$7</c:f>
              <c:strCache>
                <c:ptCount val="2"/>
                <c:pt idx="0">
                  <c:v>B2B</c:v>
                </c:pt>
                <c:pt idx="1">
                  <c:v>B2C</c:v>
                </c:pt>
              </c:strCache>
            </c:strRef>
          </c:cat>
          <c:val>
            <c:numRef>
              <c:f>PivotTables!$AV$5:$AV$7</c:f>
              <c:numCache>
                <c:formatCode>_(* #,##0_);_(* \(#,##0\);_(* "-"??_);_(@_)</c:formatCode>
                <c:ptCount val="2"/>
                <c:pt idx="0">
                  <c:v>432460.49999999994</c:v>
                </c:pt>
                <c:pt idx="1">
                  <c:v>370157.09999999992</c:v>
                </c:pt>
              </c:numCache>
            </c:numRef>
          </c:val>
          <c:extLst>
            <c:ext xmlns:c16="http://schemas.microsoft.com/office/drawing/2014/chart" uri="{C3380CC4-5D6E-409C-BE32-E72D297353CC}">
              <c16:uniqueId val="{00000004-EA9F-4E5A-B5E1-AB201F41CAA8}"/>
            </c:ext>
          </c:extLst>
        </c:ser>
        <c:ser>
          <c:idx val="1"/>
          <c:order val="1"/>
          <c:tx>
            <c:strRef>
              <c:f>PivotTables!$AW$4</c:f>
              <c:strCache>
                <c:ptCount val="1"/>
                <c:pt idx="0">
                  <c:v>percentage_of_market</c:v>
                </c:pt>
              </c:strCache>
            </c:strRef>
          </c:tx>
          <c:dPt>
            <c:idx val="0"/>
            <c:bubble3D val="0"/>
            <c:spPr>
              <a:solidFill>
                <a:srgbClr val="100D83"/>
              </a:solidFill>
              <a:ln w="19050">
                <a:noFill/>
              </a:ln>
              <a:effectLst/>
            </c:spPr>
            <c:extLst>
              <c:ext xmlns:c16="http://schemas.microsoft.com/office/drawing/2014/chart" uri="{C3380CC4-5D6E-409C-BE32-E72D297353CC}">
                <c16:uniqueId val="{00000006-EA9F-4E5A-B5E1-AB201F41CAA8}"/>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EA9F-4E5A-B5E1-AB201F41CAA8}"/>
              </c:ext>
            </c:extLst>
          </c:dPt>
          <c:cat>
            <c:strRef>
              <c:f>PivotTables!$AU$5:$AU$7</c:f>
              <c:strCache>
                <c:ptCount val="2"/>
                <c:pt idx="0">
                  <c:v>B2B</c:v>
                </c:pt>
                <c:pt idx="1">
                  <c:v>B2C</c:v>
                </c:pt>
              </c:strCache>
            </c:strRef>
          </c:cat>
          <c:val>
            <c:numRef>
              <c:f>PivotTables!$AW$5:$AW$7</c:f>
              <c:numCache>
                <c:formatCode>0.00%</c:formatCode>
                <c:ptCount val="2"/>
                <c:pt idx="0">
                  <c:v>0.53881263007439661</c:v>
                </c:pt>
                <c:pt idx="1">
                  <c:v>0.46118736992560339</c:v>
                </c:pt>
              </c:numCache>
            </c:numRef>
          </c:val>
          <c:extLst>
            <c:ext xmlns:c16="http://schemas.microsoft.com/office/drawing/2014/chart" uri="{C3380CC4-5D6E-409C-BE32-E72D297353CC}">
              <c16:uniqueId val="{00000009-EA9F-4E5A-B5E1-AB201F41CAA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9000">
                  <a:srgbClr val="9947F7"/>
                </a:gs>
                <a:gs pos="19000">
                  <a:srgbClr val="DC25FA"/>
                </a:gs>
              </a:gsLst>
              <a:lin ang="5400000" scaled="1"/>
            </a:gradFill>
            <a:ln w="146050">
              <a:solidFill>
                <a:schemeClr val="tx1"/>
              </a:solidFill>
            </a:ln>
          </c:spPr>
          <c:dPt>
            <c:idx val="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1-278C-4A37-87D7-3A99B4E1A319}"/>
              </c:ext>
            </c:extLst>
          </c:dPt>
          <c:dPt>
            <c:idx val="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3-278C-4A37-87D7-3A99B4E1A319}"/>
              </c:ext>
            </c:extLst>
          </c:dPt>
          <c:dPt>
            <c:idx val="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5-278C-4A37-87D7-3A99B4E1A319}"/>
              </c:ext>
            </c:extLst>
          </c:dPt>
          <c:dPt>
            <c:idx val="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7-278C-4A37-87D7-3A99B4E1A319}"/>
              </c:ext>
            </c:extLst>
          </c:dPt>
          <c:dPt>
            <c:idx val="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9-278C-4A37-87D7-3A99B4E1A319}"/>
              </c:ext>
            </c:extLst>
          </c:dPt>
          <c:dPt>
            <c:idx val="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B-278C-4A37-87D7-3A99B4E1A319}"/>
              </c:ext>
            </c:extLst>
          </c:dPt>
          <c:dPt>
            <c:idx val="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D-278C-4A37-87D7-3A99B4E1A319}"/>
              </c:ext>
            </c:extLst>
          </c:dPt>
          <c:dPt>
            <c:idx val="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0F-278C-4A37-87D7-3A99B4E1A319}"/>
              </c:ext>
            </c:extLst>
          </c:dPt>
          <c:dPt>
            <c:idx val="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1-278C-4A37-87D7-3A99B4E1A319}"/>
              </c:ext>
            </c:extLst>
          </c:dPt>
          <c:dPt>
            <c:idx val="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3-278C-4A37-87D7-3A99B4E1A319}"/>
              </c:ext>
            </c:extLst>
          </c:dPt>
          <c:dPt>
            <c:idx val="1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5-278C-4A37-87D7-3A99B4E1A319}"/>
              </c:ext>
            </c:extLst>
          </c:dPt>
          <c:dPt>
            <c:idx val="1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7-278C-4A37-87D7-3A99B4E1A319}"/>
              </c:ext>
            </c:extLst>
          </c:dPt>
          <c:dPt>
            <c:idx val="1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9-278C-4A37-87D7-3A99B4E1A319}"/>
              </c:ext>
            </c:extLst>
          </c:dPt>
          <c:dPt>
            <c:idx val="1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B-278C-4A37-87D7-3A99B4E1A319}"/>
              </c:ext>
            </c:extLst>
          </c:dPt>
          <c:dPt>
            <c:idx val="1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D-278C-4A37-87D7-3A99B4E1A319}"/>
              </c:ext>
            </c:extLst>
          </c:dPt>
          <c:dPt>
            <c:idx val="1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1F-278C-4A37-87D7-3A99B4E1A319}"/>
              </c:ext>
            </c:extLst>
          </c:dPt>
          <c:dPt>
            <c:idx val="1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1-278C-4A37-87D7-3A99B4E1A319}"/>
              </c:ext>
            </c:extLst>
          </c:dPt>
          <c:dPt>
            <c:idx val="1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3-278C-4A37-87D7-3A99B4E1A319}"/>
              </c:ext>
            </c:extLst>
          </c:dPt>
          <c:dPt>
            <c:idx val="1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5-278C-4A37-87D7-3A99B4E1A319}"/>
              </c:ext>
            </c:extLst>
          </c:dPt>
          <c:dPt>
            <c:idx val="1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7-278C-4A37-87D7-3A99B4E1A319}"/>
              </c:ext>
            </c:extLst>
          </c:dPt>
          <c:dPt>
            <c:idx val="2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9-278C-4A37-87D7-3A99B4E1A319}"/>
              </c:ext>
            </c:extLst>
          </c:dPt>
          <c:dPt>
            <c:idx val="2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B-278C-4A37-87D7-3A99B4E1A319}"/>
              </c:ext>
            </c:extLst>
          </c:dPt>
          <c:dPt>
            <c:idx val="2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D-278C-4A37-87D7-3A99B4E1A319}"/>
              </c:ext>
            </c:extLst>
          </c:dPt>
          <c:dPt>
            <c:idx val="2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2F-278C-4A37-87D7-3A99B4E1A319}"/>
              </c:ext>
            </c:extLst>
          </c:dPt>
          <c:dPt>
            <c:idx val="2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1-278C-4A37-87D7-3A99B4E1A319}"/>
              </c:ext>
            </c:extLst>
          </c:dPt>
          <c:dPt>
            <c:idx val="2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3-278C-4A37-87D7-3A99B4E1A319}"/>
              </c:ext>
            </c:extLst>
          </c:dPt>
          <c:dPt>
            <c:idx val="2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5-278C-4A37-87D7-3A99B4E1A319}"/>
              </c:ext>
            </c:extLst>
          </c:dPt>
          <c:dPt>
            <c:idx val="2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7-278C-4A37-87D7-3A99B4E1A319}"/>
              </c:ext>
            </c:extLst>
          </c:dPt>
          <c:dPt>
            <c:idx val="2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9-278C-4A37-87D7-3A99B4E1A319}"/>
              </c:ext>
            </c:extLst>
          </c:dPt>
          <c:dPt>
            <c:idx val="2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B-278C-4A37-87D7-3A99B4E1A319}"/>
              </c:ext>
            </c:extLst>
          </c:dPt>
          <c:dPt>
            <c:idx val="3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D-278C-4A37-87D7-3A99B4E1A319}"/>
              </c:ext>
            </c:extLst>
          </c:dPt>
          <c:dPt>
            <c:idx val="3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3F-278C-4A37-87D7-3A99B4E1A319}"/>
              </c:ext>
            </c:extLst>
          </c:dPt>
          <c:dPt>
            <c:idx val="3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1-278C-4A37-87D7-3A99B4E1A319}"/>
              </c:ext>
            </c:extLst>
          </c:dPt>
          <c:dPt>
            <c:idx val="3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3-278C-4A37-87D7-3A99B4E1A319}"/>
              </c:ext>
            </c:extLst>
          </c:dPt>
          <c:dPt>
            <c:idx val="3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5-278C-4A37-87D7-3A99B4E1A319}"/>
              </c:ext>
            </c:extLst>
          </c:dPt>
          <c:dPt>
            <c:idx val="3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7-278C-4A37-87D7-3A99B4E1A319}"/>
              </c:ext>
            </c:extLst>
          </c:dPt>
          <c:dPt>
            <c:idx val="3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9-278C-4A37-87D7-3A99B4E1A319}"/>
              </c:ext>
            </c:extLst>
          </c:dPt>
          <c:dPt>
            <c:idx val="3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B-278C-4A37-87D7-3A99B4E1A319}"/>
              </c:ext>
            </c:extLst>
          </c:dPt>
          <c:dPt>
            <c:idx val="3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D-278C-4A37-87D7-3A99B4E1A319}"/>
              </c:ext>
            </c:extLst>
          </c:dPt>
          <c:dPt>
            <c:idx val="3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4F-278C-4A37-87D7-3A99B4E1A319}"/>
              </c:ext>
            </c:extLst>
          </c:dPt>
          <c:dPt>
            <c:idx val="4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1-278C-4A37-87D7-3A99B4E1A319}"/>
              </c:ext>
            </c:extLst>
          </c:dPt>
          <c:dPt>
            <c:idx val="4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3-278C-4A37-87D7-3A99B4E1A319}"/>
              </c:ext>
            </c:extLst>
          </c:dPt>
          <c:dPt>
            <c:idx val="4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5-278C-4A37-87D7-3A99B4E1A319}"/>
              </c:ext>
            </c:extLst>
          </c:dPt>
          <c:dPt>
            <c:idx val="4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7-278C-4A37-87D7-3A99B4E1A319}"/>
              </c:ext>
            </c:extLst>
          </c:dPt>
          <c:dPt>
            <c:idx val="4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9-278C-4A37-87D7-3A99B4E1A319}"/>
              </c:ext>
            </c:extLst>
          </c:dPt>
          <c:dPt>
            <c:idx val="4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B-278C-4A37-87D7-3A99B4E1A319}"/>
              </c:ext>
            </c:extLst>
          </c:dPt>
          <c:dPt>
            <c:idx val="4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D-278C-4A37-87D7-3A99B4E1A319}"/>
              </c:ext>
            </c:extLst>
          </c:dPt>
          <c:dPt>
            <c:idx val="4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5F-278C-4A37-87D7-3A99B4E1A319}"/>
              </c:ext>
            </c:extLst>
          </c:dPt>
          <c:dPt>
            <c:idx val="48"/>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1-278C-4A37-87D7-3A99B4E1A319}"/>
              </c:ext>
            </c:extLst>
          </c:dPt>
          <c:dPt>
            <c:idx val="49"/>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3-278C-4A37-87D7-3A99B4E1A319}"/>
              </c:ext>
            </c:extLst>
          </c:dPt>
          <c:dPt>
            <c:idx val="50"/>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5-278C-4A37-87D7-3A99B4E1A319}"/>
              </c:ext>
            </c:extLst>
          </c:dPt>
          <c:dPt>
            <c:idx val="51"/>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7-278C-4A37-87D7-3A99B4E1A319}"/>
              </c:ext>
            </c:extLst>
          </c:dPt>
          <c:dPt>
            <c:idx val="52"/>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9-278C-4A37-87D7-3A99B4E1A319}"/>
              </c:ext>
            </c:extLst>
          </c:dPt>
          <c:dPt>
            <c:idx val="53"/>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B-278C-4A37-87D7-3A99B4E1A319}"/>
              </c:ext>
            </c:extLst>
          </c:dPt>
          <c:dPt>
            <c:idx val="54"/>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D-278C-4A37-87D7-3A99B4E1A319}"/>
              </c:ext>
            </c:extLst>
          </c:dPt>
          <c:dPt>
            <c:idx val="55"/>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6F-278C-4A37-87D7-3A99B4E1A319}"/>
              </c:ext>
            </c:extLst>
          </c:dPt>
          <c:dPt>
            <c:idx val="56"/>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71-278C-4A37-87D7-3A99B4E1A319}"/>
              </c:ext>
            </c:extLst>
          </c:dPt>
          <c:dPt>
            <c:idx val="57"/>
            <c:bubble3D val="0"/>
            <c:spPr>
              <a:gradFill>
                <a:gsLst>
                  <a:gs pos="69000">
                    <a:srgbClr val="9947F7"/>
                  </a:gs>
                  <a:gs pos="19000">
                    <a:srgbClr val="DC25FA"/>
                  </a:gs>
                </a:gsLst>
                <a:lin ang="5400000" scaled="1"/>
              </a:gradFill>
              <a:ln w="146050">
                <a:solidFill>
                  <a:schemeClr val="tx1"/>
                </a:solidFill>
              </a:ln>
              <a:effectLst/>
            </c:spPr>
            <c:extLst>
              <c:ext xmlns:c16="http://schemas.microsoft.com/office/drawing/2014/chart" uri="{C3380CC4-5D6E-409C-BE32-E72D297353CC}">
                <c16:uniqueId val="{00000073-278C-4A37-87D7-3A99B4E1A319}"/>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1-ED3A-4C7E-9FE3-2BEAE306ED23}"/>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spPr>
            <a:solidFill>
              <a:schemeClr val="tx1">
                <a:alpha val="72000"/>
              </a:schemeClr>
            </a:solidFill>
          </c:spPr>
          <c:dPt>
            <c:idx val="0"/>
            <c:bubble3D val="0"/>
            <c:spPr>
              <a:solidFill>
                <a:schemeClr val="tx1">
                  <a:alpha val="72000"/>
                </a:schemeClr>
              </a:solidFill>
              <a:ln w="19050">
                <a:noFill/>
              </a:ln>
              <a:effectLst/>
            </c:spPr>
            <c:extLst>
              <c:ext xmlns:c16="http://schemas.microsoft.com/office/drawing/2014/chart" uri="{C3380CC4-5D6E-409C-BE32-E72D297353CC}">
                <c16:uniqueId val="{00000005-ED3A-4C7E-9FE3-2BEAE306ED23}"/>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06-ED3A-4C7E-9FE3-2BEAE306ED23}"/>
              </c:ext>
            </c:extLst>
          </c:dPt>
          <c:val>
            <c:numRef>
              <c:f>PivotTables!$U$5:$V$5</c:f>
              <c:numCache>
                <c:formatCode>0%</c:formatCode>
                <c:ptCount val="2"/>
                <c:pt idx="0">
                  <c:v>0.89285714285714313</c:v>
                </c:pt>
                <c:pt idx="1">
                  <c:v>0.10714285714285687</c:v>
                </c:pt>
              </c:numCache>
            </c:numRef>
          </c:val>
          <c:extLst>
            <c:ext xmlns:c16="http://schemas.microsoft.com/office/drawing/2014/chart" uri="{C3380CC4-5D6E-409C-BE32-E72D297353CC}">
              <c16:uniqueId val="{00000003-ED3A-4C7E-9FE3-2BEAE306ED2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ject Status'!A1"/><Relationship Id="rId13" Type="http://schemas.openxmlformats.org/officeDocument/2006/relationships/chart" Target="../charts/chart5.xml"/><Relationship Id="rId3" Type="http://schemas.openxmlformats.org/officeDocument/2006/relationships/image" Target="../media/image1.png"/><Relationship Id="rId7" Type="http://schemas.openxmlformats.org/officeDocument/2006/relationships/hyperlink" Target="#'Sales process'!A1"/><Relationship Id="rId12"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eographically!A1"/><Relationship Id="rId11" Type="http://schemas.openxmlformats.org/officeDocument/2006/relationships/chart" Target="../charts/chart3.xml"/><Relationship Id="rId5" Type="http://schemas.openxmlformats.org/officeDocument/2006/relationships/hyperlink" Target="#'Income Sources'!A1"/><Relationship Id="rId10" Type="http://schemas.openxmlformats.org/officeDocument/2006/relationships/image" Target="../media/image3.svg"/><Relationship Id="rId4" Type="http://schemas.openxmlformats.org/officeDocument/2006/relationships/hyperlink" Target="https://www.google.com" TargetMode="Externa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Income Sources'!A1"/><Relationship Id="rId7" Type="http://schemas.openxmlformats.org/officeDocument/2006/relationships/image" Target="../media/image2.png"/><Relationship Id="rId2" Type="http://schemas.openxmlformats.org/officeDocument/2006/relationships/hyperlink" Target="https://www.google.com"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4.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Income Sources'!A1"/><Relationship Id="rId7" Type="http://schemas.openxmlformats.org/officeDocument/2006/relationships/image" Target="../media/image2.png"/><Relationship Id="rId2" Type="http://schemas.openxmlformats.org/officeDocument/2006/relationships/hyperlink" Target="https://www.google.com"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5.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Income Sources'!A1"/><Relationship Id="rId7" Type="http://schemas.openxmlformats.org/officeDocument/2006/relationships/image" Target="../media/image2.png"/><Relationship Id="rId2" Type="http://schemas.openxmlformats.org/officeDocument/2006/relationships/hyperlink" Target="https://www.google.com"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7</xdr:col>
      <xdr:colOff>532340</xdr:colOff>
      <xdr:row>10</xdr:row>
      <xdr:rowOff>109006</xdr:rowOff>
    </xdr:from>
    <xdr:to>
      <xdr:col>16</xdr:col>
      <xdr:colOff>220133</xdr:colOff>
      <xdr:row>35</xdr:row>
      <xdr:rowOff>58207</xdr:rowOff>
    </xdr:to>
    <xdr:graphicFrame macro="">
      <xdr:nvGraphicFramePr>
        <xdr:cNvPr id="106" name="Chart 105">
          <a:extLst>
            <a:ext uri="{FF2B5EF4-FFF2-40B4-BE49-F238E27FC236}">
              <a16:creationId xmlns:a16="http://schemas.microsoft.com/office/drawing/2014/main" id="{38876CD2-6B1B-4842-AD7C-207CF0471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549576</xdr:colOff>
      <xdr:row>3</xdr:row>
      <xdr:rowOff>34714</xdr:rowOff>
    </xdr:from>
    <xdr:to>
      <xdr:col>22</xdr:col>
      <xdr:colOff>597200</xdr:colOff>
      <xdr:row>39</xdr:row>
      <xdr:rowOff>56940</xdr:rowOff>
    </xdr:to>
    <xdr:graphicFrame macro="">
      <xdr:nvGraphicFramePr>
        <xdr:cNvPr id="38" name="Chart 37">
          <a:extLst>
            <a:ext uri="{FF2B5EF4-FFF2-40B4-BE49-F238E27FC236}">
              <a16:creationId xmlns:a16="http://schemas.microsoft.com/office/drawing/2014/main" id="{A8D33C43-0577-4222-95D3-55192DE73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0</xdr:row>
      <xdr:rowOff>0</xdr:rowOff>
    </xdr:from>
    <xdr:to>
      <xdr:col>28</xdr:col>
      <xdr:colOff>195072</xdr:colOff>
      <xdr:row>2</xdr:row>
      <xdr:rowOff>19050</xdr:rowOff>
    </xdr:to>
    <xdr:grpSp>
      <xdr:nvGrpSpPr>
        <xdr:cNvPr id="17" name="Group 16">
          <a:extLst>
            <a:ext uri="{FF2B5EF4-FFF2-40B4-BE49-F238E27FC236}">
              <a16:creationId xmlns:a16="http://schemas.microsoft.com/office/drawing/2014/main" id="{72CB642F-DBD0-49A8-BD34-75885991B20B}"/>
            </a:ext>
          </a:extLst>
        </xdr:cNvPr>
        <xdr:cNvGrpSpPr/>
      </xdr:nvGrpSpPr>
      <xdr:grpSpPr>
        <a:xfrm>
          <a:off x="0" y="0"/>
          <a:ext cx="17263872" cy="400050"/>
          <a:chOff x="21001" y="0"/>
          <a:chExt cx="17263872" cy="400050"/>
        </a:xfrm>
      </xdr:grpSpPr>
      <xdr:sp macro="" textlink="">
        <xdr:nvSpPr>
          <xdr:cNvPr id="18" name="Rectangle 17">
            <a:extLst>
              <a:ext uri="{FF2B5EF4-FFF2-40B4-BE49-F238E27FC236}">
                <a16:creationId xmlns:a16="http://schemas.microsoft.com/office/drawing/2014/main" id="{B50E699B-561F-41D3-A175-E7B060D6B282}"/>
              </a:ext>
            </a:extLst>
          </xdr:cNvPr>
          <xdr:cNvSpPr/>
        </xdr:nvSpPr>
        <xdr:spPr>
          <a:xfrm>
            <a:off x="21001"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 name="Picture 18">
            <a:extLst>
              <a:ext uri="{FF2B5EF4-FFF2-40B4-BE49-F238E27FC236}">
                <a16:creationId xmlns:a16="http://schemas.microsoft.com/office/drawing/2014/main" id="{62325990-3E89-4E13-94C8-A3758F5246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4971" y="0"/>
            <a:ext cx="723799" cy="400050"/>
          </a:xfrm>
          <a:prstGeom prst="rect">
            <a:avLst/>
          </a:prstGeom>
        </xdr:spPr>
      </xdr:pic>
      <xdr:sp macro="" textlink="">
        <xdr:nvSpPr>
          <xdr:cNvPr id="20" name="TextBox 19">
            <a:extLst>
              <a:ext uri="{FF2B5EF4-FFF2-40B4-BE49-F238E27FC236}">
                <a16:creationId xmlns:a16="http://schemas.microsoft.com/office/drawing/2014/main" id="{56F68536-01F7-46AB-8E71-08A32A914719}"/>
              </a:ext>
            </a:extLst>
          </xdr:cNvPr>
          <xdr:cNvSpPr txBox="1"/>
        </xdr:nvSpPr>
        <xdr:spPr>
          <a:xfrm>
            <a:off x="1082158" y="44303"/>
            <a:ext cx="180664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gency FB" panose="020B0503020202020204" pitchFamily="34" charset="0"/>
              </a:rPr>
              <a:t>Other Level's</a:t>
            </a:r>
          </a:p>
        </xdr:txBody>
      </xdr:sp>
      <xdr:sp macro="" textlink="">
        <xdr:nvSpPr>
          <xdr:cNvPr id="21" name="TextBox 20">
            <a:hlinkClick xmlns:r="http://schemas.openxmlformats.org/officeDocument/2006/relationships" r:id="rId4"/>
            <a:extLst>
              <a:ext uri="{FF2B5EF4-FFF2-40B4-BE49-F238E27FC236}">
                <a16:creationId xmlns:a16="http://schemas.microsoft.com/office/drawing/2014/main" id="{C1BF2BAF-A013-4FC7-89AB-1542CACA69C3}"/>
              </a:ext>
            </a:extLst>
          </xdr:cNvPr>
          <xdr:cNvSpPr txBox="1"/>
        </xdr:nvSpPr>
        <xdr:spPr>
          <a:xfrm>
            <a:off x="3086100" y="47625"/>
            <a:ext cx="180664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gency FB" panose="020B0503020202020204" pitchFamily="34" charset="0"/>
              </a:rPr>
              <a:t>Browse</a:t>
            </a:r>
          </a:p>
        </xdr:txBody>
      </xdr:sp>
      <xdr:sp macro="" textlink="">
        <xdr:nvSpPr>
          <xdr:cNvPr id="22" name="TextBox 21">
            <a:hlinkClick xmlns:r="http://schemas.openxmlformats.org/officeDocument/2006/relationships" r:id="rId5" tooltip="Income Sources"/>
            <a:extLst>
              <a:ext uri="{FF2B5EF4-FFF2-40B4-BE49-F238E27FC236}">
                <a16:creationId xmlns:a16="http://schemas.microsoft.com/office/drawing/2014/main" id="{1D887D8A-86AD-4533-90B4-FC741C539477}"/>
              </a:ext>
            </a:extLst>
          </xdr:cNvPr>
          <xdr:cNvSpPr txBox="1"/>
        </xdr:nvSpPr>
        <xdr:spPr>
          <a:xfrm>
            <a:off x="813595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Income Sources</a:t>
            </a:r>
          </a:p>
        </xdr:txBody>
      </xdr:sp>
      <xdr:sp macro="" textlink="">
        <xdr:nvSpPr>
          <xdr:cNvPr id="23" name="TextBox 22">
            <a:hlinkClick xmlns:r="http://schemas.openxmlformats.org/officeDocument/2006/relationships" r:id="rId6" tooltip="Geographically"/>
            <a:extLst>
              <a:ext uri="{FF2B5EF4-FFF2-40B4-BE49-F238E27FC236}">
                <a16:creationId xmlns:a16="http://schemas.microsoft.com/office/drawing/2014/main" id="{5EC885F5-285B-4074-9208-6061672063F2}"/>
              </a:ext>
            </a:extLst>
          </xdr:cNvPr>
          <xdr:cNvSpPr txBox="1"/>
        </xdr:nvSpPr>
        <xdr:spPr>
          <a:xfrm>
            <a:off x="931070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Geographically</a:t>
            </a:r>
          </a:p>
        </xdr:txBody>
      </xdr:sp>
      <xdr:sp macro="" textlink="">
        <xdr:nvSpPr>
          <xdr:cNvPr id="24" name="TextBox 23">
            <a:hlinkClick xmlns:r="http://schemas.openxmlformats.org/officeDocument/2006/relationships" r:id="rId7" tooltip="Sales Process"/>
            <a:extLst>
              <a:ext uri="{FF2B5EF4-FFF2-40B4-BE49-F238E27FC236}">
                <a16:creationId xmlns:a16="http://schemas.microsoft.com/office/drawing/2014/main" id="{08D7D5C6-A71D-4F61-A65A-AA343F3054F9}"/>
              </a:ext>
            </a:extLst>
          </xdr:cNvPr>
          <xdr:cNvSpPr txBox="1"/>
        </xdr:nvSpPr>
        <xdr:spPr>
          <a:xfrm>
            <a:off x="1048545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Sales Process</a:t>
            </a:r>
          </a:p>
        </xdr:txBody>
      </xdr:sp>
      <xdr:sp macro="" textlink="">
        <xdr:nvSpPr>
          <xdr:cNvPr id="25" name="TextBox 24">
            <a:hlinkClick xmlns:r="http://schemas.openxmlformats.org/officeDocument/2006/relationships" r:id="rId8" tooltip="Project Status"/>
            <a:extLst>
              <a:ext uri="{FF2B5EF4-FFF2-40B4-BE49-F238E27FC236}">
                <a16:creationId xmlns:a16="http://schemas.microsoft.com/office/drawing/2014/main" id="{1F2AC588-5293-41FF-9D67-B70079DE9520}"/>
              </a:ext>
            </a:extLst>
          </xdr:cNvPr>
          <xdr:cNvSpPr txBox="1"/>
        </xdr:nvSpPr>
        <xdr:spPr>
          <a:xfrm>
            <a:off x="1166020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Project Status</a:t>
            </a:r>
          </a:p>
        </xdr:txBody>
      </xdr:sp>
      <xdr:pic>
        <xdr:nvPicPr>
          <xdr:cNvPr id="26" name="Graphic 25" descr="Compass">
            <a:extLst>
              <a:ext uri="{FF2B5EF4-FFF2-40B4-BE49-F238E27FC236}">
                <a16:creationId xmlns:a16="http://schemas.microsoft.com/office/drawing/2014/main" id="{0EDD65EE-A923-4CB0-B36B-0F517A7E821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906009" y="66380"/>
            <a:ext cx="276225" cy="276225"/>
          </a:xfrm>
          <a:prstGeom prst="rect">
            <a:avLst/>
          </a:prstGeom>
        </xdr:spPr>
      </xdr:pic>
      <xdr:sp macro="" textlink="">
        <xdr:nvSpPr>
          <xdr:cNvPr id="27" name="Rectangle: Rounded Corners 26">
            <a:extLst>
              <a:ext uri="{FF2B5EF4-FFF2-40B4-BE49-F238E27FC236}">
                <a16:creationId xmlns:a16="http://schemas.microsoft.com/office/drawing/2014/main" id="{373FDBAD-26B4-465E-8115-A79EE48FFF6F}"/>
              </a:ext>
            </a:extLst>
          </xdr:cNvPr>
          <xdr:cNvSpPr/>
        </xdr:nvSpPr>
        <xdr:spPr>
          <a:xfrm>
            <a:off x="8283769" y="266700"/>
            <a:ext cx="274320" cy="27432"/>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Rounded Corners 30">
            <a:extLst>
              <a:ext uri="{FF2B5EF4-FFF2-40B4-BE49-F238E27FC236}">
                <a16:creationId xmlns:a16="http://schemas.microsoft.com/office/drawing/2014/main" id="{3D673A98-AFA5-4B16-835F-57327585DC29}"/>
              </a:ext>
            </a:extLst>
          </xdr:cNvPr>
          <xdr:cNvSpPr/>
        </xdr:nvSpPr>
        <xdr:spPr>
          <a:xfrm>
            <a:off x="1159069" y="285750"/>
            <a:ext cx="640080" cy="27432"/>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0</xdr:colOff>
      <xdr:row>6</xdr:row>
      <xdr:rowOff>0</xdr:rowOff>
    </xdr:from>
    <xdr:to>
      <xdr:col>3</xdr:col>
      <xdr:colOff>333095</xdr:colOff>
      <xdr:row>8</xdr:row>
      <xdr:rowOff>47624</xdr:rowOff>
    </xdr:to>
    <xdr:sp macro="" textlink="">
      <xdr:nvSpPr>
        <xdr:cNvPr id="32" name="Rectangle: Rounded Corners 31">
          <a:extLst>
            <a:ext uri="{FF2B5EF4-FFF2-40B4-BE49-F238E27FC236}">
              <a16:creationId xmlns:a16="http://schemas.microsoft.com/office/drawing/2014/main" id="{C0AB38E0-C0AE-48E4-AECC-9E2AFF5C4CE0}"/>
            </a:ext>
          </a:extLst>
        </xdr:cNvPr>
        <xdr:cNvSpPr/>
      </xdr:nvSpPr>
      <xdr:spPr>
        <a:xfrm>
          <a:off x="609600" y="1143000"/>
          <a:ext cx="1552295" cy="428624"/>
        </a:xfrm>
        <a:prstGeom prst="roundRect">
          <a:avLst>
            <a:gd name="adj" fmla="val 50000"/>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223844</xdr:colOff>
      <xdr:row>6</xdr:row>
      <xdr:rowOff>63338</xdr:rowOff>
    </xdr:from>
    <xdr:to>
      <xdr:col>3</xdr:col>
      <xdr:colOff>109250</xdr:colOff>
      <xdr:row>7</xdr:row>
      <xdr:rowOff>174786</xdr:rowOff>
    </xdr:to>
    <xdr:sp macro="" textlink="">
      <xdr:nvSpPr>
        <xdr:cNvPr id="33" name="TextBox 32">
          <a:extLst>
            <a:ext uri="{FF2B5EF4-FFF2-40B4-BE49-F238E27FC236}">
              <a16:creationId xmlns:a16="http://schemas.microsoft.com/office/drawing/2014/main" id="{0812E1A3-7EA7-4FEF-9DF6-C2B560BB5AAF}"/>
            </a:ext>
          </a:extLst>
        </xdr:cNvPr>
        <xdr:cNvSpPr txBox="1"/>
      </xdr:nvSpPr>
      <xdr:spPr>
        <a:xfrm>
          <a:off x="833444" y="1206338"/>
          <a:ext cx="1104606" cy="301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gency FB" panose="020B0503020202020204" pitchFamily="34" charset="0"/>
            </a:rPr>
            <a:t>Income Sources</a:t>
          </a:r>
        </a:p>
      </xdr:txBody>
    </xdr:sp>
    <xdr:clientData/>
  </xdr:twoCellAnchor>
  <xdr:twoCellAnchor editAs="absolute">
    <xdr:from>
      <xdr:col>0</xdr:col>
      <xdr:colOff>542925</xdr:colOff>
      <xdr:row>9</xdr:row>
      <xdr:rowOff>47625</xdr:rowOff>
    </xdr:from>
    <xdr:to>
      <xdr:col>4</xdr:col>
      <xdr:colOff>547127</xdr:colOff>
      <xdr:row>14</xdr:row>
      <xdr:rowOff>102534</xdr:rowOff>
    </xdr:to>
    <xdr:sp macro="" textlink="">
      <xdr:nvSpPr>
        <xdr:cNvPr id="36" name="TextBox 35">
          <a:extLst>
            <a:ext uri="{FF2B5EF4-FFF2-40B4-BE49-F238E27FC236}">
              <a16:creationId xmlns:a16="http://schemas.microsoft.com/office/drawing/2014/main" id="{87667867-4862-4DA1-91AE-C4D8BA840E3E}"/>
            </a:ext>
          </a:extLst>
        </xdr:cNvPr>
        <xdr:cNvSpPr txBox="1"/>
      </xdr:nvSpPr>
      <xdr:spPr>
        <a:xfrm>
          <a:off x="542925" y="1762125"/>
          <a:ext cx="2442602" cy="1007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US" sz="1050">
              <a:solidFill>
                <a:schemeClr val="bg1"/>
              </a:solidFill>
              <a:latin typeface="+mj-lt"/>
            </a:rPr>
            <a:t>Grand Total of Income and their breakdowns showing the achievements</a:t>
          </a:r>
          <a:r>
            <a:rPr lang="en-US" sz="1050" baseline="0">
              <a:solidFill>
                <a:schemeClr val="bg1"/>
              </a:solidFill>
              <a:latin typeface="+mj-lt"/>
            </a:rPr>
            <a:t> percentage and highlight for most valuable source,Marketing strategies and operating profit</a:t>
          </a:r>
          <a:endParaRPr lang="en-US" sz="1050">
            <a:solidFill>
              <a:schemeClr val="bg1"/>
            </a:solidFill>
            <a:latin typeface="+mj-lt"/>
          </a:endParaRPr>
        </a:p>
      </xdr:txBody>
    </xdr:sp>
    <xdr:clientData/>
  </xdr:twoCellAnchor>
  <xdr:twoCellAnchor editAs="absolute">
    <xdr:from>
      <xdr:col>0</xdr:col>
      <xdr:colOff>457200</xdr:colOff>
      <xdr:row>14</xdr:row>
      <xdr:rowOff>19810</xdr:rowOff>
    </xdr:from>
    <xdr:to>
      <xdr:col>5</xdr:col>
      <xdr:colOff>284327</xdr:colOff>
      <xdr:row>16</xdr:row>
      <xdr:rowOff>76199</xdr:rowOff>
    </xdr:to>
    <mc:AlternateContent xmlns:mc="http://schemas.openxmlformats.org/markup-compatibility/2006" xmlns:a14="http://schemas.microsoft.com/office/drawing/2010/main">
      <mc:Choice Requires="a14">
        <xdr:graphicFrame macro="">
          <xdr:nvGraphicFramePr>
            <xdr:cNvPr id="39" name="Year 1">
              <a:extLst>
                <a:ext uri="{FF2B5EF4-FFF2-40B4-BE49-F238E27FC236}">
                  <a16:creationId xmlns:a16="http://schemas.microsoft.com/office/drawing/2014/main" id="{B22B0FD8-0496-43A6-9A11-B9772DB4D1C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7200" y="2736199"/>
              <a:ext cx="2913933" cy="44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409575</xdr:colOff>
      <xdr:row>16</xdr:row>
      <xdr:rowOff>114300</xdr:rowOff>
    </xdr:from>
    <xdr:to>
      <xdr:col>5</xdr:col>
      <xdr:colOff>142875</xdr:colOff>
      <xdr:row>22</xdr:row>
      <xdr:rowOff>42758</xdr:rowOff>
    </xdr:to>
    <xdr:grpSp>
      <xdr:nvGrpSpPr>
        <xdr:cNvPr id="47" name="Group 46">
          <a:extLst>
            <a:ext uri="{FF2B5EF4-FFF2-40B4-BE49-F238E27FC236}">
              <a16:creationId xmlns:a16="http://schemas.microsoft.com/office/drawing/2014/main" id="{958F0615-E797-4376-B66D-5D6FE174C427}"/>
            </a:ext>
          </a:extLst>
        </xdr:cNvPr>
        <xdr:cNvGrpSpPr/>
      </xdr:nvGrpSpPr>
      <xdr:grpSpPr>
        <a:xfrm>
          <a:off x="409575" y="3162300"/>
          <a:ext cx="2781300" cy="1071458"/>
          <a:chOff x="390525" y="3181350"/>
          <a:chExt cx="2781300" cy="1071458"/>
        </a:xfrm>
      </xdr:grpSpPr>
      <xdr:sp macro="" textlink="">
        <xdr:nvSpPr>
          <xdr:cNvPr id="37" name="TextBox 36">
            <a:extLst>
              <a:ext uri="{FF2B5EF4-FFF2-40B4-BE49-F238E27FC236}">
                <a16:creationId xmlns:a16="http://schemas.microsoft.com/office/drawing/2014/main" id="{EA453342-BD78-494D-AA96-CCF9004FA945}"/>
              </a:ext>
            </a:extLst>
          </xdr:cNvPr>
          <xdr:cNvSpPr txBox="1"/>
        </xdr:nvSpPr>
        <xdr:spPr>
          <a:xfrm>
            <a:off x="515126" y="3181350"/>
            <a:ext cx="2478075" cy="301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a:solidFill>
                  <a:schemeClr val="bg1"/>
                </a:solidFill>
                <a:latin typeface="Arial Narrow" panose="020B0606020202030204" pitchFamily="34" charset="0"/>
              </a:rPr>
              <a:t>Financial Statistics</a:t>
            </a:r>
          </a:p>
        </xdr:txBody>
      </xdr:sp>
      <xdr:sp macro="" textlink="PivotTables!S5">
        <xdr:nvSpPr>
          <xdr:cNvPr id="42" name="TextBox 41">
            <a:extLst>
              <a:ext uri="{FF2B5EF4-FFF2-40B4-BE49-F238E27FC236}">
                <a16:creationId xmlns:a16="http://schemas.microsoft.com/office/drawing/2014/main" id="{3222E4F3-0D3E-4A42-B595-31F3515A3010}"/>
              </a:ext>
            </a:extLst>
          </xdr:cNvPr>
          <xdr:cNvSpPr txBox="1"/>
        </xdr:nvSpPr>
        <xdr:spPr>
          <a:xfrm>
            <a:off x="390525" y="3495674"/>
            <a:ext cx="27813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A735D4-7A98-4F36-9334-BD93F27BBDB4}" type="TxLink">
              <a:rPr lang="en-US" sz="2800" b="0" i="0" u="none" strike="noStrike">
                <a:solidFill>
                  <a:schemeClr val="bg1"/>
                </a:solidFill>
                <a:latin typeface="Arial"/>
                <a:cs typeface="Arial"/>
              </a:rPr>
              <a:pPr algn="l"/>
              <a:t> 898,932 </a:t>
            </a:fld>
            <a:endParaRPr lang="en-US" sz="2800">
              <a:solidFill>
                <a:schemeClr val="bg1"/>
              </a:solidFill>
            </a:endParaRPr>
          </a:p>
        </xdr:txBody>
      </xdr:sp>
      <xdr:sp macro="" textlink="">
        <xdr:nvSpPr>
          <xdr:cNvPr id="43" name="TextBox 42">
            <a:extLst>
              <a:ext uri="{FF2B5EF4-FFF2-40B4-BE49-F238E27FC236}">
                <a16:creationId xmlns:a16="http://schemas.microsoft.com/office/drawing/2014/main" id="{E376E10F-CD47-4D4F-B306-4F2A45AB7B1E}"/>
              </a:ext>
            </a:extLst>
          </xdr:cNvPr>
          <xdr:cNvSpPr txBox="1"/>
        </xdr:nvSpPr>
        <xdr:spPr>
          <a:xfrm>
            <a:off x="515126" y="3990974"/>
            <a:ext cx="1009006" cy="254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Arial Narrow" panose="020B0606020202030204" pitchFamily="34" charset="0"/>
              </a:rPr>
              <a:t>Income Target</a:t>
            </a:r>
          </a:p>
        </xdr:txBody>
      </xdr:sp>
      <xdr:sp macro="" textlink="PivotTables!R5">
        <xdr:nvSpPr>
          <xdr:cNvPr id="44" name="TextBox 43">
            <a:extLst>
              <a:ext uri="{FF2B5EF4-FFF2-40B4-BE49-F238E27FC236}">
                <a16:creationId xmlns:a16="http://schemas.microsoft.com/office/drawing/2014/main" id="{AF8672F9-C625-492B-8400-72AD7DBA4D72}"/>
              </a:ext>
            </a:extLst>
          </xdr:cNvPr>
          <xdr:cNvSpPr txBox="1"/>
        </xdr:nvSpPr>
        <xdr:spPr>
          <a:xfrm>
            <a:off x="1354206" y="3972326"/>
            <a:ext cx="1012490" cy="280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2239C8F-399A-4A42-AFE6-3FA845EF2C7A}" type="TxLink">
              <a:rPr lang="en-US" sz="1200" b="0" i="0" u="none" strike="noStrike">
                <a:solidFill>
                  <a:schemeClr val="bg1"/>
                </a:solidFill>
                <a:latin typeface="Arial"/>
                <a:cs typeface="Arial"/>
              </a:rPr>
              <a:pPr algn="l"/>
              <a:t> 802,618 </a:t>
            </a:fld>
            <a:endParaRPr lang="en-US" sz="1200">
              <a:solidFill>
                <a:schemeClr val="bg1"/>
              </a:solidFill>
              <a:latin typeface="Arial Narrow" panose="020B0606020202030204" pitchFamily="34" charset="0"/>
            </a:endParaRPr>
          </a:p>
        </xdr:txBody>
      </xdr:sp>
    </xdr:grpSp>
    <xdr:clientData/>
  </xdr:twoCellAnchor>
  <xdr:twoCellAnchor editAs="absolute">
    <xdr:from>
      <xdr:col>0</xdr:col>
      <xdr:colOff>381000</xdr:colOff>
      <xdr:row>21</xdr:row>
      <xdr:rowOff>95250</xdr:rowOff>
    </xdr:from>
    <xdr:to>
      <xdr:col>5</xdr:col>
      <xdr:colOff>38100</xdr:colOff>
      <xdr:row>27</xdr:row>
      <xdr:rowOff>171450</xdr:rowOff>
    </xdr:to>
    <xdr:graphicFrame macro="">
      <xdr:nvGraphicFramePr>
        <xdr:cNvPr id="52" name="Chart 51">
          <a:extLst>
            <a:ext uri="{FF2B5EF4-FFF2-40B4-BE49-F238E27FC236}">
              <a16:creationId xmlns:a16="http://schemas.microsoft.com/office/drawing/2014/main" id="{6F16211B-A3F2-4267-B0D6-9A7C16470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0</xdr:col>
      <xdr:colOff>504361</xdr:colOff>
      <xdr:row>28</xdr:row>
      <xdr:rowOff>157860</xdr:rowOff>
    </xdr:from>
    <xdr:to>
      <xdr:col>3</xdr:col>
      <xdr:colOff>342436</xdr:colOff>
      <xdr:row>30</xdr:row>
      <xdr:rowOff>126433</xdr:rowOff>
    </xdr:to>
    <xdr:sp macro="" textlink="">
      <xdr:nvSpPr>
        <xdr:cNvPr id="53" name="TextBox 52">
          <a:extLst>
            <a:ext uri="{FF2B5EF4-FFF2-40B4-BE49-F238E27FC236}">
              <a16:creationId xmlns:a16="http://schemas.microsoft.com/office/drawing/2014/main" id="{54F95C0E-1074-43E7-90DD-9388A2E6A017}"/>
            </a:ext>
          </a:extLst>
        </xdr:cNvPr>
        <xdr:cNvSpPr txBox="1"/>
      </xdr:nvSpPr>
      <xdr:spPr>
        <a:xfrm>
          <a:off x="504361" y="5491860"/>
          <a:ext cx="1666875" cy="349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Arial Narrow" panose="020B0606020202030204" pitchFamily="34" charset="0"/>
            </a:rPr>
            <a:t>Quantity of</a:t>
          </a:r>
          <a:r>
            <a:rPr lang="en-US" sz="1800" baseline="0">
              <a:solidFill>
                <a:schemeClr val="bg1"/>
              </a:solidFill>
              <a:latin typeface="Arial Narrow" panose="020B0606020202030204" pitchFamily="34" charset="0"/>
            </a:rPr>
            <a:t> Items</a:t>
          </a:r>
          <a:endParaRPr lang="en-US" sz="1800">
            <a:solidFill>
              <a:schemeClr val="bg1"/>
            </a:solidFill>
            <a:latin typeface="Arial Narrow" panose="020B0606020202030204" pitchFamily="34" charset="0"/>
          </a:endParaRPr>
        </a:p>
      </xdr:txBody>
    </xdr:sp>
    <xdr:clientData/>
  </xdr:twoCellAnchor>
  <xdr:twoCellAnchor editAs="absolute">
    <xdr:from>
      <xdr:col>0</xdr:col>
      <xdr:colOff>561355</xdr:colOff>
      <xdr:row>34</xdr:row>
      <xdr:rowOff>20156</xdr:rowOff>
    </xdr:from>
    <xdr:to>
      <xdr:col>1</xdr:col>
      <xdr:colOff>170830</xdr:colOff>
      <xdr:row>35</xdr:row>
      <xdr:rowOff>56698</xdr:rowOff>
    </xdr:to>
    <xdr:sp macro="" textlink="">
      <xdr:nvSpPr>
        <xdr:cNvPr id="97" name="TextBox 96">
          <a:extLst>
            <a:ext uri="{FF2B5EF4-FFF2-40B4-BE49-F238E27FC236}">
              <a16:creationId xmlns:a16="http://schemas.microsoft.com/office/drawing/2014/main" id="{7BE85292-40AD-49A0-81DA-DD7092540D48}"/>
            </a:ext>
          </a:extLst>
        </xdr:cNvPr>
        <xdr:cNvSpPr txBox="1"/>
      </xdr:nvSpPr>
      <xdr:spPr>
        <a:xfrm>
          <a:off x="561355" y="6574263"/>
          <a:ext cx="221796" cy="229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4400">
            <a:solidFill>
              <a:srgbClr val="FF0000"/>
            </a:solidFill>
            <a:latin typeface="Arial Narrow" panose="020B0606020202030204" pitchFamily="34" charset="0"/>
          </a:endParaRPr>
        </a:p>
      </xdr:txBody>
    </xdr:sp>
    <xdr:clientData/>
  </xdr:twoCellAnchor>
  <xdr:twoCellAnchor editAs="absolute">
    <xdr:from>
      <xdr:col>0</xdr:col>
      <xdr:colOff>567024</xdr:colOff>
      <xdr:row>35</xdr:row>
      <xdr:rowOff>77698</xdr:rowOff>
    </xdr:from>
    <xdr:to>
      <xdr:col>1</xdr:col>
      <xdr:colOff>176499</xdr:colOff>
      <xdr:row>36</xdr:row>
      <xdr:rowOff>96385</xdr:rowOff>
    </xdr:to>
    <xdr:sp macro="" textlink="">
      <xdr:nvSpPr>
        <xdr:cNvPr id="98" name="TextBox 97">
          <a:extLst>
            <a:ext uri="{FF2B5EF4-FFF2-40B4-BE49-F238E27FC236}">
              <a16:creationId xmlns:a16="http://schemas.microsoft.com/office/drawing/2014/main" id="{63A2E58D-F5D7-44AA-A4AD-A0A5CAF72042}"/>
            </a:ext>
          </a:extLst>
        </xdr:cNvPr>
        <xdr:cNvSpPr txBox="1"/>
      </xdr:nvSpPr>
      <xdr:spPr>
        <a:xfrm>
          <a:off x="567024" y="6824573"/>
          <a:ext cx="221796" cy="211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4400">
            <a:solidFill>
              <a:srgbClr val="FF0000"/>
            </a:solidFill>
            <a:latin typeface="Arial Narrow" panose="020B0606020202030204" pitchFamily="34" charset="0"/>
          </a:endParaRPr>
        </a:p>
      </xdr:txBody>
    </xdr:sp>
    <xdr:clientData/>
  </xdr:twoCellAnchor>
  <xdr:twoCellAnchor editAs="absolute">
    <xdr:from>
      <xdr:col>0</xdr:col>
      <xdr:colOff>578364</xdr:colOff>
      <xdr:row>36</xdr:row>
      <xdr:rowOff>125141</xdr:rowOff>
    </xdr:from>
    <xdr:to>
      <xdr:col>1</xdr:col>
      <xdr:colOff>187839</xdr:colOff>
      <xdr:row>37</xdr:row>
      <xdr:rowOff>147411</xdr:rowOff>
    </xdr:to>
    <xdr:sp macro="" textlink="">
      <xdr:nvSpPr>
        <xdr:cNvPr id="99" name="TextBox 98">
          <a:extLst>
            <a:ext uri="{FF2B5EF4-FFF2-40B4-BE49-F238E27FC236}">
              <a16:creationId xmlns:a16="http://schemas.microsoft.com/office/drawing/2014/main" id="{E0513FA7-3A12-461A-A3EC-907DEE8DF9A5}"/>
            </a:ext>
          </a:extLst>
        </xdr:cNvPr>
        <xdr:cNvSpPr txBox="1"/>
      </xdr:nvSpPr>
      <xdr:spPr>
        <a:xfrm>
          <a:off x="578364" y="7064784"/>
          <a:ext cx="221796" cy="21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4400">
            <a:solidFill>
              <a:srgbClr val="FF0000"/>
            </a:solidFill>
            <a:latin typeface="Arial Narrow" panose="020B0606020202030204" pitchFamily="34" charset="0"/>
          </a:endParaRPr>
        </a:p>
      </xdr:txBody>
    </xdr:sp>
    <xdr:clientData/>
  </xdr:twoCellAnchor>
  <xdr:twoCellAnchor editAs="absolute">
    <xdr:from>
      <xdr:col>0</xdr:col>
      <xdr:colOff>495178</xdr:colOff>
      <xdr:row>37</xdr:row>
      <xdr:rowOff>182429</xdr:rowOff>
    </xdr:from>
    <xdr:to>
      <xdr:col>1</xdr:col>
      <xdr:colOff>104653</xdr:colOff>
      <xdr:row>39</xdr:row>
      <xdr:rowOff>5672</xdr:rowOff>
    </xdr:to>
    <xdr:sp macro="" textlink="">
      <xdr:nvSpPr>
        <xdr:cNvPr id="100" name="TextBox 99">
          <a:extLst>
            <a:ext uri="{FF2B5EF4-FFF2-40B4-BE49-F238E27FC236}">
              <a16:creationId xmlns:a16="http://schemas.microsoft.com/office/drawing/2014/main" id="{09EA708E-C4B9-47F8-98A2-7F0A25136DA6}"/>
            </a:ext>
          </a:extLst>
        </xdr:cNvPr>
        <xdr:cNvSpPr txBox="1"/>
      </xdr:nvSpPr>
      <xdr:spPr>
        <a:xfrm>
          <a:off x="495178" y="7314840"/>
          <a:ext cx="221796" cy="208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4400">
            <a:solidFill>
              <a:srgbClr val="FF0000"/>
            </a:solidFill>
            <a:latin typeface="Arial Narrow" panose="020B0606020202030204" pitchFamily="34" charset="0"/>
          </a:endParaRPr>
        </a:p>
      </xdr:txBody>
    </xdr:sp>
    <xdr:clientData/>
  </xdr:twoCellAnchor>
  <xdr:twoCellAnchor editAs="absolute">
    <xdr:from>
      <xdr:col>0</xdr:col>
      <xdr:colOff>465964</xdr:colOff>
      <xdr:row>30</xdr:row>
      <xdr:rowOff>113947</xdr:rowOff>
    </xdr:from>
    <xdr:to>
      <xdr:col>4</xdr:col>
      <xdr:colOff>479573</xdr:colOff>
      <xdr:row>38</xdr:row>
      <xdr:rowOff>160375</xdr:rowOff>
    </xdr:to>
    <xdr:grpSp>
      <xdr:nvGrpSpPr>
        <xdr:cNvPr id="108" name="Group 107">
          <a:extLst>
            <a:ext uri="{FF2B5EF4-FFF2-40B4-BE49-F238E27FC236}">
              <a16:creationId xmlns:a16="http://schemas.microsoft.com/office/drawing/2014/main" id="{24143B30-FE61-4BB6-930D-744F00DF232C}"/>
            </a:ext>
          </a:extLst>
        </xdr:cNvPr>
        <xdr:cNvGrpSpPr/>
      </xdr:nvGrpSpPr>
      <xdr:grpSpPr>
        <a:xfrm>
          <a:off x="465964" y="5828947"/>
          <a:ext cx="2452009" cy="1570428"/>
          <a:chOff x="500741" y="5840245"/>
          <a:chExt cx="2450237" cy="1550491"/>
        </a:xfrm>
      </xdr:grpSpPr>
      <xdr:grpSp>
        <xdr:nvGrpSpPr>
          <xdr:cNvPr id="66" name="Group 65">
            <a:extLst>
              <a:ext uri="{FF2B5EF4-FFF2-40B4-BE49-F238E27FC236}">
                <a16:creationId xmlns:a16="http://schemas.microsoft.com/office/drawing/2014/main" id="{540C15AB-6A0D-4108-AEDF-77DC1D57DCD1}"/>
              </a:ext>
            </a:extLst>
          </xdr:cNvPr>
          <xdr:cNvGrpSpPr/>
        </xdr:nvGrpSpPr>
        <xdr:grpSpPr>
          <a:xfrm>
            <a:off x="654601" y="5847070"/>
            <a:ext cx="1028487" cy="1543666"/>
            <a:chOff x="657765" y="5985831"/>
            <a:chExt cx="1031652" cy="1044616"/>
          </a:xfrm>
        </xdr:grpSpPr>
        <xdr:sp macro="" textlink="PivotTables!H5">
          <xdr:nvSpPr>
            <xdr:cNvPr id="54" name="TextBox 53">
              <a:extLst>
                <a:ext uri="{FF2B5EF4-FFF2-40B4-BE49-F238E27FC236}">
                  <a16:creationId xmlns:a16="http://schemas.microsoft.com/office/drawing/2014/main" id="{18877693-550F-4E6D-82C8-2FF6E09A100D}"/>
                </a:ext>
              </a:extLst>
            </xdr:cNvPr>
            <xdr:cNvSpPr txBox="1"/>
          </xdr:nvSpPr>
          <xdr:spPr>
            <a:xfrm>
              <a:off x="669007" y="5985831"/>
              <a:ext cx="1020410" cy="17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D381B35-6917-4C98-A016-E34F961462A7}" type="TxLink">
                <a:rPr lang="en-US" sz="1100" b="0" i="0" u="none" strike="noStrike">
                  <a:solidFill>
                    <a:schemeClr val="bg1"/>
                  </a:solidFill>
                  <a:latin typeface="Arial"/>
                  <a:cs typeface="Arial"/>
                </a:rPr>
                <a:pPr algn="l"/>
                <a:t>Usage fees</a:t>
              </a:fld>
              <a:endParaRPr lang="en-US">
                <a:solidFill>
                  <a:schemeClr val="bg1"/>
                </a:solidFill>
              </a:endParaRPr>
            </a:p>
          </xdr:txBody>
        </xdr:sp>
        <xdr:sp macro="" textlink="PivotTables!H6">
          <xdr:nvSpPr>
            <xdr:cNvPr id="60" name="TextBox 59">
              <a:extLst>
                <a:ext uri="{FF2B5EF4-FFF2-40B4-BE49-F238E27FC236}">
                  <a16:creationId xmlns:a16="http://schemas.microsoft.com/office/drawing/2014/main" id="{B01C0CE1-D23F-49EB-9360-AB82D9F8EB34}"/>
                </a:ext>
              </a:extLst>
            </xdr:cNvPr>
            <xdr:cNvSpPr txBox="1"/>
          </xdr:nvSpPr>
          <xdr:spPr>
            <a:xfrm>
              <a:off x="667527" y="6158864"/>
              <a:ext cx="1020410" cy="1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C935EB-E3C3-4735-B7E7-8E302DBF277E}" type="TxLink">
                <a:rPr lang="en-US" sz="1100" b="0" i="0" u="none" strike="noStrike">
                  <a:solidFill>
                    <a:schemeClr val="bg1"/>
                  </a:solidFill>
                  <a:latin typeface="Arial"/>
                  <a:cs typeface="Arial"/>
                </a:rPr>
                <a:pPr algn="l"/>
                <a:t>Subscription</a:t>
              </a:fld>
              <a:endParaRPr lang="en-US">
                <a:solidFill>
                  <a:schemeClr val="bg1"/>
                </a:solidFill>
              </a:endParaRPr>
            </a:p>
          </xdr:txBody>
        </xdr:sp>
        <xdr:sp macro="" textlink="PivotTables!H7">
          <xdr:nvSpPr>
            <xdr:cNvPr id="61" name="TextBox 60">
              <a:extLst>
                <a:ext uri="{FF2B5EF4-FFF2-40B4-BE49-F238E27FC236}">
                  <a16:creationId xmlns:a16="http://schemas.microsoft.com/office/drawing/2014/main" id="{5253D4DC-CA77-44A6-B801-DCFC8422FDE3}"/>
                </a:ext>
              </a:extLst>
            </xdr:cNvPr>
            <xdr:cNvSpPr txBox="1"/>
          </xdr:nvSpPr>
          <xdr:spPr>
            <a:xfrm>
              <a:off x="657765" y="6341427"/>
              <a:ext cx="1020410" cy="179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C166C13-446F-4D06-A71A-D2910474F4A9}" type="TxLink">
                <a:rPr lang="en-US" sz="1100" b="0" i="0" u="none" strike="noStrike">
                  <a:solidFill>
                    <a:schemeClr val="bg1"/>
                  </a:solidFill>
                  <a:latin typeface="Arial"/>
                  <a:cs typeface="Arial"/>
                </a:rPr>
                <a:pPr algn="l"/>
                <a:t>Renting</a:t>
              </a:fld>
              <a:endParaRPr lang="en-US">
                <a:solidFill>
                  <a:schemeClr val="bg1"/>
                </a:solidFill>
              </a:endParaRPr>
            </a:p>
          </xdr:txBody>
        </xdr:sp>
        <xdr:sp macro="" textlink="PivotTables!H8">
          <xdr:nvSpPr>
            <xdr:cNvPr id="62" name="TextBox 61">
              <a:extLst>
                <a:ext uri="{FF2B5EF4-FFF2-40B4-BE49-F238E27FC236}">
                  <a16:creationId xmlns:a16="http://schemas.microsoft.com/office/drawing/2014/main" id="{20F8AA04-9411-47A4-9457-B0251FB1663D}"/>
                </a:ext>
              </a:extLst>
            </xdr:cNvPr>
            <xdr:cNvSpPr txBox="1"/>
          </xdr:nvSpPr>
          <xdr:spPr>
            <a:xfrm>
              <a:off x="663090" y="6504930"/>
              <a:ext cx="1020410" cy="1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F9CEECE-140B-472D-AC6D-9C0B923F6C06}" type="TxLink">
                <a:rPr lang="en-US" sz="1100" b="0" i="0" u="none" strike="noStrike">
                  <a:solidFill>
                    <a:schemeClr val="bg1"/>
                  </a:solidFill>
                  <a:latin typeface="Arial"/>
                  <a:cs typeface="Arial"/>
                </a:rPr>
                <a:pPr algn="l"/>
                <a:t>Licensing</a:t>
              </a:fld>
              <a:endParaRPr lang="en-US">
                <a:solidFill>
                  <a:schemeClr val="bg1"/>
                </a:solidFill>
              </a:endParaRPr>
            </a:p>
          </xdr:txBody>
        </xdr:sp>
        <xdr:sp macro="" textlink="PivotTables!H9">
          <xdr:nvSpPr>
            <xdr:cNvPr id="63" name="TextBox 62">
              <a:extLst>
                <a:ext uri="{FF2B5EF4-FFF2-40B4-BE49-F238E27FC236}">
                  <a16:creationId xmlns:a16="http://schemas.microsoft.com/office/drawing/2014/main" id="{7CA38D9E-99E5-448B-97C9-0717AF9EFEA9}"/>
                </a:ext>
              </a:extLst>
            </xdr:cNvPr>
            <xdr:cNvSpPr txBox="1"/>
          </xdr:nvSpPr>
          <xdr:spPr>
            <a:xfrm>
              <a:off x="666048" y="6677962"/>
              <a:ext cx="1020410" cy="1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4B94618-FFB4-4152-9E40-986A9745043E}" type="TxLink">
                <a:rPr lang="en-US" sz="1100" b="0" i="0" u="none" strike="noStrike">
                  <a:solidFill>
                    <a:schemeClr val="bg1"/>
                  </a:solidFill>
                  <a:latin typeface="Arial"/>
                  <a:cs typeface="Arial"/>
                </a:rPr>
                <a:pPr algn="l"/>
                <a:t>Advertising</a:t>
              </a:fld>
              <a:endParaRPr lang="en-US">
                <a:solidFill>
                  <a:schemeClr val="bg1"/>
                </a:solidFill>
              </a:endParaRPr>
            </a:p>
          </xdr:txBody>
        </xdr:sp>
        <xdr:sp macro="" textlink="PivotTables!H10">
          <xdr:nvSpPr>
            <xdr:cNvPr id="64" name="TextBox 63">
              <a:extLst>
                <a:ext uri="{FF2B5EF4-FFF2-40B4-BE49-F238E27FC236}">
                  <a16:creationId xmlns:a16="http://schemas.microsoft.com/office/drawing/2014/main" id="{7F6AEB6E-4DCE-426F-BC9C-6ECCE0454CED}"/>
                </a:ext>
              </a:extLst>
            </xdr:cNvPr>
            <xdr:cNvSpPr txBox="1"/>
          </xdr:nvSpPr>
          <xdr:spPr>
            <a:xfrm>
              <a:off x="661611" y="6850996"/>
              <a:ext cx="1020410" cy="17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E1624D7-FDB6-42AD-A2AD-96C73EC1A92A}" type="TxLink">
                <a:rPr lang="en-US" sz="1100" b="0" i="0" u="none" strike="noStrike">
                  <a:solidFill>
                    <a:schemeClr val="bg1"/>
                  </a:solidFill>
                  <a:latin typeface="Arial"/>
                  <a:cs typeface="Arial"/>
                </a:rPr>
                <a:pPr algn="l"/>
                <a:t>Asset sale</a:t>
              </a:fld>
              <a:endParaRPr lang="en-US">
                <a:solidFill>
                  <a:schemeClr val="bg1"/>
                </a:solidFill>
              </a:endParaRPr>
            </a:p>
          </xdr:txBody>
        </xdr:sp>
      </xdr:grpSp>
      <xdr:grpSp>
        <xdr:nvGrpSpPr>
          <xdr:cNvPr id="81" name="Group 80">
            <a:extLst>
              <a:ext uri="{FF2B5EF4-FFF2-40B4-BE49-F238E27FC236}">
                <a16:creationId xmlns:a16="http://schemas.microsoft.com/office/drawing/2014/main" id="{9533685A-7B07-4C0D-BA2B-047CC352CF3F}"/>
              </a:ext>
            </a:extLst>
          </xdr:cNvPr>
          <xdr:cNvGrpSpPr/>
        </xdr:nvGrpSpPr>
        <xdr:grpSpPr>
          <a:xfrm>
            <a:off x="1618364" y="5840245"/>
            <a:ext cx="761557" cy="1543666"/>
            <a:chOff x="657765" y="5985831"/>
            <a:chExt cx="1031652" cy="1044616"/>
          </a:xfrm>
        </xdr:grpSpPr>
        <xdr:sp macro="" textlink="PivotTables!O5">
          <xdr:nvSpPr>
            <xdr:cNvPr id="82" name="TextBox 81">
              <a:extLst>
                <a:ext uri="{FF2B5EF4-FFF2-40B4-BE49-F238E27FC236}">
                  <a16:creationId xmlns:a16="http://schemas.microsoft.com/office/drawing/2014/main" id="{F616DFCC-6DCE-48C5-A961-99830BD5EACB}"/>
                </a:ext>
              </a:extLst>
            </xdr:cNvPr>
            <xdr:cNvSpPr txBox="1"/>
          </xdr:nvSpPr>
          <xdr:spPr>
            <a:xfrm>
              <a:off x="669007" y="5985831"/>
              <a:ext cx="1020410" cy="17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254A85-9CC6-4ACD-947B-EF59CAF3F9AB}" type="TxLink">
                <a:rPr lang="en-US" sz="1100" b="0" i="0" u="none" strike="noStrike">
                  <a:solidFill>
                    <a:schemeClr val="bg1"/>
                  </a:solidFill>
                  <a:latin typeface="Arial"/>
                  <a:cs typeface="Arial"/>
                </a:rPr>
                <a:pPr algn="ctr"/>
                <a:t>10%</a:t>
              </a:fld>
              <a:endParaRPr lang="en-US">
                <a:solidFill>
                  <a:schemeClr val="bg1"/>
                </a:solidFill>
              </a:endParaRPr>
            </a:p>
          </xdr:txBody>
        </xdr:sp>
        <xdr:sp macro="" textlink="PivotTables!O6">
          <xdr:nvSpPr>
            <xdr:cNvPr id="83" name="TextBox 82">
              <a:extLst>
                <a:ext uri="{FF2B5EF4-FFF2-40B4-BE49-F238E27FC236}">
                  <a16:creationId xmlns:a16="http://schemas.microsoft.com/office/drawing/2014/main" id="{3D2F15D3-C215-4D57-8852-61A4E6A3E153}"/>
                </a:ext>
              </a:extLst>
            </xdr:cNvPr>
            <xdr:cNvSpPr txBox="1"/>
          </xdr:nvSpPr>
          <xdr:spPr>
            <a:xfrm>
              <a:off x="667527" y="6158864"/>
              <a:ext cx="1020410" cy="1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AFB73A-C7AB-47D8-B5D6-69CCB2B7EE9E}" type="TxLink">
                <a:rPr lang="en-US" sz="1100" b="0" i="0" u="none" strike="noStrike">
                  <a:solidFill>
                    <a:schemeClr val="bg1"/>
                  </a:solidFill>
                  <a:latin typeface="Arial"/>
                  <a:cs typeface="Arial"/>
                </a:rPr>
                <a:pPr algn="ctr"/>
                <a:t>11%</a:t>
              </a:fld>
              <a:endParaRPr lang="en-US">
                <a:solidFill>
                  <a:schemeClr val="bg1"/>
                </a:solidFill>
              </a:endParaRPr>
            </a:p>
          </xdr:txBody>
        </xdr:sp>
        <xdr:sp macro="" textlink="PivotTables!O7">
          <xdr:nvSpPr>
            <xdr:cNvPr id="84" name="TextBox 83">
              <a:extLst>
                <a:ext uri="{FF2B5EF4-FFF2-40B4-BE49-F238E27FC236}">
                  <a16:creationId xmlns:a16="http://schemas.microsoft.com/office/drawing/2014/main" id="{42FBDA16-053A-436F-9670-54468281E8FD}"/>
                </a:ext>
              </a:extLst>
            </xdr:cNvPr>
            <xdr:cNvSpPr txBox="1"/>
          </xdr:nvSpPr>
          <xdr:spPr>
            <a:xfrm>
              <a:off x="657765" y="6341427"/>
              <a:ext cx="1020410" cy="179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554CB-D699-4590-AD40-EDD9EFB1FC5D}" type="TxLink">
                <a:rPr lang="en-US" sz="1100" b="0" i="0" u="none" strike="noStrike">
                  <a:solidFill>
                    <a:schemeClr val="bg1"/>
                  </a:solidFill>
                  <a:latin typeface="Arial"/>
                  <a:cs typeface="Arial"/>
                </a:rPr>
                <a:pPr algn="ctr"/>
                <a:t>14%</a:t>
              </a:fld>
              <a:endParaRPr lang="en-US">
                <a:solidFill>
                  <a:schemeClr val="bg1"/>
                </a:solidFill>
              </a:endParaRPr>
            </a:p>
          </xdr:txBody>
        </xdr:sp>
        <xdr:sp macro="" textlink="PivotTables!O8">
          <xdr:nvSpPr>
            <xdr:cNvPr id="85" name="TextBox 84">
              <a:extLst>
                <a:ext uri="{FF2B5EF4-FFF2-40B4-BE49-F238E27FC236}">
                  <a16:creationId xmlns:a16="http://schemas.microsoft.com/office/drawing/2014/main" id="{C438A61B-F6D9-4471-87C2-6512942E427F}"/>
                </a:ext>
              </a:extLst>
            </xdr:cNvPr>
            <xdr:cNvSpPr txBox="1"/>
          </xdr:nvSpPr>
          <xdr:spPr>
            <a:xfrm>
              <a:off x="663090" y="6504930"/>
              <a:ext cx="1020410" cy="1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CE8097-BE00-4381-A2EB-34C565240A4B}" type="TxLink">
                <a:rPr lang="en-US" sz="1100" b="0" i="0" u="none" strike="noStrike">
                  <a:solidFill>
                    <a:schemeClr val="bg1"/>
                  </a:solidFill>
                  <a:latin typeface="Arial"/>
                  <a:cs typeface="Arial"/>
                </a:rPr>
                <a:pPr algn="ctr"/>
                <a:t>62%</a:t>
              </a:fld>
              <a:endParaRPr lang="en-US">
                <a:solidFill>
                  <a:schemeClr val="bg1"/>
                </a:solidFill>
              </a:endParaRPr>
            </a:p>
          </xdr:txBody>
        </xdr:sp>
        <xdr:sp macro="" textlink="PivotTables!O9">
          <xdr:nvSpPr>
            <xdr:cNvPr id="86" name="TextBox 85">
              <a:extLst>
                <a:ext uri="{FF2B5EF4-FFF2-40B4-BE49-F238E27FC236}">
                  <a16:creationId xmlns:a16="http://schemas.microsoft.com/office/drawing/2014/main" id="{B9930322-689F-4278-AC8A-7284FD83C286}"/>
                </a:ext>
              </a:extLst>
            </xdr:cNvPr>
            <xdr:cNvSpPr txBox="1"/>
          </xdr:nvSpPr>
          <xdr:spPr>
            <a:xfrm>
              <a:off x="666048" y="6677962"/>
              <a:ext cx="1020410" cy="1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0BCC57-61F0-455C-AE39-18F516B9DDF4}" type="TxLink">
                <a:rPr lang="en-US" sz="1100" b="0" i="0" u="none" strike="noStrike">
                  <a:solidFill>
                    <a:schemeClr val="bg1"/>
                  </a:solidFill>
                  <a:latin typeface="Arial"/>
                  <a:cs typeface="Arial"/>
                </a:rPr>
                <a:pPr algn="ctr"/>
                <a:t>2%</a:t>
              </a:fld>
              <a:endParaRPr lang="en-US">
                <a:solidFill>
                  <a:schemeClr val="bg1"/>
                </a:solidFill>
              </a:endParaRPr>
            </a:p>
          </xdr:txBody>
        </xdr:sp>
        <xdr:sp macro="" textlink="PivotTables!O10">
          <xdr:nvSpPr>
            <xdr:cNvPr id="87" name="TextBox 86">
              <a:extLst>
                <a:ext uri="{FF2B5EF4-FFF2-40B4-BE49-F238E27FC236}">
                  <a16:creationId xmlns:a16="http://schemas.microsoft.com/office/drawing/2014/main" id="{A5F46361-13F9-4B71-B491-609E8282E7AC}"/>
                </a:ext>
              </a:extLst>
            </xdr:cNvPr>
            <xdr:cNvSpPr txBox="1"/>
          </xdr:nvSpPr>
          <xdr:spPr>
            <a:xfrm>
              <a:off x="661611" y="6850996"/>
              <a:ext cx="1020410" cy="17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358A43-37C9-4194-BE8B-451D5706D78D}" type="TxLink">
                <a:rPr lang="en-US" sz="1100" b="0" i="0" u="none" strike="noStrike">
                  <a:solidFill>
                    <a:schemeClr val="bg1"/>
                  </a:solidFill>
                  <a:latin typeface="Arial"/>
                  <a:cs typeface="Arial"/>
                </a:rPr>
                <a:pPr algn="ctr"/>
                <a:t>0%</a:t>
              </a:fld>
              <a:endParaRPr lang="en-US">
                <a:solidFill>
                  <a:schemeClr val="bg1"/>
                </a:solidFill>
              </a:endParaRPr>
            </a:p>
          </xdr:txBody>
        </xdr:sp>
      </xdr:grpSp>
      <xdr:grpSp>
        <xdr:nvGrpSpPr>
          <xdr:cNvPr id="88" name="Group 87">
            <a:extLst>
              <a:ext uri="{FF2B5EF4-FFF2-40B4-BE49-F238E27FC236}">
                <a16:creationId xmlns:a16="http://schemas.microsoft.com/office/drawing/2014/main" id="{F4DB76C8-4CF4-4295-9631-044318A29F82}"/>
              </a:ext>
            </a:extLst>
          </xdr:cNvPr>
          <xdr:cNvGrpSpPr/>
        </xdr:nvGrpSpPr>
        <xdr:grpSpPr>
          <a:xfrm>
            <a:off x="2189421" y="5840245"/>
            <a:ext cx="761557" cy="1543666"/>
            <a:chOff x="657765" y="5985831"/>
            <a:chExt cx="1031652" cy="1044616"/>
          </a:xfrm>
        </xdr:grpSpPr>
        <xdr:sp macro="" textlink="PivotTables!N5">
          <xdr:nvSpPr>
            <xdr:cNvPr id="89" name="TextBox 88">
              <a:extLst>
                <a:ext uri="{FF2B5EF4-FFF2-40B4-BE49-F238E27FC236}">
                  <a16:creationId xmlns:a16="http://schemas.microsoft.com/office/drawing/2014/main" id="{FAB0C619-45B2-4584-9798-29E1F88D6F71}"/>
                </a:ext>
              </a:extLst>
            </xdr:cNvPr>
            <xdr:cNvSpPr txBox="1"/>
          </xdr:nvSpPr>
          <xdr:spPr>
            <a:xfrm>
              <a:off x="669007" y="5985831"/>
              <a:ext cx="1020410" cy="17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04756B-354F-4486-9117-9CE0E0E5B264}" type="TxLink">
                <a:rPr lang="en-US" sz="1100" b="0" i="0" u="none" strike="noStrike">
                  <a:solidFill>
                    <a:schemeClr val="bg1"/>
                  </a:solidFill>
                  <a:latin typeface="Arial"/>
                  <a:cs typeface="Arial"/>
                </a:rPr>
                <a:pPr algn="ctr"/>
                <a:t> 11,856 </a:t>
              </a:fld>
              <a:endParaRPr lang="en-US">
                <a:solidFill>
                  <a:schemeClr val="bg1"/>
                </a:solidFill>
              </a:endParaRPr>
            </a:p>
          </xdr:txBody>
        </xdr:sp>
        <xdr:sp macro="" textlink="PivotTables!N6">
          <xdr:nvSpPr>
            <xdr:cNvPr id="90" name="TextBox 89">
              <a:extLst>
                <a:ext uri="{FF2B5EF4-FFF2-40B4-BE49-F238E27FC236}">
                  <a16:creationId xmlns:a16="http://schemas.microsoft.com/office/drawing/2014/main" id="{DA52DB0C-C71B-4E7D-B9CE-57C123CFE0CD}"/>
                </a:ext>
              </a:extLst>
            </xdr:cNvPr>
            <xdr:cNvSpPr txBox="1"/>
          </xdr:nvSpPr>
          <xdr:spPr>
            <a:xfrm>
              <a:off x="667527" y="6158864"/>
              <a:ext cx="1020410" cy="1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EE71AA-818E-42E7-830C-0F5BA6F53D78}" type="TxLink">
                <a:rPr lang="en-US" sz="1100" b="0" i="0" u="none" strike="noStrike">
                  <a:solidFill>
                    <a:schemeClr val="bg1"/>
                  </a:solidFill>
                  <a:latin typeface="Arial"/>
                  <a:cs typeface="Arial"/>
                </a:rPr>
                <a:pPr algn="ctr"/>
                <a:t> 13,188 </a:t>
              </a:fld>
              <a:endParaRPr lang="en-US">
                <a:solidFill>
                  <a:schemeClr val="bg1"/>
                </a:solidFill>
              </a:endParaRPr>
            </a:p>
          </xdr:txBody>
        </xdr:sp>
        <xdr:sp macro="" textlink="PivotTables!N7">
          <xdr:nvSpPr>
            <xdr:cNvPr id="91" name="TextBox 90">
              <a:extLst>
                <a:ext uri="{FF2B5EF4-FFF2-40B4-BE49-F238E27FC236}">
                  <a16:creationId xmlns:a16="http://schemas.microsoft.com/office/drawing/2014/main" id="{92A14494-E0CF-4A1F-8964-CD2F19DD3D77}"/>
                </a:ext>
              </a:extLst>
            </xdr:cNvPr>
            <xdr:cNvSpPr txBox="1"/>
          </xdr:nvSpPr>
          <xdr:spPr>
            <a:xfrm>
              <a:off x="657765" y="6341427"/>
              <a:ext cx="1020410" cy="179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FABFA0-BAB6-4990-8570-2F42372270C2}" type="TxLink">
                <a:rPr lang="en-US" sz="1100" b="0" i="0" u="none" strike="noStrike">
                  <a:solidFill>
                    <a:schemeClr val="bg1"/>
                  </a:solidFill>
                  <a:latin typeface="Arial"/>
                  <a:cs typeface="Arial"/>
                </a:rPr>
                <a:pPr algn="ctr"/>
                <a:t> 16,488 </a:t>
              </a:fld>
              <a:endParaRPr lang="en-US">
                <a:solidFill>
                  <a:schemeClr val="bg1"/>
                </a:solidFill>
              </a:endParaRPr>
            </a:p>
          </xdr:txBody>
        </xdr:sp>
        <xdr:sp macro="" textlink="PivotTables!N8">
          <xdr:nvSpPr>
            <xdr:cNvPr id="92" name="TextBox 91">
              <a:extLst>
                <a:ext uri="{FF2B5EF4-FFF2-40B4-BE49-F238E27FC236}">
                  <a16:creationId xmlns:a16="http://schemas.microsoft.com/office/drawing/2014/main" id="{4D1E6B67-8EC5-4A68-832F-3C475E094D15}"/>
                </a:ext>
              </a:extLst>
            </xdr:cNvPr>
            <xdr:cNvSpPr txBox="1"/>
          </xdr:nvSpPr>
          <xdr:spPr>
            <a:xfrm>
              <a:off x="663090" y="6504930"/>
              <a:ext cx="1020410" cy="1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A333CC-2D44-44A5-9D9B-EE6D9FB1E83E}" type="TxLink">
                <a:rPr lang="en-US" sz="1100" b="0" i="0" u="none" strike="noStrike">
                  <a:solidFill>
                    <a:schemeClr val="bg1"/>
                  </a:solidFill>
                  <a:latin typeface="Arial"/>
                  <a:cs typeface="Arial"/>
                </a:rPr>
                <a:pPr algn="ctr"/>
                <a:t> 72,768 </a:t>
              </a:fld>
              <a:endParaRPr lang="en-US">
                <a:solidFill>
                  <a:schemeClr val="bg1"/>
                </a:solidFill>
              </a:endParaRPr>
            </a:p>
          </xdr:txBody>
        </xdr:sp>
        <xdr:sp macro="" textlink="PivotTables!N9">
          <xdr:nvSpPr>
            <xdr:cNvPr id="93" name="TextBox 92">
              <a:extLst>
                <a:ext uri="{FF2B5EF4-FFF2-40B4-BE49-F238E27FC236}">
                  <a16:creationId xmlns:a16="http://schemas.microsoft.com/office/drawing/2014/main" id="{7655D990-1AE7-4207-9060-42BC638ED03F}"/>
                </a:ext>
              </a:extLst>
            </xdr:cNvPr>
            <xdr:cNvSpPr txBox="1"/>
          </xdr:nvSpPr>
          <xdr:spPr>
            <a:xfrm>
              <a:off x="666048" y="6677962"/>
              <a:ext cx="1020410" cy="1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112F4E-2FE5-4656-8D9E-C1E637471E55}" type="TxLink">
                <a:rPr lang="en-US" sz="1100" b="0" i="0" u="none" strike="noStrike">
                  <a:solidFill>
                    <a:schemeClr val="bg1"/>
                  </a:solidFill>
                  <a:latin typeface="Arial"/>
                  <a:cs typeface="Arial"/>
                </a:rPr>
                <a:pPr algn="ctr"/>
                <a:t> 2,844 </a:t>
              </a:fld>
              <a:endParaRPr lang="en-US">
                <a:solidFill>
                  <a:schemeClr val="bg1"/>
                </a:solidFill>
              </a:endParaRPr>
            </a:p>
          </xdr:txBody>
        </xdr:sp>
        <xdr:sp macro="" textlink="PivotTables!N10">
          <xdr:nvSpPr>
            <xdr:cNvPr id="94" name="TextBox 93">
              <a:extLst>
                <a:ext uri="{FF2B5EF4-FFF2-40B4-BE49-F238E27FC236}">
                  <a16:creationId xmlns:a16="http://schemas.microsoft.com/office/drawing/2014/main" id="{3776E1BC-1B09-4A98-A869-5560922B94B1}"/>
                </a:ext>
              </a:extLst>
            </xdr:cNvPr>
            <xdr:cNvSpPr txBox="1"/>
          </xdr:nvSpPr>
          <xdr:spPr>
            <a:xfrm>
              <a:off x="661611" y="6850996"/>
              <a:ext cx="1020410" cy="17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E2E646-704E-4075-8164-E33B814C2E47}" type="TxLink">
                <a:rPr lang="en-US" sz="1100" b="0" i="0" u="none" strike="noStrike">
                  <a:solidFill>
                    <a:schemeClr val="bg1"/>
                  </a:solidFill>
                  <a:latin typeface="Arial"/>
                  <a:cs typeface="Arial"/>
                </a:rPr>
                <a:pPr algn="ctr"/>
                <a:t> 26 </a:t>
              </a:fld>
              <a:endParaRPr lang="en-US">
                <a:solidFill>
                  <a:schemeClr val="bg1"/>
                </a:solidFill>
              </a:endParaRPr>
            </a:p>
          </xdr:txBody>
        </xdr:sp>
      </xdr:grpSp>
      <xdr:grpSp>
        <xdr:nvGrpSpPr>
          <xdr:cNvPr id="107" name="Group 106">
            <a:extLst>
              <a:ext uri="{FF2B5EF4-FFF2-40B4-BE49-F238E27FC236}">
                <a16:creationId xmlns:a16="http://schemas.microsoft.com/office/drawing/2014/main" id="{C132A4DC-4FB3-4AE8-A6ED-3B17A143E481}"/>
              </a:ext>
            </a:extLst>
          </xdr:cNvPr>
          <xdr:cNvGrpSpPr/>
        </xdr:nvGrpSpPr>
        <xdr:grpSpPr>
          <a:xfrm>
            <a:off x="500741" y="5881134"/>
            <a:ext cx="267164" cy="1469121"/>
            <a:chOff x="500741" y="6016511"/>
            <a:chExt cx="266378" cy="1420134"/>
          </a:xfrm>
        </xdr:grpSpPr>
        <xdr:sp macro="" textlink="">
          <xdr:nvSpPr>
            <xdr:cNvPr id="95" name="TextBox 94">
              <a:extLst>
                <a:ext uri="{FF2B5EF4-FFF2-40B4-BE49-F238E27FC236}">
                  <a16:creationId xmlns:a16="http://schemas.microsoft.com/office/drawing/2014/main" id="{67513379-9DC4-46E6-8196-B101D90D1B08}"/>
                </a:ext>
              </a:extLst>
            </xdr:cNvPr>
            <xdr:cNvSpPr txBox="1"/>
          </xdr:nvSpPr>
          <xdr:spPr>
            <a:xfrm>
              <a:off x="508361" y="6016511"/>
              <a:ext cx="256853" cy="19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a:solidFill>
                    <a:srgbClr val="FF0000"/>
                  </a:solidFill>
                  <a:latin typeface="Arial Narrow" panose="020B0606020202030204" pitchFamily="34" charset="0"/>
                </a:rPr>
                <a:t>∙</a:t>
              </a:r>
            </a:p>
          </xdr:txBody>
        </xdr:sp>
        <xdr:sp macro="" textlink="">
          <xdr:nvSpPr>
            <xdr:cNvPr id="101" name="TextBox 100">
              <a:extLst>
                <a:ext uri="{FF2B5EF4-FFF2-40B4-BE49-F238E27FC236}">
                  <a16:creationId xmlns:a16="http://schemas.microsoft.com/office/drawing/2014/main" id="{FC7EBE45-C068-4361-A89D-C4D26E8D16B4}"/>
                </a:ext>
              </a:extLst>
            </xdr:cNvPr>
            <xdr:cNvSpPr txBox="1"/>
          </xdr:nvSpPr>
          <xdr:spPr>
            <a:xfrm>
              <a:off x="506456" y="6261304"/>
              <a:ext cx="256853" cy="19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a:solidFill>
                    <a:srgbClr val="FF0000"/>
                  </a:solidFill>
                  <a:latin typeface="Arial Narrow" panose="020B0606020202030204" pitchFamily="34" charset="0"/>
                </a:rPr>
                <a:t>∙</a:t>
              </a:r>
            </a:p>
          </xdr:txBody>
        </xdr:sp>
        <xdr:sp macro="" textlink="">
          <xdr:nvSpPr>
            <xdr:cNvPr id="102" name="TextBox 101">
              <a:extLst>
                <a:ext uri="{FF2B5EF4-FFF2-40B4-BE49-F238E27FC236}">
                  <a16:creationId xmlns:a16="http://schemas.microsoft.com/office/drawing/2014/main" id="{5698DFEB-183F-4C58-9FC4-B794EB82FDD6}"/>
                </a:ext>
              </a:extLst>
            </xdr:cNvPr>
            <xdr:cNvSpPr txBox="1"/>
          </xdr:nvSpPr>
          <xdr:spPr>
            <a:xfrm>
              <a:off x="510266" y="6506097"/>
              <a:ext cx="256853" cy="19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a:solidFill>
                    <a:srgbClr val="FF0000"/>
                  </a:solidFill>
                  <a:latin typeface="Arial Narrow" panose="020B0606020202030204" pitchFamily="34" charset="0"/>
                </a:rPr>
                <a:t>∙</a:t>
              </a:r>
            </a:p>
          </xdr:txBody>
        </xdr:sp>
        <xdr:sp macro="" textlink="">
          <xdr:nvSpPr>
            <xdr:cNvPr id="103" name="TextBox 102">
              <a:extLst>
                <a:ext uri="{FF2B5EF4-FFF2-40B4-BE49-F238E27FC236}">
                  <a16:creationId xmlns:a16="http://schemas.microsoft.com/office/drawing/2014/main" id="{5C985E14-6D56-4BFC-B429-936B586D2726}"/>
                </a:ext>
              </a:extLst>
            </xdr:cNvPr>
            <xdr:cNvSpPr txBox="1"/>
          </xdr:nvSpPr>
          <xdr:spPr>
            <a:xfrm>
              <a:off x="504551" y="6750890"/>
              <a:ext cx="256853" cy="19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a:solidFill>
                    <a:srgbClr val="FF0000"/>
                  </a:solidFill>
                  <a:latin typeface="Arial Narrow" panose="020B0606020202030204" pitchFamily="34" charset="0"/>
                </a:rPr>
                <a:t>∙</a:t>
              </a:r>
            </a:p>
          </xdr:txBody>
        </xdr:sp>
        <xdr:sp macro="" textlink="">
          <xdr:nvSpPr>
            <xdr:cNvPr id="104" name="TextBox 103">
              <a:extLst>
                <a:ext uri="{FF2B5EF4-FFF2-40B4-BE49-F238E27FC236}">
                  <a16:creationId xmlns:a16="http://schemas.microsoft.com/office/drawing/2014/main" id="{62A444CD-C621-4DC4-A178-4B8329ED390B}"/>
                </a:ext>
              </a:extLst>
            </xdr:cNvPr>
            <xdr:cNvSpPr txBox="1"/>
          </xdr:nvSpPr>
          <xdr:spPr>
            <a:xfrm>
              <a:off x="500741" y="6995683"/>
              <a:ext cx="256853" cy="19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a:solidFill>
                    <a:srgbClr val="FF0000"/>
                  </a:solidFill>
                  <a:latin typeface="Arial Narrow" panose="020B0606020202030204" pitchFamily="34" charset="0"/>
                </a:rPr>
                <a:t>∙</a:t>
              </a:r>
            </a:p>
          </xdr:txBody>
        </xdr:sp>
        <xdr:sp macro="" textlink="">
          <xdr:nvSpPr>
            <xdr:cNvPr id="105" name="TextBox 104">
              <a:extLst>
                <a:ext uri="{FF2B5EF4-FFF2-40B4-BE49-F238E27FC236}">
                  <a16:creationId xmlns:a16="http://schemas.microsoft.com/office/drawing/2014/main" id="{DBFFD097-0FC7-4ADD-BB67-92B0637D30BD}"/>
                </a:ext>
              </a:extLst>
            </xdr:cNvPr>
            <xdr:cNvSpPr txBox="1"/>
          </xdr:nvSpPr>
          <xdr:spPr>
            <a:xfrm>
              <a:off x="502646" y="7240474"/>
              <a:ext cx="256853" cy="19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a:solidFill>
                    <a:srgbClr val="FF0000"/>
                  </a:solidFill>
                  <a:latin typeface="Arial Narrow" panose="020B0606020202030204" pitchFamily="34" charset="0"/>
                </a:rPr>
                <a:t>∙</a:t>
              </a:r>
            </a:p>
          </xdr:txBody>
        </xdr:sp>
      </xdr:grpSp>
    </xdr:grpSp>
    <xdr:clientData/>
  </xdr:twoCellAnchor>
  <xdr:twoCellAnchor editAs="absolute">
    <xdr:from>
      <xdr:col>11</xdr:col>
      <xdr:colOff>180364</xdr:colOff>
      <xdr:row>21</xdr:row>
      <xdr:rowOff>171906</xdr:rowOff>
    </xdr:from>
    <xdr:to>
      <xdr:col>13</xdr:col>
      <xdr:colOff>136910</xdr:colOff>
      <xdr:row>24</xdr:row>
      <xdr:rowOff>107919</xdr:rowOff>
    </xdr:to>
    <xdr:grpSp>
      <xdr:nvGrpSpPr>
        <xdr:cNvPr id="51" name="Group 50">
          <a:extLst>
            <a:ext uri="{FF2B5EF4-FFF2-40B4-BE49-F238E27FC236}">
              <a16:creationId xmlns:a16="http://schemas.microsoft.com/office/drawing/2014/main" id="{80C41377-18A7-44C5-94BA-4FC6DDB9B04C}"/>
            </a:ext>
          </a:extLst>
        </xdr:cNvPr>
        <xdr:cNvGrpSpPr/>
      </xdr:nvGrpSpPr>
      <xdr:grpSpPr>
        <a:xfrm>
          <a:off x="6885964" y="4172406"/>
          <a:ext cx="1175746" cy="507513"/>
          <a:chOff x="6819900" y="2251710"/>
          <a:chExt cx="1205747" cy="756357"/>
        </a:xfrm>
      </xdr:grpSpPr>
      <xdr:sp macro="" textlink="PivotTables!U5">
        <xdr:nvSpPr>
          <xdr:cNvPr id="48" name="TextBox 47">
            <a:extLst>
              <a:ext uri="{FF2B5EF4-FFF2-40B4-BE49-F238E27FC236}">
                <a16:creationId xmlns:a16="http://schemas.microsoft.com/office/drawing/2014/main" id="{A39E69EC-50E0-4847-86C1-603A89BBE112}"/>
              </a:ext>
            </a:extLst>
          </xdr:cNvPr>
          <xdr:cNvSpPr txBox="1"/>
        </xdr:nvSpPr>
        <xdr:spPr>
          <a:xfrm>
            <a:off x="6863597" y="2251710"/>
            <a:ext cx="11620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A3DEF3-257D-4845-9FD0-FB0301461037}" type="TxLink">
              <a:rPr lang="en-US" sz="2400" b="0" i="0" u="none" strike="noStrike">
                <a:solidFill>
                  <a:schemeClr val="bg1"/>
                </a:solidFill>
                <a:latin typeface="Arial"/>
                <a:cs typeface="Arial"/>
              </a:rPr>
              <a:pPr algn="ctr"/>
              <a:t>89%</a:t>
            </a:fld>
            <a:endParaRPr lang="en-US" sz="2400">
              <a:solidFill>
                <a:schemeClr val="bg1"/>
              </a:solidFill>
            </a:endParaRPr>
          </a:p>
        </xdr:txBody>
      </xdr:sp>
      <xdr:sp macro="" textlink="">
        <xdr:nvSpPr>
          <xdr:cNvPr id="50" name="TextBox 49">
            <a:extLst>
              <a:ext uri="{FF2B5EF4-FFF2-40B4-BE49-F238E27FC236}">
                <a16:creationId xmlns:a16="http://schemas.microsoft.com/office/drawing/2014/main" id="{59EA674F-8FE1-4BFF-B0A4-AC441046278D}"/>
              </a:ext>
            </a:extLst>
          </xdr:cNvPr>
          <xdr:cNvSpPr txBox="1"/>
        </xdr:nvSpPr>
        <xdr:spPr>
          <a:xfrm>
            <a:off x="6819900" y="2753744"/>
            <a:ext cx="1200150" cy="254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Arial Narrow" panose="020B0606020202030204" pitchFamily="34" charset="0"/>
              </a:rPr>
              <a:t>Income Achieved</a:t>
            </a:r>
          </a:p>
        </xdr:txBody>
      </xdr:sp>
    </xdr:grpSp>
    <xdr:clientData/>
  </xdr:twoCellAnchor>
  <xdr:twoCellAnchor editAs="absolute">
    <xdr:from>
      <xdr:col>23</xdr:col>
      <xdr:colOff>231344</xdr:colOff>
      <xdr:row>5</xdr:row>
      <xdr:rowOff>186755</xdr:rowOff>
    </xdr:from>
    <xdr:to>
      <xdr:col>25</xdr:col>
      <xdr:colOff>145695</xdr:colOff>
      <xdr:row>45</xdr:row>
      <xdr:rowOff>130531</xdr:rowOff>
    </xdr:to>
    <xdr:grpSp>
      <xdr:nvGrpSpPr>
        <xdr:cNvPr id="4" name="Group 3">
          <a:extLst>
            <a:ext uri="{FF2B5EF4-FFF2-40B4-BE49-F238E27FC236}">
              <a16:creationId xmlns:a16="http://schemas.microsoft.com/office/drawing/2014/main" id="{7A9134E4-4A5C-4D2A-97D1-EACAE2075BE5}"/>
            </a:ext>
          </a:extLst>
        </xdr:cNvPr>
        <xdr:cNvGrpSpPr/>
      </xdr:nvGrpSpPr>
      <xdr:grpSpPr>
        <a:xfrm>
          <a:off x="14252144" y="1139255"/>
          <a:ext cx="1133551" cy="7563776"/>
          <a:chOff x="12626513" y="1228724"/>
          <a:chExt cx="1133552" cy="7558089"/>
        </a:xfrm>
      </xdr:grpSpPr>
      <xdr:grpSp>
        <xdr:nvGrpSpPr>
          <xdr:cNvPr id="3" name="Group 2">
            <a:extLst>
              <a:ext uri="{FF2B5EF4-FFF2-40B4-BE49-F238E27FC236}">
                <a16:creationId xmlns:a16="http://schemas.microsoft.com/office/drawing/2014/main" id="{72C6B9E6-0AA4-438A-AD4C-9F3F9815D8CB}"/>
              </a:ext>
            </a:extLst>
          </xdr:cNvPr>
          <xdr:cNvGrpSpPr/>
        </xdr:nvGrpSpPr>
        <xdr:grpSpPr>
          <a:xfrm>
            <a:off x="12626513" y="1228724"/>
            <a:ext cx="1133552" cy="7558089"/>
            <a:chOff x="12626548" y="1228725"/>
            <a:chExt cx="1133498" cy="6667599"/>
          </a:xfrm>
        </xdr:grpSpPr>
        <xdr:sp macro="" textlink="">
          <xdr:nvSpPr>
            <xdr:cNvPr id="2" name="Rectangle: Rounded Corners 1">
              <a:extLst>
                <a:ext uri="{FF2B5EF4-FFF2-40B4-BE49-F238E27FC236}">
                  <a16:creationId xmlns:a16="http://schemas.microsoft.com/office/drawing/2014/main" id="{19186087-581E-4BC2-9B61-58A0D214824C}"/>
                </a:ext>
              </a:extLst>
            </xdr:cNvPr>
            <xdr:cNvSpPr/>
          </xdr:nvSpPr>
          <xdr:spPr>
            <a:xfrm>
              <a:off x="12772263" y="1228725"/>
              <a:ext cx="877824" cy="11430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TextBox 64">
              <a:extLst>
                <a:ext uri="{FF2B5EF4-FFF2-40B4-BE49-F238E27FC236}">
                  <a16:creationId xmlns:a16="http://schemas.microsoft.com/office/drawing/2014/main" id="{B742EE99-622D-4530-8E2D-9A0CAC66F340}"/>
                </a:ext>
              </a:extLst>
            </xdr:cNvPr>
            <xdr:cNvSpPr txBox="1"/>
          </xdr:nvSpPr>
          <xdr:spPr>
            <a:xfrm>
              <a:off x="12682537" y="1817031"/>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latin typeface="Arial Narrow" panose="020B0606020202030204" pitchFamily="34" charset="0"/>
                </a:rPr>
                <a:t>Average</a:t>
              </a:r>
              <a:r>
                <a:rPr lang="en-US" sz="1200">
                  <a:solidFill>
                    <a:schemeClr val="bg1"/>
                  </a:solidFill>
                  <a:latin typeface="Arial Narrow" panose="020B0606020202030204" pitchFamily="34" charset="0"/>
                </a:rPr>
                <a:t> </a:t>
              </a:r>
              <a:r>
                <a:rPr lang="en-US" sz="1000">
                  <a:solidFill>
                    <a:schemeClr val="bg1"/>
                  </a:solidFill>
                  <a:latin typeface="Arial Narrow" panose="020B0606020202030204" pitchFamily="34" charset="0"/>
                </a:rPr>
                <a:t>Monthly Income</a:t>
              </a:r>
              <a:endParaRPr lang="en-US" sz="1200">
                <a:solidFill>
                  <a:schemeClr val="bg1"/>
                </a:solidFill>
                <a:latin typeface="Arial Narrow" panose="020B0606020202030204" pitchFamily="34" charset="0"/>
              </a:endParaRPr>
            </a:p>
          </xdr:txBody>
        </xdr:sp>
        <xdr:sp macro="" textlink="PivotTables!AF5">
          <xdr:nvSpPr>
            <xdr:cNvPr id="67" name="TextBox 66">
              <a:extLst>
                <a:ext uri="{FF2B5EF4-FFF2-40B4-BE49-F238E27FC236}">
                  <a16:creationId xmlns:a16="http://schemas.microsoft.com/office/drawing/2014/main" id="{F610F7F9-CD78-43D8-A0C9-7886EF852A4A}"/>
                </a:ext>
              </a:extLst>
            </xdr:cNvPr>
            <xdr:cNvSpPr txBox="1"/>
          </xdr:nvSpPr>
          <xdr:spPr>
            <a:xfrm>
              <a:off x="12673013" y="1600200"/>
              <a:ext cx="10763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E2EC0A-EC70-4DCD-8FF4-89AB524BB1E7}" type="TxLink">
                <a:rPr lang="en-US" sz="1600" b="0" i="0" u="none" strike="noStrike">
                  <a:solidFill>
                    <a:schemeClr val="bg1"/>
                  </a:solidFill>
                  <a:latin typeface="Arial"/>
                  <a:cs typeface="Arial"/>
                </a:rPr>
                <a:pPr algn="ctr"/>
                <a:t> 66,885 </a:t>
              </a:fld>
              <a:endParaRPr lang="en-US" sz="1800">
                <a:solidFill>
                  <a:schemeClr val="bg1"/>
                </a:solidFill>
                <a:latin typeface="Arial Narrow" panose="020B0606020202030204" pitchFamily="34" charset="0"/>
              </a:endParaRPr>
            </a:p>
          </xdr:txBody>
        </xdr:sp>
        <xdr:sp macro="" textlink="">
          <xdr:nvSpPr>
            <xdr:cNvPr id="68" name="TextBox 67">
              <a:extLst>
                <a:ext uri="{FF2B5EF4-FFF2-40B4-BE49-F238E27FC236}">
                  <a16:creationId xmlns:a16="http://schemas.microsoft.com/office/drawing/2014/main" id="{268A8C04-69E9-4368-B115-91AD080124EB}"/>
                </a:ext>
              </a:extLst>
            </xdr:cNvPr>
            <xdr:cNvSpPr txBox="1"/>
          </xdr:nvSpPr>
          <xdr:spPr>
            <a:xfrm>
              <a:off x="12801600" y="1390650"/>
              <a:ext cx="304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FFF00"/>
                  </a:solidFill>
                  <a:latin typeface="Arial Narrow" panose="020B0606020202030204" pitchFamily="34" charset="0"/>
                </a:rPr>
                <a:t>×</a:t>
              </a:r>
            </a:p>
          </xdr:txBody>
        </xdr:sp>
        <xdr:sp macro="" textlink="">
          <xdr:nvSpPr>
            <xdr:cNvPr id="69" name="Rectangle: Rounded Corners 68">
              <a:extLst>
                <a:ext uri="{FF2B5EF4-FFF2-40B4-BE49-F238E27FC236}">
                  <a16:creationId xmlns:a16="http://schemas.microsoft.com/office/drawing/2014/main" id="{3DBE6500-5DA0-4015-8CE0-ED7994E55C59}"/>
                </a:ext>
              </a:extLst>
            </xdr:cNvPr>
            <xdr:cNvSpPr/>
          </xdr:nvSpPr>
          <xdr:spPr>
            <a:xfrm>
              <a:off x="12772263" y="2446834"/>
              <a:ext cx="877824" cy="2137602"/>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TextBox 69">
              <a:extLst>
                <a:ext uri="{FF2B5EF4-FFF2-40B4-BE49-F238E27FC236}">
                  <a16:creationId xmlns:a16="http://schemas.microsoft.com/office/drawing/2014/main" id="{9C2242DF-ACD6-4213-8524-539E4B0AEC03}"/>
                </a:ext>
              </a:extLst>
            </xdr:cNvPr>
            <xdr:cNvSpPr txBox="1"/>
          </xdr:nvSpPr>
          <xdr:spPr>
            <a:xfrm>
              <a:off x="12663489" y="2396803"/>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Narrow" panose="020B0606020202030204" pitchFamily="34" charset="0"/>
                </a:rPr>
                <a:t>Operating profits</a:t>
              </a:r>
            </a:p>
          </xdr:txBody>
        </xdr:sp>
        <xdr:sp macro="" textlink="PivotTables!AO5">
          <xdr:nvSpPr>
            <xdr:cNvPr id="72" name="TextBox 71">
              <a:extLst>
                <a:ext uri="{FF2B5EF4-FFF2-40B4-BE49-F238E27FC236}">
                  <a16:creationId xmlns:a16="http://schemas.microsoft.com/office/drawing/2014/main" id="{B4533130-37AB-4B70-907D-C64BCDAE5795}"/>
                </a:ext>
              </a:extLst>
            </xdr:cNvPr>
            <xdr:cNvSpPr txBox="1"/>
          </xdr:nvSpPr>
          <xdr:spPr>
            <a:xfrm>
              <a:off x="12626548" y="4006889"/>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BBE422-CC6D-40AB-9F4F-3F146DF3D494}" type="TxLink">
                <a:rPr lang="en-US" sz="1800" b="0" i="0" u="none" strike="noStrike">
                  <a:solidFill>
                    <a:schemeClr val="bg1"/>
                  </a:solidFill>
                  <a:latin typeface="Arial"/>
                  <a:cs typeface="Arial"/>
                </a:rPr>
                <a:pPr algn="ctr"/>
                <a:t> 160,524 </a:t>
              </a:fld>
              <a:endParaRPr lang="en-US" sz="2000">
                <a:solidFill>
                  <a:schemeClr val="bg1"/>
                </a:solidFill>
                <a:latin typeface="Arial Narrow" panose="020B0606020202030204" pitchFamily="34" charset="0"/>
              </a:endParaRPr>
            </a:p>
          </xdr:txBody>
        </xdr:sp>
        <xdr:sp macro="" textlink="">
          <xdr:nvSpPr>
            <xdr:cNvPr id="74" name="Rectangle: Rounded Corners 73">
              <a:extLst>
                <a:ext uri="{FF2B5EF4-FFF2-40B4-BE49-F238E27FC236}">
                  <a16:creationId xmlns:a16="http://schemas.microsoft.com/office/drawing/2014/main" id="{5BCF36E2-7690-45DD-8C2C-9C3E2265A452}"/>
                </a:ext>
              </a:extLst>
            </xdr:cNvPr>
            <xdr:cNvSpPr/>
          </xdr:nvSpPr>
          <xdr:spPr>
            <a:xfrm>
              <a:off x="12762738" y="4783095"/>
              <a:ext cx="877824" cy="3113229"/>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BB5">
          <xdr:nvSpPr>
            <xdr:cNvPr id="76" name="TextBox 75">
              <a:extLst>
                <a:ext uri="{FF2B5EF4-FFF2-40B4-BE49-F238E27FC236}">
                  <a16:creationId xmlns:a16="http://schemas.microsoft.com/office/drawing/2014/main" id="{ADFC9F62-7F94-4CBA-A0B4-6C186DA9D3EF}"/>
                </a:ext>
              </a:extLst>
            </xdr:cNvPr>
            <xdr:cNvSpPr txBox="1"/>
          </xdr:nvSpPr>
          <xdr:spPr>
            <a:xfrm>
              <a:off x="12631746" y="5521841"/>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A842F0-6A6A-4FD0-9195-0276E9F330F2}" type="TxLink">
                <a:rPr lang="en-US" sz="1800" b="0" i="0" u="none" strike="noStrike">
                  <a:solidFill>
                    <a:schemeClr val="bg1"/>
                  </a:solidFill>
                  <a:latin typeface="Arial"/>
                  <a:cs typeface="Arial"/>
                </a:rPr>
                <a:pPr algn="ctr"/>
                <a:t> 432,461 </a:t>
              </a:fld>
              <a:endParaRPr lang="en-US" sz="3600">
                <a:solidFill>
                  <a:schemeClr val="bg1"/>
                </a:solidFill>
                <a:latin typeface="Arial Narrow" panose="020B0606020202030204" pitchFamily="34" charset="0"/>
              </a:endParaRPr>
            </a:p>
          </xdr:txBody>
        </xdr:sp>
        <xdr:sp macro="" textlink="PivotTables!BC5">
          <xdr:nvSpPr>
            <xdr:cNvPr id="77" name="TextBox 76">
              <a:extLst>
                <a:ext uri="{FF2B5EF4-FFF2-40B4-BE49-F238E27FC236}">
                  <a16:creationId xmlns:a16="http://schemas.microsoft.com/office/drawing/2014/main" id="{9F03530B-12B1-48C2-A0FC-89F493BE466C}"/>
                </a:ext>
              </a:extLst>
            </xdr:cNvPr>
            <xdr:cNvSpPr txBox="1"/>
          </xdr:nvSpPr>
          <xdr:spPr>
            <a:xfrm>
              <a:off x="12682486" y="5240823"/>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7206BD-8036-417C-84D2-53FB2BBC30EC}" type="TxLink">
                <a:rPr lang="en-US" sz="1400" b="0" i="0" u="none" strike="noStrike">
                  <a:solidFill>
                    <a:schemeClr val="bg1"/>
                  </a:solidFill>
                  <a:latin typeface="Arial"/>
                  <a:cs typeface="Arial"/>
                </a:rPr>
                <a:pPr algn="ctr"/>
                <a:t>53.88%</a:t>
              </a:fld>
              <a:endParaRPr lang="en-US" sz="4400">
                <a:solidFill>
                  <a:schemeClr val="bg1"/>
                </a:solidFill>
                <a:latin typeface="Arial Narrow" panose="020B0606020202030204" pitchFamily="34" charset="0"/>
              </a:endParaRPr>
            </a:p>
          </xdr:txBody>
        </xdr:sp>
        <xdr:sp macro="" textlink="">
          <xdr:nvSpPr>
            <xdr:cNvPr id="78" name="TextBox 77">
              <a:extLst>
                <a:ext uri="{FF2B5EF4-FFF2-40B4-BE49-F238E27FC236}">
                  <a16:creationId xmlns:a16="http://schemas.microsoft.com/office/drawing/2014/main" id="{156C415E-20D7-4BCE-9A05-6D7D37C5C6D3}"/>
                </a:ext>
              </a:extLst>
            </xdr:cNvPr>
            <xdr:cNvSpPr txBox="1"/>
          </xdr:nvSpPr>
          <xdr:spPr>
            <a:xfrm>
              <a:off x="12665861" y="4955356"/>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latin typeface="Arial Narrow" panose="020B0606020202030204" pitchFamily="34" charset="0"/>
                </a:rPr>
                <a:t>B2B</a:t>
              </a:r>
            </a:p>
          </xdr:txBody>
        </xdr:sp>
        <xdr:sp macro="" textlink="">
          <xdr:nvSpPr>
            <xdr:cNvPr id="79" name="TextBox 78">
              <a:extLst>
                <a:ext uri="{FF2B5EF4-FFF2-40B4-BE49-F238E27FC236}">
                  <a16:creationId xmlns:a16="http://schemas.microsoft.com/office/drawing/2014/main" id="{61AD2F21-3CCC-4CA5-AE07-F8DB58A7BF95}"/>
                </a:ext>
              </a:extLst>
            </xdr:cNvPr>
            <xdr:cNvSpPr txBox="1"/>
          </xdr:nvSpPr>
          <xdr:spPr>
            <a:xfrm>
              <a:off x="12681298" y="7271135"/>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latin typeface="Arial Narrow" panose="020B0606020202030204" pitchFamily="34" charset="0"/>
                </a:rPr>
                <a:t>B2C</a:t>
              </a:r>
            </a:p>
          </xdr:txBody>
        </xdr:sp>
        <xdr:sp macro="" textlink="PivotTables!BB6">
          <xdr:nvSpPr>
            <xdr:cNvPr id="80" name="TextBox 79">
              <a:extLst>
                <a:ext uri="{FF2B5EF4-FFF2-40B4-BE49-F238E27FC236}">
                  <a16:creationId xmlns:a16="http://schemas.microsoft.com/office/drawing/2014/main" id="{86668F73-2900-4804-9A34-F04559DC8A70}"/>
                </a:ext>
              </a:extLst>
            </xdr:cNvPr>
            <xdr:cNvSpPr txBox="1"/>
          </xdr:nvSpPr>
          <xdr:spPr>
            <a:xfrm>
              <a:off x="12634540" y="6649961"/>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C9599E-05DA-404C-973F-79EE0E3DAAEF}" type="TxLink">
                <a:rPr lang="en-US" sz="1800" b="0" i="0" u="none" strike="noStrike">
                  <a:solidFill>
                    <a:schemeClr val="bg1"/>
                  </a:solidFill>
                  <a:latin typeface="Arial"/>
                  <a:cs typeface="Arial"/>
                </a:rPr>
                <a:pPr algn="ctr"/>
                <a:t> 370,157 </a:t>
              </a:fld>
              <a:endParaRPr lang="en-US" sz="5400">
                <a:solidFill>
                  <a:schemeClr val="bg1"/>
                </a:solidFill>
                <a:latin typeface="Arial Narrow" panose="020B0606020202030204" pitchFamily="34" charset="0"/>
              </a:endParaRPr>
            </a:p>
          </xdr:txBody>
        </xdr:sp>
        <xdr:sp macro="" textlink="PivotTables!BC6">
          <xdr:nvSpPr>
            <xdr:cNvPr id="96" name="TextBox 95">
              <a:extLst>
                <a:ext uri="{FF2B5EF4-FFF2-40B4-BE49-F238E27FC236}">
                  <a16:creationId xmlns:a16="http://schemas.microsoft.com/office/drawing/2014/main" id="{52842642-DC12-42A9-9221-D516B9BABAFB}"/>
                </a:ext>
              </a:extLst>
            </xdr:cNvPr>
            <xdr:cNvSpPr txBox="1"/>
          </xdr:nvSpPr>
          <xdr:spPr>
            <a:xfrm>
              <a:off x="12683721" y="6966973"/>
              <a:ext cx="10763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F49E99-2E7F-41B6-80D2-AE12F454F636}" type="TxLink">
                <a:rPr lang="en-US" sz="1400" b="0" i="0" u="none" strike="noStrike">
                  <a:solidFill>
                    <a:schemeClr val="bg1"/>
                  </a:solidFill>
                  <a:latin typeface="Arial"/>
                  <a:cs typeface="Arial"/>
                </a:rPr>
                <a:pPr algn="ctr"/>
                <a:t>46.12%</a:t>
              </a:fld>
              <a:endParaRPr lang="en-US" sz="5400">
                <a:solidFill>
                  <a:schemeClr val="bg1"/>
                </a:solidFill>
                <a:latin typeface="Arial Narrow" panose="020B0606020202030204" pitchFamily="34" charset="0"/>
              </a:endParaRPr>
            </a:p>
          </xdr:txBody>
        </xdr:sp>
      </xdr:grpSp>
      <xdr:graphicFrame macro="">
        <xdr:nvGraphicFramePr>
          <xdr:cNvPr id="71" name="Chart 70">
            <a:extLst>
              <a:ext uri="{FF2B5EF4-FFF2-40B4-BE49-F238E27FC236}">
                <a16:creationId xmlns:a16="http://schemas.microsoft.com/office/drawing/2014/main" id="{9ECA4A95-B617-4567-989F-5FECDF54B6B0}"/>
              </a:ext>
            </a:extLst>
          </xdr:cNvPr>
          <xdr:cNvGraphicFramePr>
            <a:graphicFrameLocks/>
          </xdr:cNvGraphicFramePr>
        </xdr:nvGraphicFramePr>
        <xdr:xfrm>
          <a:off x="12820651" y="2914649"/>
          <a:ext cx="866774" cy="1647825"/>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73" name="Chart 72">
            <a:extLst>
              <a:ext uri="{FF2B5EF4-FFF2-40B4-BE49-F238E27FC236}">
                <a16:creationId xmlns:a16="http://schemas.microsoft.com/office/drawing/2014/main" id="{00B6CBB2-91DD-48C4-B295-23AEDD5EFE8F}"/>
              </a:ext>
            </a:extLst>
          </xdr:cNvPr>
          <xdr:cNvGraphicFramePr>
            <a:graphicFrameLocks/>
          </xdr:cNvGraphicFramePr>
        </xdr:nvGraphicFramePr>
        <xdr:xfrm>
          <a:off x="12643663" y="6482538"/>
          <a:ext cx="1114424" cy="1095375"/>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absolute">
    <xdr:from>
      <xdr:col>14</xdr:col>
      <xdr:colOff>130481</xdr:colOff>
      <xdr:row>8</xdr:row>
      <xdr:rowOff>76617</xdr:rowOff>
    </xdr:from>
    <xdr:to>
      <xdr:col>15</xdr:col>
      <xdr:colOff>225470</xdr:colOff>
      <xdr:row>9</xdr:row>
      <xdr:rowOff>81153</xdr:rowOff>
    </xdr:to>
    <xdr:sp macro="" textlink="">
      <xdr:nvSpPr>
        <xdr:cNvPr id="111" name="TextBox 110">
          <a:extLst>
            <a:ext uri="{FF2B5EF4-FFF2-40B4-BE49-F238E27FC236}">
              <a16:creationId xmlns:a16="http://schemas.microsoft.com/office/drawing/2014/main" id="{39A5C1A9-8C8C-44C5-8B54-3295CCDE2190}"/>
            </a:ext>
          </a:extLst>
        </xdr:cNvPr>
        <xdr:cNvSpPr txBox="1"/>
      </xdr:nvSpPr>
      <xdr:spPr>
        <a:xfrm>
          <a:off x="8702981" y="1631719"/>
          <a:ext cx="707310" cy="198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1"/>
              </a:solidFill>
              <a:latin typeface="Arial Narrow" panose="020B0606020202030204" pitchFamily="34" charset="0"/>
            </a:rPr>
            <a:t>Asset Sales</a:t>
          </a:r>
        </a:p>
      </xdr:txBody>
    </xdr:sp>
    <xdr:clientData/>
  </xdr:twoCellAnchor>
  <xdr:twoCellAnchor editAs="absolute">
    <xdr:from>
      <xdr:col>9</xdr:col>
      <xdr:colOff>311829</xdr:colOff>
      <xdr:row>11</xdr:row>
      <xdr:rowOff>153029</xdr:rowOff>
    </xdr:from>
    <xdr:to>
      <xdr:col>10</xdr:col>
      <xdr:colOff>406818</xdr:colOff>
      <xdr:row>12</xdr:row>
      <xdr:rowOff>157565</xdr:rowOff>
    </xdr:to>
    <xdr:sp macro="" textlink="">
      <xdr:nvSpPr>
        <xdr:cNvPr id="112" name="TextBox 111">
          <a:extLst>
            <a:ext uri="{FF2B5EF4-FFF2-40B4-BE49-F238E27FC236}">
              <a16:creationId xmlns:a16="http://schemas.microsoft.com/office/drawing/2014/main" id="{DAA37773-69AC-4262-9019-2D27C43F3FD5}"/>
            </a:ext>
          </a:extLst>
        </xdr:cNvPr>
        <xdr:cNvSpPr txBox="1"/>
      </xdr:nvSpPr>
      <xdr:spPr>
        <a:xfrm>
          <a:off x="5794242" y="2224163"/>
          <a:ext cx="704146" cy="19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1"/>
              </a:solidFill>
              <a:latin typeface="Arial Narrow" panose="020B0606020202030204" pitchFamily="34" charset="0"/>
            </a:rPr>
            <a:t>Licensing</a:t>
          </a:r>
        </a:p>
      </xdr:txBody>
    </xdr:sp>
    <xdr:clientData/>
  </xdr:twoCellAnchor>
  <xdr:twoCellAnchor editAs="absolute">
    <xdr:from>
      <xdr:col>15</xdr:col>
      <xdr:colOff>496355</xdr:colOff>
      <xdr:row>18</xdr:row>
      <xdr:rowOff>96953</xdr:rowOff>
    </xdr:from>
    <xdr:to>
      <xdr:col>16</xdr:col>
      <xdr:colOff>591344</xdr:colOff>
      <xdr:row>19</xdr:row>
      <xdr:rowOff>124165</xdr:rowOff>
    </xdr:to>
    <xdr:sp macro="" textlink="">
      <xdr:nvSpPr>
        <xdr:cNvPr id="113" name="TextBox 112">
          <a:extLst>
            <a:ext uri="{FF2B5EF4-FFF2-40B4-BE49-F238E27FC236}">
              <a16:creationId xmlns:a16="http://schemas.microsoft.com/office/drawing/2014/main" id="{EDFBD3DB-4C73-4F4F-A580-7C908886CA69}"/>
            </a:ext>
          </a:extLst>
        </xdr:cNvPr>
        <xdr:cNvSpPr txBox="1"/>
      </xdr:nvSpPr>
      <xdr:spPr>
        <a:xfrm>
          <a:off x="9681176" y="3464721"/>
          <a:ext cx="707311" cy="214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1"/>
              </a:solidFill>
              <a:latin typeface="Arial Narrow" panose="020B0606020202030204" pitchFamily="34" charset="0"/>
            </a:rPr>
            <a:t>Advertising</a:t>
          </a:r>
        </a:p>
      </xdr:txBody>
    </xdr:sp>
    <xdr:clientData/>
  </xdr:twoCellAnchor>
  <xdr:twoCellAnchor editAs="absolute">
    <xdr:from>
      <xdr:col>7</xdr:col>
      <xdr:colOff>501154</xdr:colOff>
      <xdr:row>28</xdr:row>
      <xdr:rowOff>125349</xdr:rowOff>
    </xdr:from>
    <xdr:to>
      <xdr:col>8</xdr:col>
      <xdr:colOff>596143</xdr:colOff>
      <xdr:row>29</xdr:row>
      <xdr:rowOff>129885</xdr:rowOff>
    </xdr:to>
    <xdr:sp macro="" textlink="">
      <xdr:nvSpPr>
        <xdr:cNvPr id="114" name="TextBox 113">
          <a:extLst>
            <a:ext uri="{FF2B5EF4-FFF2-40B4-BE49-F238E27FC236}">
              <a16:creationId xmlns:a16="http://schemas.microsoft.com/office/drawing/2014/main" id="{9FA7FE9E-4DE4-4B1E-90D9-36EF270D1E30}"/>
            </a:ext>
          </a:extLst>
        </xdr:cNvPr>
        <xdr:cNvSpPr txBox="1"/>
      </xdr:nvSpPr>
      <xdr:spPr>
        <a:xfrm>
          <a:off x="4773533" y="5433456"/>
          <a:ext cx="705328" cy="194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1"/>
              </a:solidFill>
              <a:latin typeface="Arial Narrow" panose="020B0606020202030204" pitchFamily="34" charset="0"/>
            </a:rPr>
            <a:t>Usage Fees</a:t>
          </a:r>
        </a:p>
      </xdr:txBody>
    </xdr:sp>
    <xdr:clientData/>
  </xdr:twoCellAnchor>
  <xdr:twoCellAnchor editAs="absolute">
    <xdr:from>
      <xdr:col>12</xdr:col>
      <xdr:colOff>437748</xdr:colOff>
      <xdr:row>35</xdr:row>
      <xdr:rowOff>54430</xdr:rowOff>
    </xdr:from>
    <xdr:to>
      <xdr:col>13</xdr:col>
      <xdr:colOff>532738</xdr:colOff>
      <xdr:row>36</xdr:row>
      <xdr:rowOff>58967</xdr:rowOff>
    </xdr:to>
    <xdr:sp macro="" textlink="">
      <xdr:nvSpPr>
        <xdr:cNvPr id="115" name="TextBox 114">
          <a:extLst>
            <a:ext uri="{FF2B5EF4-FFF2-40B4-BE49-F238E27FC236}">
              <a16:creationId xmlns:a16="http://schemas.microsoft.com/office/drawing/2014/main" id="{07E723C9-A981-4B4A-AA47-A5F640D97FE2}"/>
            </a:ext>
          </a:extLst>
        </xdr:cNvPr>
        <xdr:cNvSpPr txBox="1"/>
      </xdr:nvSpPr>
      <xdr:spPr>
        <a:xfrm>
          <a:off x="7732271" y="6755435"/>
          <a:ext cx="702866" cy="19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1"/>
              </a:solidFill>
              <a:latin typeface="Arial Narrow" panose="020B0606020202030204" pitchFamily="34" charset="0"/>
            </a:rPr>
            <a:t>Renting</a:t>
          </a:r>
        </a:p>
      </xdr:txBody>
    </xdr:sp>
    <xdr:clientData/>
  </xdr:twoCellAnchor>
  <xdr:twoCellAnchor editAs="absolute">
    <xdr:from>
      <xdr:col>17</xdr:col>
      <xdr:colOff>516334</xdr:colOff>
      <xdr:row>12</xdr:row>
      <xdr:rowOff>61912</xdr:rowOff>
    </xdr:from>
    <xdr:to>
      <xdr:col>18</xdr:col>
      <xdr:colOff>443863</xdr:colOff>
      <xdr:row>13</xdr:row>
      <xdr:rowOff>13584</xdr:rowOff>
    </xdr:to>
    <xdr:sp macro="" textlink="PivotTables!BO20">
      <xdr:nvSpPr>
        <xdr:cNvPr id="117" name="TextBox 116">
          <a:extLst>
            <a:ext uri="{FF2B5EF4-FFF2-40B4-BE49-F238E27FC236}">
              <a16:creationId xmlns:a16="http://schemas.microsoft.com/office/drawing/2014/main" id="{83E38525-E47E-4F1D-B1FC-4EF1F98E45EF}"/>
            </a:ext>
          </a:extLst>
        </xdr:cNvPr>
        <xdr:cNvSpPr txBox="1"/>
      </xdr:nvSpPr>
      <xdr:spPr>
        <a:xfrm>
          <a:off x="10879534" y="2347912"/>
          <a:ext cx="537129" cy="14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A5552CD-C221-424F-B87C-BEA286BEAA3F}" type="TxLink">
            <a:rPr lang="en-US" sz="700" b="0" i="0" u="none" strike="noStrike">
              <a:solidFill>
                <a:schemeClr val="bg1"/>
              </a:solidFill>
              <a:latin typeface="Arial"/>
              <a:cs typeface="Arial"/>
            </a:rPr>
            <a:pPr algn="l"/>
            <a:t>27.67%</a:t>
          </a:fld>
          <a:endParaRPr lang="en-US" sz="300">
            <a:solidFill>
              <a:schemeClr val="bg1"/>
            </a:solidFill>
            <a:latin typeface="Arial Narrow" panose="020B0606020202030204" pitchFamily="34" charset="0"/>
          </a:endParaRPr>
        </a:p>
      </xdr:txBody>
    </xdr:sp>
    <xdr:clientData/>
  </xdr:twoCellAnchor>
  <xdr:twoCellAnchor editAs="absolute">
    <xdr:from>
      <xdr:col>17</xdr:col>
      <xdr:colOff>228682</xdr:colOff>
      <xdr:row>31</xdr:row>
      <xdr:rowOff>179848</xdr:rowOff>
    </xdr:from>
    <xdr:to>
      <xdr:col>18</xdr:col>
      <xdr:colOff>323671</xdr:colOff>
      <xdr:row>32</xdr:row>
      <xdr:rowOff>184384</xdr:rowOff>
    </xdr:to>
    <xdr:sp macro="" textlink="">
      <xdr:nvSpPr>
        <xdr:cNvPr id="116" name="TextBox 115">
          <a:extLst>
            <a:ext uri="{FF2B5EF4-FFF2-40B4-BE49-F238E27FC236}">
              <a16:creationId xmlns:a16="http://schemas.microsoft.com/office/drawing/2014/main" id="{0686FE0C-8EA0-4F66-90DF-2E8C885355FE}"/>
            </a:ext>
          </a:extLst>
        </xdr:cNvPr>
        <xdr:cNvSpPr txBox="1"/>
      </xdr:nvSpPr>
      <xdr:spPr>
        <a:xfrm>
          <a:off x="10562589" y="6115024"/>
          <a:ext cx="702866" cy="195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1"/>
              </a:solidFill>
              <a:latin typeface="Arial Narrow" panose="020B0606020202030204" pitchFamily="34" charset="0"/>
            </a:rPr>
            <a:t>Subscription</a:t>
          </a:r>
        </a:p>
      </xdr:txBody>
    </xdr:sp>
    <xdr:clientData/>
  </xdr:twoCellAnchor>
  <xdr:twoCellAnchor editAs="absolute">
    <xdr:from>
      <xdr:col>19</xdr:col>
      <xdr:colOff>127963</xdr:colOff>
      <xdr:row>26</xdr:row>
      <xdr:rowOff>35257</xdr:rowOff>
    </xdr:from>
    <xdr:to>
      <xdr:col>20</xdr:col>
      <xdr:colOff>55492</xdr:colOff>
      <xdr:row>26</xdr:row>
      <xdr:rowOff>175454</xdr:rowOff>
    </xdr:to>
    <xdr:sp macro="" textlink="PivotTables!BO8">
      <xdr:nvSpPr>
        <xdr:cNvPr id="109" name="TextBox 108">
          <a:extLst>
            <a:ext uri="{FF2B5EF4-FFF2-40B4-BE49-F238E27FC236}">
              <a16:creationId xmlns:a16="http://schemas.microsoft.com/office/drawing/2014/main" id="{47E91C91-804E-4F10-A526-7F28357BFAB8}"/>
            </a:ext>
          </a:extLst>
        </xdr:cNvPr>
        <xdr:cNvSpPr txBox="1"/>
      </xdr:nvSpPr>
      <xdr:spPr>
        <a:xfrm>
          <a:off x="11710363" y="4988257"/>
          <a:ext cx="537129" cy="140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A7C1C8F-B97F-48AC-9F84-A01B01F480CB}" type="TxLink">
            <a:rPr lang="en-US" sz="700" b="0" i="0" u="none" strike="noStrike">
              <a:solidFill>
                <a:schemeClr val="bg1"/>
              </a:solidFill>
              <a:latin typeface="Arial"/>
              <a:cs typeface="Arial"/>
            </a:rPr>
            <a:pPr algn="l"/>
            <a:t>15.43%</a:t>
          </a:fld>
          <a:endParaRPr lang="en-US" sz="100">
            <a:solidFill>
              <a:schemeClr val="bg1"/>
            </a:solidFill>
            <a:latin typeface="Arial Narrow" panose="020B0606020202030204" pitchFamily="34" charset="0"/>
          </a:endParaRPr>
        </a:p>
      </xdr:txBody>
    </xdr:sp>
    <xdr:clientData/>
  </xdr:twoCellAnchor>
  <xdr:twoCellAnchor editAs="absolute">
    <xdr:from>
      <xdr:col>14</xdr:col>
      <xdr:colOff>405540</xdr:colOff>
      <xdr:row>36</xdr:row>
      <xdr:rowOff>137230</xdr:rowOff>
    </xdr:from>
    <xdr:to>
      <xdr:col>15</xdr:col>
      <xdr:colOff>396722</xdr:colOff>
      <xdr:row>37</xdr:row>
      <xdr:rowOff>98593</xdr:rowOff>
    </xdr:to>
    <xdr:sp macro="" textlink="PivotTables!BO11">
      <xdr:nvSpPr>
        <xdr:cNvPr id="110" name="TextBox 109">
          <a:extLst>
            <a:ext uri="{FF2B5EF4-FFF2-40B4-BE49-F238E27FC236}">
              <a16:creationId xmlns:a16="http://schemas.microsoft.com/office/drawing/2014/main" id="{39090F9B-7B37-44C6-B59C-B9F92059A31F}"/>
            </a:ext>
          </a:extLst>
        </xdr:cNvPr>
        <xdr:cNvSpPr txBox="1"/>
      </xdr:nvSpPr>
      <xdr:spPr>
        <a:xfrm>
          <a:off x="8939940" y="6995230"/>
          <a:ext cx="600782" cy="151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CD5B33-AECE-4A0D-9B2F-96FDD7EF6AF3}" type="TxLink">
            <a:rPr lang="en-US" sz="700" b="0" i="0" u="none" strike="noStrike">
              <a:solidFill>
                <a:schemeClr val="bg1"/>
              </a:solidFill>
              <a:latin typeface="Arial"/>
              <a:cs typeface="Arial"/>
            </a:rPr>
            <a:pPr algn="l"/>
            <a:t>7.29%</a:t>
          </a:fld>
          <a:endParaRPr lang="en-US" sz="100">
            <a:solidFill>
              <a:schemeClr val="bg1"/>
            </a:solidFill>
            <a:latin typeface="Arial Narrow" panose="020B0606020202030204" pitchFamily="34" charset="0"/>
          </a:endParaRPr>
        </a:p>
      </xdr:txBody>
    </xdr:sp>
    <xdr:clientData/>
  </xdr:twoCellAnchor>
  <xdr:twoCellAnchor editAs="absolute">
    <xdr:from>
      <xdr:col>9</xdr:col>
      <xdr:colOff>78117</xdr:colOff>
      <xdr:row>34</xdr:row>
      <xdr:rowOff>53358</xdr:rowOff>
    </xdr:from>
    <xdr:to>
      <xdr:col>10</xdr:col>
      <xdr:colOff>4140</xdr:colOff>
      <xdr:row>35</xdr:row>
      <xdr:rowOff>7183</xdr:rowOff>
    </xdr:to>
    <xdr:sp macro="" textlink="PivotTables!BO5">
      <xdr:nvSpPr>
        <xdr:cNvPr id="118" name="TextBox 117">
          <a:extLst>
            <a:ext uri="{FF2B5EF4-FFF2-40B4-BE49-F238E27FC236}">
              <a16:creationId xmlns:a16="http://schemas.microsoft.com/office/drawing/2014/main" id="{9AE805D0-F474-4177-909E-CED82DE8D9E9}"/>
            </a:ext>
          </a:extLst>
        </xdr:cNvPr>
        <xdr:cNvSpPr txBox="1"/>
      </xdr:nvSpPr>
      <xdr:spPr>
        <a:xfrm>
          <a:off x="5564517" y="6530358"/>
          <a:ext cx="535623" cy="14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44A5271-9461-42FB-8221-C2D2798D7255}" type="TxLink">
            <a:rPr lang="en-US" sz="700" b="0" i="0" u="none" strike="noStrike">
              <a:solidFill>
                <a:schemeClr val="bg1"/>
              </a:solidFill>
              <a:latin typeface="Arial"/>
              <a:cs typeface="Arial"/>
            </a:rPr>
            <a:pPr algn="l"/>
            <a:t>20.93%</a:t>
          </a:fld>
          <a:endParaRPr lang="en-US" sz="100">
            <a:solidFill>
              <a:schemeClr val="bg1"/>
            </a:solidFill>
            <a:latin typeface="Arial Narrow" panose="020B0606020202030204" pitchFamily="34" charset="0"/>
          </a:endParaRPr>
        </a:p>
      </xdr:txBody>
    </xdr:sp>
    <xdr:clientData/>
  </xdr:twoCellAnchor>
  <xdr:twoCellAnchor editAs="absolute">
    <xdr:from>
      <xdr:col>7</xdr:col>
      <xdr:colOff>134148</xdr:colOff>
      <xdr:row>7</xdr:row>
      <xdr:rowOff>131026</xdr:rowOff>
    </xdr:from>
    <xdr:to>
      <xdr:col>8</xdr:col>
      <xdr:colOff>61678</xdr:colOff>
      <xdr:row>8</xdr:row>
      <xdr:rowOff>82698</xdr:rowOff>
    </xdr:to>
    <xdr:sp macro="" textlink="PivotTables!BO15">
      <xdr:nvSpPr>
        <xdr:cNvPr id="119" name="TextBox 118">
          <a:extLst>
            <a:ext uri="{FF2B5EF4-FFF2-40B4-BE49-F238E27FC236}">
              <a16:creationId xmlns:a16="http://schemas.microsoft.com/office/drawing/2014/main" id="{93EBA66F-B1FB-4167-A94A-17614DF81FCA}"/>
            </a:ext>
          </a:extLst>
        </xdr:cNvPr>
        <xdr:cNvSpPr txBox="1"/>
      </xdr:nvSpPr>
      <xdr:spPr>
        <a:xfrm>
          <a:off x="4401348" y="1464526"/>
          <a:ext cx="537130" cy="14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C0FC6DD-AF7C-445B-934F-E5E8D72BFD62}" type="TxLink">
            <a:rPr lang="en-US" sz="700" b="0" i="0" u="none" strike="noStrike">
              <a:solidFill>
                <a:schemeClr val="bg1"/>
              </a:solidFill>
              <a:latin typeface="Arial"/>
              <a:cs typeface="Arial"/>
            </a:rPr>
            <a:pPr algn="l"/>
            <a:t>18.80%</a:t>
          </a:fld>
          <a:endParaRPr lang="en-US" sz="100">
            <a:solidFill>
              <a:schemeClr val="bg1"/>
            </a:solidFill>
            <a:latin typeface="Arial Narrow" panose="020B0606020202030204" pitchFamily="34" charset="0"/>
          </a:endParaRPr>
        </a:p>
      </xdr:txBody>
    </xdr:sp>
    <xdr:clientData/>
  </xdr:twoCellAnchor>
  <xdr:twoCellAnchor editAs="absolute">
    <xdr:from>
      <xdr:col>12</xdr:col>
      <xdr:colOff>114439</xdr:colOff>
      <xdr:row>5</xdr:row>
      <xdr:rowOff>79536</xdr:rowOff>
    </xdr:from>
    <xdr:to>
      <xdr:col>13</xdr:col>
      <xdr:colOff>44066</xdr:colOff>
      <xdr:row>6</xdr:row>
      <xdr:rowOff>31209</xdr:rowOff>
    </xdr:to>
    <xdr:sp macro="" textlink="PivotTables!BO18">
      <xdr:nvSpPr>
        <xdr:cNvPr id="120" name="TextBox 119">
          <a:extLst>
            <a:ext uri="{FF2B5EF4-FFF2-40B4-BE49-F238E27FC236}">
              <a16:creationId xmlns:a16="http://schemas.microsoft.com/office/drawing/2014/main" id="{3D9D1858-FDD2-4E04-BCD2-770F8D4E9AB8}"/>
            </a:ext>
          </a:extLst>
        </xdr:cNvPr>
        <xdr:cNvSpPr txBox="1"/>
      </xdr:nvSpPr>
      <xdr:spPr>
        <a:xfrm>
          <a:off x="7429639" y="1032036"/>
          <a:ext cx="539227" cy="142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E4CDBDD-718E-4A52-BB1B-A76667C30CDA}" type="TxLink">
            <a:rPr lang="en-US" sz="700" b="0" i="0" u="none" strike="noStrike">
              <a:solidFill>
                <a:schemeClr val="bg1"/>
              </a:solidFill>
              <a:latin typeface="Arial"/>
              <a:cs typeface="Arial"/>
            </a:rPr>
            <a:pPr algn="l"/>
            <a:t>9.87%</a:t>
          </a:fld>
          <a:endParaRPr lang="en-US" sz="100">
            <a:solidFill>
              <a:schemeClr val="bg1"/>
            </a:solidFill>
            <a:latin typeface="Arial Narrow" panose="020B0606020202030204" pitchFamily="34" charset="0"/>
          </a:endParaRPr>
        </a:p>
      </xdr:txBody>
    </xdr:sp>
    <xdr:clientData/>
  </xdr:twoCellAnchor>
  <xdr:twoCellAnchor editAs="absolute">
    <xdr:from>
      <xdr:col>18</xdr:col>
      <xdr:colOff>180024</xdr:colOff>
      <xdr:row>6</xdr:row>
      <xdr:rowOff>5022</xdr:rowOff>
    </xdr:from>
    <xdr:to>
      <xdr:col>19</xdr:col>
      <xdr:colOff>36302</xdr:colOff>
      <xdr:row>11</xdr:row>
      <xdr:rowOff>134201</xdr:rowOff>
    </xdr:to>
    <xdr:grpSp>
      <xdr:nvGrpSpPr>
        <xdr:cNvPr id="15" name="Group 14">
          <a:extLst>
            <a:ext uri="{FF2B5EF4-FFF2-40B4-BE49-F238E27FC236}">
              <a16:creationId xmlns:a16="http://schemas.microsoft.com/office/drawing/2014/main" id="{BD2E8C0F-320A-440A-8C09-584E65E419FF}"/>
            </a:ext>
          </a:extLst>
        </xdr:cNvPr>
        <xdr:cNvGrpSpPr/>
      </xdr:nvGrpSpPr>
      <xdr:grpSpPr>
        <a:xfrm>
          <a:off x="11152824" y="1148022"/>
          <a:ext cx="465878" cy="1081679"/>
          <a:chOff x="11173760" y="1139297"/>
          <a:chExt cx="467048" cy="1074466"/>
        </a:xfrm>
      </xdr:grpSpPr>
      <xdr:sp macro="" textlink="">
        <xdr:nvSpPr>
          <xdr:cNvPr id="5" name="Oval 4">
            <a:extLst>
              <a:ext uri="{FF2B5EF4-FFF2-40B4-BE49-F238E27FC236}">
                <a16:creationId xmlns:a16="http://schemas.microsoft.com/office/drawing/2014/main" id="{4A942318-D3CA-43C4-8A21-64C4CD4D1BA8}"/>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7" name="Straight Connector 6">
            <a:extLst>
              <a:ext uri="{FF2B5EF4-FFF2-40B4-BE49-F238E27FC236}">
                <a16:creationId xmlns:a16="http://schemas.microsoft.com/office/drawing/2014/main" id="{CCE35606-8485-4CD6-8D08-5A9B2E2D4696}"/>
              </a:ext>
            </a:extLst>
          </xdr:cNvPr>
          <xdr:cNvCxnSpPr/>
        </xdr:nvCxnSpPr>
        <xdr:spPr>
          <a:xfrm flipH="1">
            <a:off x="11173760" y="1348769"/>
            <a:ext cx="248970" cy="864994"/>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18</xdr:col>
      <xdr:colOff>334476</xdr:colOff>
      <xdr:row>10</xdr:row>
      <xdr:rowOff>77377</xdr:rowOff>
    </xdr:from>
    <xdr:to>
      <xdr:col>20</xdr:col>
      <xdr:colOff>203183</xdr:colOff>
      <xdr:row>12</xdr:row>
      <xdr:rowOff>164924</xdr:rowOff>
    </xdr:to>
    <xdr:grpSp>
      <xdr:nvGrpSpPr>
        <xdr:cNvPr id="124" name="Group 123">
          <a:extLst>
            <a:ext uri="{FF2B5EF4-FFF2-40B4-BE49-F238E27FC236}">
              <a16:creationId xmlns:a16="http://schemas.microsoft.com/office/drawing/2014/main" id="{B0BBADC3-BF45-416E-99FC-6EFEB3DA67C1}"/>
            </a:ext>
          </a:extLst>
        </xdr:cNvPr>
        <xdr:cNvGrpSpPr/>
      </xdr:nvGrpSpPr>
      <xdr:grpSpPr>
        <a:xfrm rot="3213051">
          <a:off x="11616956" y="1672697"/>
          <a:ext cx="468547" cy="1087907"/>
          <a:chOff x="11175169" y="1139297"/>
          <a:chExt cx="465639" cy="1090234"/>
        </a:xfrm>
      </xdr:grpSpPr>
      <xdr:sp macro="" textlink="">
        <xdr:nvSpPr>
          <xdr:cNvPr id="125" name="Oval 124">
            <a:extLst>
              <a:ext uri="{FF2B5EF4-FFF2-40B4-BE49-F238E27FC236}">
                <a16:creationId xmlns:a16="http://schemas.microsoft.com/office/drawing/2014/main" id="{E291298B-DDA6-44C3-9EAB-988AC285A3BF}"/>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6" name="Straight Connector 125">
            <a:extLst>
              <a:ext uri="{FF2B5EF4-FFF2-40B4-BE49-F238E27FC236}">
                <a16:creationId xmlns:a16="http://schemas.microsoft.com/office/drawing/2014/main" id="{10DF5BC2-8C55-4D24-BF52-2EA79B9D56E5}"/>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18</xdr:col>
      <xdr:colOff>319935</xdr:colOff>
      <xdr:row>12</xdr:row>
      <xdr:rowOff>175535</xdr:rowOff>
    </xdr:from>
    <xdr:to>
      <xdr:col>20</xdr:col>
      <xdr:colOff>188642</xdr:colOff>
      <xdr:row>15</xdr:row>
      <xdr:rowOff>74037</xdr:rowOff>
    </xdr:to>
    <xdr:grpSp>
      <xdr:nvGrpSpPr>
        <xdr:cNvPr id="127" name="Group 126">
          <a:extLst>
            <a:ext uri="{FF2B5EF4-FFF2-40B4-BE49-F238E27FC236}">
              <a16:creationId xmlns:a16="http://schemas.microsoft.com/office/drawing/2014/main" id="{3FC1D1DC-65DB-45AD-9134-BB72059DD59A}"/>
            </a:ext>
          </a:extLst>
        </xdr:cNvPr>
        <xdr:cNvGrpSpPr/>
      </xdr:nvGrpSpPr>
      <xdr:grpSpPr>
        <a:xfrm rot="4905466">
          <a:off x="11601688" y="2152582"/>
          <a:ext cx="470002" cy="1087907"/>
          <a:chOff x="11175169" y="1139297"/>
          <a:chExt cx="465639" cy="1090234"/>
        </a:xfrm>
      </xdr:grpSpPr>
      <xdr:sp macro="" textlink="">
        <xdr:nvSpPr>
          <xdr:cNvPr id="128" name="Oval 127">
            <a:extLst>
              <a:ext uri="{FF2B5EF4-FFF2-40B4-BE49-F238E27FC236}">
                <a16:creationId xmlns:a16="http://schemas.microsoft.com/office/drawing/2014/main" id="{456D505A-BB9C-4DA6-BACA-6C5450949757}"/>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9" name="Straight Connector 128">
            <a:extLst>
              <a:ext uri="{FF2B5EF4-FFF2-40B4-BE49-F238E27FC236}">
                <a16:creationId xmlns:a16="http://schemas.microsoft.com/office/drawing/2014/main" id="{B5D10558-E054-4CCA-8B3D-EC0E93E2DFA7}"/>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17</xdr:col>
      <xdr:colOff>578055</xdr:colOff>
      <xdr:row>15</xdr:row>
      <xdr:rowOff>4669</xdr:rowOff>
    </xdr:from>
    <xdr:to>
      <xdr:col>19</xdr:col>
      <xdr:colOff>446762</xdr:colOff>
      <xdr:row>17</xdr:row>
      <xdr:rowOff>92216</xdr:rowOff>
    </xdr:to>
    <xdr:grpSp>
      <xdr:nvGrpSpPr>
        <xdr:cNvPr id="130" name="Group 129">
          <a:extLst>
            <a:ext uri="{FF2B5EF4-FFF2-40B4-BE49-F238E27FC236}">
              <a16:creationId xmlns:a16="http://schemas.microsoft.com/office/drawing/2014/main" id="{2E749794-4519-4268-975A-3654A0D0A85C}"/>
            </a:ext>
          </a:extLst>
        </xdr:cNvPr>
        <xdr:cNvGrpSpPr/>
      </xdr:nvGrpSpPr>
      <xdr:grpSpPr>
        <a:xfrm rot="7465493">
          <a:off x="11250935" y="2552489"/>
          <a:ext cx="468547" cy="1087907"/>
          <a:chOff x="11175169" y="1139297"/>
          <a:chExt cx="465639" cy="1090234"/>
        </a:xfrm>
      </xdr:grpSpPr>
      <xdr:sp macro="" textlink="">
        <xdr:nvSpPr>
          <xdr:cNvPr id="131" name="Oval 130">
            <a:extLst>
              <a:ext uri="{FF2B5EF4-FFF2-40B4-BE49-F238E27FC236}">
                <a16:creationId xmlns:a16="http://schemas.microsoft.com/office/drawing/2014/main" id="{B047DFE5-FDA1-4E84-8975-38A6E65AB9FB}"/>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32" name="Straight Connector 131">
            <a:extLst>
              <a:ext uri="{FF2B5EF4-FFF2-40B4-BE49-F238E27FC236}">
                <a16:creationId xmlns:a16="http://schemas.microsoft.com/office/drawing/2014/main" id="{0D1D9D02-D62F-4574-B936-ED08507C0EEF}"/>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16</xdr:col>
      <xdr:colOff>262366</xdr:colOff>
      <xdr:row>8</xdr:row>
      <xdr:rowOff>79083</xdr:rowOff>
    </xdr:from>
    <xdr:to>
      <xdr:col>18</xdr:col>
      <xdr:colOff>140671</xdr:colOff>
      <xdr:row>10</xdr:row>
      <xdr:rowOff>162558</xdr:rowOff>
    </xdr:to>
    <xdr:grpSp>
      <xdr:nvGrpSpPr>
        <xdr:cNvPr id="133" name="Group 132">
          <a:extLst>
            <a:ext uri="{FF2B5EF4-FFF2-40B4-BE49-F238E27FC236}">
              <a16:creationId xmlns:a16="http://schemas.microsoft.com/office/drawing/2014/main" id="{8C6D19C9-85A9-4713-9272-43C579DC93DC}"/>
            </a:ext>
          </a:extLst>
        </xdr:cNvPr>
        <xdr:cNvGrpSpPr/>
      </xdr:nvGrpSpPr>
      <xdr:grpSpPr>
        <a:xfrm rot="18022989">
          <a:off x="10332481" y="1286568"/>
          <a:ext cx="464475" cy="1097505"/>
          <a:chOff x="11175169" y="1139297"/>
          <a:chExt cx="465639" cy="1090234"/>
        </a:xfrm>
      </xdr:grpSpPr>
      <xdr:sp macro="" textlink="">
        <xdr:nvSpPr>
          <xdr:cNvPr id="134" name="Oval 133">
            <a:extLst>
              <a:ext uri="{FF2B5EF4-FFF2-40B4-BE49-F238E27FC236}">
                <a16:creationId xmlns:a16="http://schemas.microsoft.com/office/drawing/2014/main" id="{62C6F0F3-006F-4F88-BDCA-9E8C01BB6A68}"/>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35" name="Straight Connector 134">
            <a:extLst>
              <a:ext uri="{FF2B5EF4-FFF2-40B4-BE49-F238E27FC236}">
                <a16:creationId xmlns:a16="http://schemas.microsoft.com/office/drawing/2014/main" id="{171C29E4-B3C0-45CB-96AD-5111B21A64D7}"/>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18</xdr:col>
      <xdr:colOff>224519</xdr:colOff>
      <xdr:row>6</xdr:row>
      <xdr:rowOff>129158</xdr:rowOff>
    </xdr:from>
    <xdr:to>
      <xdr:col>20</xdr:col>
      <xdr:colOff>313382</xdr:colOff>
      <xdr:row>7</xdr:row>
      <xdr:rowOff>173931</xdr:rowOff>
    </xdr:to>
    <xdr:grpSp>
      <xdr:nvGrpSpPr>
        <xdr:cNvPr id="16" name="Group 15">
          <a:extLst>
            <a:ext uri="{FF2B5EF4-FFF2-40B4-BE49-F238E27FC236}">
              <a16:creationId xmlns:a16="http://schemas.microsoft.com/office/drawing/2014/main" id="{2971B9ED-9539-41BB-866D-F2EB8587FE4F}"/>
            </a:ext>
          </a:extLst>
        </xdr:cNvPr>
        <xdr:cNvGrpSpPr/>
      </xdr:nvGrpSpPr>
      <xdr:grpSpPr>
        <a:xfrm>
          <a:off x="11197319" y="1272158"/>
          <a:ext cx="1308063" cy="235273"/>
          <a:chOff x="11221391" y="1261355"/>
          <a:chExt cx="1308433" cy="234715"/>
        </a:xfrm>
      </xdr:grpSpPr>
      <xdr:sp macro="" textlink="PivotTables!BM25">
        <xdr:nvSpPr>
          <xdr:cNvPr id="136" name="TextBox 135">
            <a:extLst>
              <a:ext uri="{FF2B5EF4-FFF2-40B4-BE49-F238E27FC236}">
                <a16:creationId xmlns:a16="http://schemas.microsoft.com/office/drawing/2014/main" id="{B81E538E-8960-4E4F-AD05-2934E730359D}"/>
              </a:ext>
            </a:extLst>
          </xdr:cNvPr>
          <xdr:cNvSpPr txBox="1"/>
        </xdr:nvSpPr>
        <xdr:spPr>
          <a:xfrm>
            <a:off x="11593878" y="1261355"/>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F5A6E7A-0E5E-4912-9A89-2B1BB53A6081}" type="TxLink">
              <a:rPr lang="en-US" sz="700" b="0" i="0" u="none" strike="noStrike">
                <a:solidFill>
                  <a:schemeClr val="bg1"/>
                </a:solidFill>
                <a:latin typeface="Arial"/>
                <a:ea typeface="+mn-ea"/>
                <a:cs typeface="Arial"/>
              </a:rPr>
              <a:pPr marL="0" indent="0" algn="l"/>
              <a:t>Youtube Channel</a:t>
            </a:fld>
            <a:endParaRPr lang="en-US" sz="700" b="0" i="0" u="none" strike="noStrike">
              <a:solidFill>
                <a:schemeClr val="bg1"/>
              </a:solidFill>
              <a:latin typeface="Arial"/>
              <a:ea typeface="+mn-ea"/>
              <a:cs typeface="Arial"/>
            </a:endParaRPr>
          </a:p>
        </xdr:txBody>
      </xdr:sp>
      <xdr:sp macro="" textlink="PivotTables!BN25">
        <xdr:nvSpPr>
          <xdr:cNvPr id="138" name="TextBox 137">
            <a:extLst>
              <a:ext uri="{FF2B5EF4-FFF2-40B4-BE49-F238E27FC236}">
                <a16:creationId xmlns:a16="http://schemas.microsoft.com/office/drawing/2014/main" id="{F028B1E5-2916-47BF-8366-698D6047E46C}"/>
              </a:ext>
            </a:extLst>
          </xdr:cNvPr>
          <xdr:cNvSpPr txBox="1"/>
        </xdr:nvSpPr>
        <xdr:spPr>
          <a:xfrm>
            <a:off x="11579581" y="1358216"/>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F55607E-320B-445D-8898-A4018371300F}" type="TxLink">
              <a:rPr lang="en-US" sz="700" b="0" i="0" u="none" strike="noStrike">
                <a:solidFill>
                  <a:schemeClr val="bg1"/>
                </a:solidFill>
                <a:latin typeface="Arial"/>
                <a:ea typeface="+mn-ea"/>
                <a:cs typeface="Arial"/>
              </a:rPr>
              <a:pPr marL="0" indent="0" algn="l"/>
              <a:t> 54,922 </a:t>
            </a:fld>
            <a:endParaRPr lang="en-US" sz="700" b="0" i="0" u="none" strike="noStrike">
              <a:solidFill>
                <a:schemeClr val="bg1"/>
              </a:solidFill>
              <a:latin typeface="Arial"/>
              <a:ea typeface="+mn-ea"/>
              <a:cs typeface="Arial"/>
            </a:endParaRPr>
          </a:p>
        </xdr:txBody>
      </xdr:sp>
      <xdr:sp macro="" textlink="PivotTables!BO25">
        <xdr:nvSpPr>
          <xdr:cNvPr id="139" name="TextBox 138">
            <a:extLst>
              <a:ext uri="{FF2B5EF4-FFF2-40B4-BE49-F238E27FC236}">
                <a16:creationId xmlns:a16="http://schemas.microsoft.com/office/drawing/2014/main" id="{60C79D44-0F19-4255-A36E-40CE77940072}"/>
              </a:ext>
            </a:extLst>
          </xdr:cNvPr>
          <xdr:cNvSpPr txBox="1"/>
        </xdr:nvSpPr>
        <xdr:spPr>
          <a:xfrm>
            <a:off x="11221391" y="1295361"/>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67CDBAC-32CD-4172-A770-22E440FEE25E}" type="TxLink">
              <a:rPr lang="en-US" sz="700" b="0" i="0" u="none" strike="noStrike">
                <a:solidFill>
                  <a:schemeClr val="bg1"/>
                </a:solidFill>
                <a:latin typeface="Arial"/>
                <a:ea typeface="+mn-ea"/>
                <a:cs typeface="Arial"/>
              </a:rPr>
              <a:pPr marL="0" indent="0" algn="l"/>
              <a:t>6.84%</a:t>
            </a:fld>
            <a:endParaRPr lang="en-US" sz="700" b="0" i="0" u="none" strike="noStrike">
              <a:solidFill>
                <a:schemeClr val="bg1"/>
              </a:solidFill>
              <a:latin typeface="Arial"/>
              <a:ea typeface="+mn-ea"/>
              <a:cs typeface="Arial"/>
            </a:endParaRPr>
          </a:p>
        </xdr:txBody>
      </xdr:sp>
    </xdr:grpSp>
    <xdr:clientData/>
  </xdr:twoCellAnchor>
  <xdr:twoCellAnchor editAs="absolute">
    <xdr:from>
      <xdr:col>19</xdr:col>
      <xdr:colOff>350484</xdr:colOff>
      <xdr:row>10</xdr:row>
      <xdr:rowOff>24178</xdr:rowOff>
    </xdr:from>
    <xdr:to>
      <xdr:col>21</xdr:col>
      <xdr:colOff>419387</xdr:colOff>
      <xdr:row>11</xdr:row>
      <xdr:rowOff>68950</xdr:rowOff>
    </xdr:to>
    <xdr:grpSp>
      <xdr:nvGrpSpPr>
        <xdr:cNvPr id="140" name="Group 139">
          <a:extLst>
            <a:ext uri="{FF2B5EF4-FFF2-40B4-BE49-F238E27FC236}">
              <a16:creationId xmlns:a16="http://schemas.microsoft.com/office/drawing/2014/main" id="{2D976143-A7B4-43D0-96F9-68898062860B}"/>
            </a:ext>
          </a:extLst>
        </xdr:cNvPr>
        <xdr:cNvGrpSpPr/>
      </xdr:nvGrpSpPr>
      <xdr:grpSpPr>
        <a:xfrm>
          <a:off x="11932884" y="1929178"/>
          <a:ext cx="1288103" cy="235272"/>
          <a:chOff x="11209298" y="1249205"/>
          <a:chExt cx="1287787" cy="234714"/>
        </a:xfrm>
      </xdr:grpSpPr>
      <xdr:sp macro="" textlink="PivotTables!BM21">
        <xdr:nvSpPr>
          <xdr:cNvPr id="141" name="TextBox 140">
            <a:extLst>
              <a:ext uri="{FF2B5EF4-FFF2-40B4-BE49-F238E27FC236}">
                <a16:creationId xmlns:a16="http://schemas.microsoft.com/office/drawing/2014/main" id="{6FEE6BEC-AD64-40C3-B8FF-6BE819728859}"/>
              </a:ext>
            </a:extLst>
          </xdr:cNvPr>
          <xdr:cNvSpPr txBox="1"/>
        </xdr:nvSpPr>
        <xdr:spPr>
          <a:xfrm>
            <a:off x="11561139" y="1249205"/>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1B89505-3A4B-4001-ABAD-B139F1030F2D}" type="TxLink">
              <a:rPr lang="en-US" sz="700" b="0" i="0" u="none" strike="noStrike">
                <a:solidFill>
                  <a:schemeClr val="bg1"/>
                </a:solidFill>
                <a:latin typeface="Arial"/>
                <a:cs typeface="Arial"/>
              </a:rPr>
              <a:pPr algn="l"/>
              <a:t>Company Website</a:t>
            </a:fld>
            <a:endParaRPr lang="en-US" sz="400">
              <a:solidFill>
                <a:schemeClr val="bg1"/>
              </a:solidFill>
              <a:latin typeface="Arial Narrow" panose="020B0606020202030204" pitchFamily="34" charset="0"/>
            </a:endParaRPr>
          </a:p>
        </xdr:txBody>
      </xdr:sp>
      <xdr:sp macro="" textlink="PivotTables!BN21">
        <xdr:nvSpPr>
          <xdr:cNvPr id="142" name="TextBox 141">
            <a:extLst>
              <a:ext uri="{FF2B5EF4-FFF2-40B4-BE49-F238E27FC236}">
                <a16:creationId xmlns:a16="http://schemas.microsoft.com/office/drawing/2014/main" id="{28E70CB4-91D2-4952-B226-EB1A95C05916}"/>
              </a:ext>
            </a:extLst>
          </xdr:cNvPr>
          <xdr:cNvSpPr txBox="1"/>
        </xdr:nvSpPr>
        <xdr:spPr>
          <a:xfrm>
            <a:off x="11546842" y="1346065"/>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7A34648-10DF-4E8C-BEB7-B3599D7DAAC0}" type="TxLink">
              <a:rPr lang="en-US" sz="700" b="0" i="0" u="none" strike="noStrike">
                <a:solidFill>
                  <a:schemeClr val="bg1"/>
                </a:solidFill>
                <a:latin typeface="Arial"/>
                <a:cs typeface="Arial"/>
              </a:rPr>
              <a:pPr algn="l"/>
              <a:t> 2,400 </a:t>
            </a:fld>
            <a:endParaRPr lang="en-US" sz="300">
              <a:solidFill>
                <a:schemeClr val="bg1"/>
              </a:solidFill>
              <a:latin typeface="Arial Narrow" panose="020B0606020202030204" pitchFamily="34" charset="0"/>
            </a:endParaRPr>
          </a:p>
        </xdr:txBody>
      </xdr:sp>
      <xdr:sp macro="" textlink="PivotTables!BO21">
        <xdr:nvSpPr>
          <xdr:cNvPr id="143" name="TextBox 142">
            <a:extLst>
              <a:ext uri="{FF2B5EF4-FFF2-40B4-BE49-F238E27FC236}">
                <a16:creationId xmlns:a16="http://schemas.microsoft.com/office/drawing/2014/main" id="{BF710240-4D7D-42A0-A64A-316E12232257}"/>
              </a:ext>
            </a:extLst>
          </xdr:cNvPr>
          <xdr:cNvSpPr txBox="1"/>
        </xdr:nvSpPr>
        <xdr:spPr>
          <a:xfrm>
            <a:off x="11209298" y="1295361"/>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87BD3D6-2235-4051-B23F-F897542B46C1}" type="TxLink">
              <a:rPr lang="en-US" sz="700" b="0" i="0" u="none" strike="noStrike">
                <a:solidFill>
                  <a:schemeClr val="bg1"/>
                </a:solidFill>
                <a:latin typeface="Arial"/>
                <a:cs typeface="Arial"/>
              </a:rPr>
              <a:pPr algn="l"/>
              <a:t>0.30%</a:t>
            </a:fld>
            <a:endParaRPr lang="en-US" sz="300">
              <a:solidFill>
                <a:schemeClr val="bg1"/>
              </a:solidFill>
              <a:latin typeface="Arial Narrow" panose="020B0606020202030204" pitchFamily="34" charset="0"/>
            </a:endParaRPr>
          </a:p>
        </xdr:txBody>
      </xdr:sp>
    </xdr:grpSp>
    <xdr:clientData/>
  </xdr:twoCellAnchor>
  <xdr:twoCellAnchor editAs="absolute">
    <xdr:from>
      <xdr:col>19</xdr:col>
      <xdr:colOff>385731</xdr:colOff>
      <xdr:row>13</xdr:row>
      <xdr:rowOff>107275</xdr:rowOff>
    </xdr:from>
    <xdr:to>
      <xdr:col>21</xdr:col>
      <xdr:colOff>451373</xdr:colOff>
      <xdr:row>14</xdr:row>
      <xdr:rowOff>150951</xdr:rowOff>
    </xdr:to>
    <xdr:grpSp>
      <xdr:nvGrpSpPr>
        <xdr:cNvPr id="144" name="Group 143">
          <a:extLst>
            <a:ext uri="{FF2B5EF4-FFF2-40B4-BE49-F238E27FC236}">
              <a16:creationId xmlns:a16="http://schemas.microsoft.com/office/drawing/2014/main" id="{F39AD715-CD74-4522-9547-48274B3DAEA7}"/>
            </a:ext>
          </a:extLst>
        </xdr:cNvPr>
        <xdr:cNvGrpSpPr/>
      </xdr:nvGrpSpPr>
      <xdr:grpSpPr>
        <a:xfrm>
          <a:off x="11968131" y="2583775"/>
          <a:ext cx="1284842" cy="234176"/>
          <a:chOff x="11220736" y="1269832"/>
          <a:chExt cx="1284530" cy="234714"/>
        </a:xfrm>
      </xdr:grpSpPr>
      <xdr:sp macro="" textlink="PivotTables!BM22">
        <xdr:nvSpPr>
          <xdr:cNvPr id="145" name="TextBox 144">
            <a:extLst>
              <a:ext uri="{FF2B5EF4-FFF2-40B4-BE49-F238E27FC236}">
                <a16:creationId xmlns:a16="http://schemas.microsoft.com/office/drawing/2014/main" id="{34826CF7-EAD5-4A73-AF9D-9459DDA9D9E9}"/>
              </a:ext>
            </a:extLst>
          </xdr:cNvPr>
          <xdr:cNvSpPr txBox="1"/>
        </xdr:nvSpPr>
        <xdr:spPr>
          <a:xfrm>
            <a:off x="11569320" y="1269832"/>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1558784-0EF6-4B42-947B-694D305A2698}" type="TxLink">
              <a:rPr lang="en-US" sz="700" b="0" i="0" u="none" strike="noStrike">
                <a:solidFill>
                  <a:schemeClr val="bg1"/>
                </a:solidFill>
                <a:latin typeface="Arial"/>
                <a:ea typeface="+mn-ea"/>
                <a:cs typeface="Arial"/>
              </a:rPr>
              <a:pPr marL="0" indent="0" algn="l"/>
              <a:t>Facebook Page</a:t>
            </a:fld>
            <a:endParaRPr lang="en-US" sz="700" b="0" i="0" u="none" strike="noStrike">
              <a:solidFill>
                <a:schemeClr val="bg1"/>
              </a:solidFill>
              <a:latin typeface="Arial"/>
              <a:ea typeface="+mn-ea"/>
              <a:cs typeface="Arial"/>
            </a:endParaRPr>
          </a:p>
        </xdr:txBody>
      </xdr:sp>
      <xdr:sp macro="" textlink="PivotTables!BN22">
        <xdr:nvSpPr>
          <xdr:cNvPr id="146" name="TextBox 145">
            <a:extLst>
              <a:ext uri="{FF2B5EF4-FFF2-40B4-BE49-F238E27FC236}">
                <a16:creationId xmlns:a16="http://schemas.microsoft.com/office/drawing/2014/main" id="{62D4FEAD-121D-4C3F-AE99-8D02251404CC}"/>
              </a:ext>
            </a:extLst>
          </xdr:cNvPr>
          <xdr:cNvSpPr txBox="1"/>
        </xdr:nvSpPr>
        <xdr:spPr>
          <a:xfrm>
            <a:off x="11541918" y="1366692"/>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2686798-21D3-45E7-897B-0DB3401C59FC}" type="TxLink">
              <a:rPr lang="en-US" sz="700" b="0" i="0" u="none" strike="noStrike">
                <a:solidFill>
                  <a:schemeClr val="bg1"/>
                </a:solidFill>
                <a:latin typeface="Arial"/>
                <a:ea typeface="+mn-ea"/>
                <a:cs typeface="Arial"/>
              </a:rPr>
              <a:pPr marL="0" indent="0" algn="l"/>
              <a:t> 54,926 </a:t>
            </a:fld>
            <a:endParaRPr lang="en-US" sz="700" b="0" i="0" u="none" strike="noStrike">
              <a:solidFill>
                <a:schemeClr val="bg1"/>
              </a:solidFill>
              <a:latin typeface="Arial"/>
              <a:ea typeface="+mn-ea"/>
              <a:cs typeface="Arial"/>
            </a:endParaRPr>
          </a:p>
        </xdr:txBody>
      </xdr:sp>
      <xdr:sp macro="" textlink="PivotTables!BO22">
        <xdr:nvSpPr>
          <xdr:cNvPr id="147" name="TextBox 146">
            <a:extLst>
              <a:ext uri="{FF2B5EF4-FFF2-40B4-BE49-F238E27FC236}">
                <a16:creationId xmlns:a16="http://schemas.microsoft.com/office/drawing/2014/main" id="{2FF6FD4C-F9FB-44E6-9369-8B4523655605}"/>
              </a:ext>
            </a:extLst>
          </xdr:cNvPr>
          <xdr:cNvSpPr txBox="1"/>
        </xdr:nvSpPr>
        <xdr:spPr>
          <a:xfrm>
            <a:off x="11220736" y="1303009"/>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987A533-0ACE-409C-A9CE-C24FA037C3CC}" type="TxLink">
              <a:rPr lang="en-US" sz="700" b="0" i="0" u="none" strike="noStrike">
                <a:solidFill>
                  <a:schemeClr val="bg1"/>
                </a:solidFill>
                <a:latin typeface="Arial"/>
                <a:ea typeface="+mn-ea"/>
                <a:cs typeface="Arial"/>
              </a:rPr>
              <a:pPr marL="0" indent="0" algn="l"/>
              <a:t>6.84%</a:t>
            </a:fld>
            <a:endParaRPr lang="en-US" sz="700" b="0" i="0" u="none" strike="noStrike">
              <a:solidFill>
                <a:schemeClr val="bg1"/>
              </a:solidFill>
              <a:latin typeface="Arial"/>
              <a:ea typeface="+mn-ea"/>
              <a:cs typeface="Arial"/>
            </a:endParaRPr>
          </a:p>
        </xdr:txBody>
      </xdr:sp>
    </xdr:grpSp>
    <xdr:clientData/>
  </xdr:twoCellAnchor>
  <xdr:twoCellAnchor editAs="absolute">
    <xdr:from>
      <xdr:col>18</xdr:col>
      <xdr:colOff>569544</xdr:colOff>
      <xdr:row>16</xdr:row>
      <xdr:rowOff>156640</xdr:rowOff>
    </xdr:from>
    <xdr:to>
      <xdr:col>21</xdr:col>
      <xdr:colOff>57475</xdr:colOff>
      <xdr:row>18</xdr:row>
      <xdr:rowOff>9278</xdr:rowOff>
    </xdr:to>
    <xdr:grpSp>
      <xdr:nvGrpSpPr>
        <xdr:cNvPr id="148" name="Group 147">
          <a:extLst>
            <a:ext uri="{FF2B5EF4-FFF2-40B4-BE49-F238E27FC236}">
              <a16:creationId xmlns:a16="http://schemas.microsoft.com/office/drawing/2014/main" id="{D3BCA664-DC83-4C31-9C03-2C9498372D48}"/>
            </a:ext>
          </a:extLst>
        </xdr:cNvPr>
        <xdr:cNvGrpSpPr/>
      </xdr:nvGrpSpPr>
      <xdr:grpSpPr>
        <a:xfrm>
          <a:off x="11542344" y="3204640"/>
          <a:ext cx="1316731" cy="233638"/>
          <a:chOff x="11209115" y="1241103"/>
          <a:chExt cx="1316618" cy="234715"/>
        </a:xfrm>
      </xdr:grpSpPr>
      <xdr:sp macro="" textlink="PivotTables!BM23">
        <xdr:nvSpPr>
          <xdr:cNvPr id="149" name="TextBox 148">
            <a:extLst>
              <a:ext uri="{FF2B5EF4-FFF2-40B4-BE49-F238E27FC236}">
                <a16:creationId xmlns:a16="http://schemas.microsoft.com/office/drawing/2014/main" id="{82BBE7B6-706E-4379-ADD2-71B91CBEDA50}"/>
              </a:ext>
            </a:extLst>
          </xdr:cNvPr>
          <xdr:cNvSpPr txBox="1"/>
        </xdr:nvSpPr>
        <xdr:spPr>
          <a:xfrm>
            <a:off x="11589787" y="1241103"/>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396AD75-2363-4E67-87B6-D602C39689C5}" type="TxLink">
              <a:rPr lang="en-US" sz="700" b="0" i="0" u="none" strike="noStrike">
                <a:solidFill>
                  <a:schemeClr val="bg1"/>
                </a:solidFill>
                <a:latin typeface="Arial"/>
                <a:ea typeface="+mn-ea"/>
                <a:cs typeface="Arial"/>
              </a:rPr>
              <a:pPr marL="0" indent="0" algn="l"/>
              <a:t>Google Ad</a:t>
            </a:fld>
            <a:endParaRPr lang="en-US" sz="700" b="0" i="0" u="none" strike="noStrike">
              <a:solidFill>
                <a:schemeClr val="bg1"/>
              </a:solidFill>
              <a:latin typeface="Arial"/>
              <a:ea typeface="+mn-ea"/>
              <a:cs typeface="Arial"/>
            </a:endParaRPr>
          </a:p>
        </xdr:txBody>
      </xdr:sp>
      <xdr:sp macro="" textlink="PivotTables!BN23">
        <xdr:nvSpPr>
          <xdr:cNvPr id="150" name="TextBox 149">
            <a:extLst>
              <a:ext uri="{FF2B5EF4-FFF2-40B4-BE49-F238E27FC236}">
                <a16:creationId xmlns:a16="http://schemas.microsoft.com/office/drawing/2014/main" id="{43A1697B-A9EA-4ADF-A63C-D6C5D0F7EEA5}"/>
              </a:ext>
            </a:extLst>
          </xdr:cNvPr>
          <xdr:cNvSpPr txBox="1"/>
        </xdr:nvSpPr>
        <xdr:spPr>
          <a:xfrm>
            <a:off x="11575490" y="1337964"/>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031F780-1B85-4893-AC8F-52F37A40F64E}" type="TxLink">
              <a:rPr lang="en-US" sz="700" b="0" i="0" u="none" strike="noStrike">
                <a:solidFill>
                  <a:schemeClr val="bg1"/>
                </a:solidFill>
                <a:latin typeface="Arial"/>
                <a:ea typeface="+mn-ea"/>
                <a:cs typeface="Arial"/>
              </a:rPr>
              <a:pPr marL="0" indent="0" algn="l"/>
              <a:t> 54,923 </a:t>
            </a:fld>
            <a:endParaRPr lang="en-US" sz="700" b="0" i="0" u="none" strike="noStrike">
              <a:solidFill>
                <a:schemeClr val="bg1"/>
              </a:solidFill>
              <a:latin typeface="Arial"/>
              <a:ea typeface="+mn-ea"/>
              <a:cs typeface="Arial"/>
            </a:endParaRPr>
          </a:p>
        </xdr:txBody>
      </xdr:sp>
      <xdr:sp macro="" textlink="PivotTables!BO23">
        <xdr:nvSpPr>
          <xdr:cNvPr id="151" name="TextBox 150">
            <a:extLst>
              <a:ext uri="{FF2B5EF4-FFF2-40B4-BE49-F238E27FC236}">
                <a16:creationId xmlns:a16="http://schemas.microsoft.com/office/drawing/2014/main" id="{CB0D480B-4306-4DF8-9938-7B9DA328B611}"/>
              </a:ext>
            </a:extLst>
          </xdr:cNvPr>
          <xdr:cNvSpPr txBox="1"/>
        </xdr:nvSpPr>
        <xdr:spPr>
          <a:xfrm>
            <a:off x="11209115" y="128726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C25782F-85FE-46C8-B5F7-F7D24CB1B78C}" type="TxLink">
              <a:rPr lang="en-US" sz="700" b="0" i="0" u="none" strike="noStrike">
                <a:solidFill>
                  <a:schemeClr val="bg1"/>
                </a:solidFill>
                <a:latin typeface="Arial"/>
                <a:ea typeface="+mn-ea"/>
                <a:cs typeface="Arial"/>
              </a:rPr>
              <a:pPr marL="0" indent="0" algn="l"/>
              <a:t>6.84%</a:t>
            </a:fld>
            <a:endParaRPr lang="en-US" sz="700" b="0" i="0" u="none" strike="noStrike">
              <a:solidFill>
                <a:schemeClr val="bg1"/>
              </a:solidFill>
              <a:latin typeface="Arial"/>
              <a:ea typeface="+mn-ea"/>
              <a:cs typeface="Arial"/>
            </a:endParaRPr>
          </a:p>
        </xdr:txBody>
      </xdr:sp>
    </xdr:grpSp>
    <xdr:clientData/>
  </xdr:twoCellAnchor>
  <xdr:twoCellAnchor editAs="absolute">
    <xdr:from>
      <xdr:col>16</xdr:col>
      <xdr:colOff>322674</xdr:colOff>
      <xdr:row>8</xdr:row>
      <xdr:rowOff>32743</xdr:rowOff>
    </xdr:from>
    <xdr:to>
      <xdr:col>18</xdr:col>
      <xdr:colOff>392769</xdr:colOff>
      <xdr:row>9</xdr:row>
      <xdr:rowOff>109277</xdr:rowOff>
    </xdr:to>
    <xdr:grpSp>
      <xdr:nvGrpSpPr>
        <xdr:cNvPr id="152" name="Group 151">
          <a:extLst>
            <a:ext uri="{FF2B5EF4-FFF2-40B4-BE49-F238E27FC236}">
              <a16:creationId xmlns:a16="http://schemas.microsoft.com/office/drawing/2014/main" id="{21F96F9E-BA9C-4965-8FDE-DC5D478978E4}"/>
            </a:ext>
          </a:extLst>
        </xdr:cNvPr>
        <xdr:cNvGrpSpPr/>
      </xdr:nvGrpSpPr>
      <xdr:grpSpPr>
        <a:xfrm>
          <a:off x="10076274" y="1556743"/>
          <a:ext cx="1289295" cy="267034"/>
          <a:chOff x="11215861" y="1270592"/>
          <a:chExt cx="1310399" cy="234715"/>
        </a:xfrm>
      </xdr:grpSpPr>
      <xdr:sp macro="" textlink="PivotTables!BM24">
        <xdr:nvSpPr>
          <xdr:cNvPr id="153" name="TextBox 152">
            <a:extLst>
              <a:ext uri="{FF2B5EF4-FFF2-40B4-BE49-F238E27FC236}">
                <a16:creationId xmlns:a16="http://schemas.microsoft.com/office/drawing/2014/main" id="{6C7918DA-0FF3-4E18-AB72-9F04C479ED9A}"/>
              </a:ext>
            </a:extLst>
          </xdr:cNvPr>
          <xdr:cNvSpPr txBox="1"/>
        </xdr:nvSpPr>
        <xdr:spPr>
          <a:xfrm>
            <a:off x="11590314" y="1270592"/>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402E8E4-88A0-40DD-8E2B-A6EBE541EF1A}" type="TxLink">
              <a:rPr lang="en-US" sz="700" b="0" i="0" u="none" strike="noStrike">
                <a:solidFill>
                  <a:schemeClr val="bg1"/>
                </a:solidFill>
                <a:latin typeface="Arial"/>
                <a:ea typeface="+mn-ea"/>
                <a:cs typeface="Arial"/>
              </a:rPr>
              <a:pPr marL="0" indent="0" algn="l"/>
              <a:t>Television Ad</a:t>
            </a:fld>
            <a:endParaRPr lang="en-US" sz="700" b="0" i="0" u="none" strike="noStrike">
              <a:solidFill>
                <a:schemeClr val="bg1"/>
              </a:solidFill>
              <a:latin typeface="Arial"/>
              <a:ea typeface="+mn-ea"/>
              <a:cs typeface="Arial"/>
            </a:endParaRPr>
          </a:p>
        </xdr:txBody>
      </xdr:sp>
      <xdr:sp macro="" textlink="PivotTables!BN24">
        <xdr:nvSpPr>
          <xdr:cNvPr id="154" name="TextBox 153">
            <a:extLst>
              <a:ext uri="{FF2B5EF4-FFF2-40B4-BE49-F238E27FC236}">
                <a16:creationId xmlns:a16="http://schemas.microsoft.com/office/drawing/2014/main" id="{83F98584-99E7-417C-B7AD-483FFD251F8C}"/>
              </a:ext>
            </a:extLst>
          </xdr:cNvPr>
          <xdr:cNvSpPr txBox="1"/>
        </xdr:nvSpPr>
        <xdr:spPr>
          <a:xfrm>
            <a:off x="11576017" y="1367453"/>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162E6AB-17A8-4F58-8D94-C4094427E935}" type="TxLink">
              <a:rPr lang="en-US" sz="700" b="0" i="0" u="none" strike="noStrike">
                <a:solidFill>
                  <a:schemeClr val="bg1"/>
                </a:solidFill>
                <a:latin typeface="Arial"/>
                <a:ea typeface="+mn-ea"/>
                <a:cs typeface="Arial"/>
              </a:rPr>
              <a:pPr marL="0" indent="0" algn="l"/>
              <a:t> 54,928 </a:t>
            </a:fld>
            <a:endParaRPr lang="en-US" sz="700" b="0" i="0" u="none" strike="noStrike">
              <a:solidFill>
                <a:schemeClr val="bg1"/>
              </a:solidFill>
              <a:latin typeface="Arial"/>
              <a:ea typeface="+mn-ea"/>
              <a:cs typeface="Arial"/>
            </a:endParaRPr>
          </a:p>
        </xdr:txBody>
      </xdr:sp>
      <xdr:sp macro="" textlink="PivotTables!BO24">
        <xdr:nvSpPr>
          <xdr:cNvPr id="155" name="TextBox 154">
            <a:extLst>
              <a:ext uri="{FF2B5EF4-FFF2-40B4-BE49-F238E27FC236}">
                <a16:creationId xmlns:a16="http://schemas.microsoft.com/office/drawing/2014/main" id="{93D9F6B0-B9FB-4665-BCF1-E126280F632B}"/>
              </a:ext>
            </a:extLst>
          </xdr:cNvPr>
          <xdr:cNvSpPr txBox="1"/>
        </xdr:nvSpPr>
        <xdr:spPr>
          <a:xfrm>
            <a:off x="11215861" y="1293525"/>
            <a:ext cx="636067"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426E43-0701-466D-9119-3B13237A70AD}" type="TxLink">
              <a:rPr lang="en-US" sz="700" b="0" i="0" u="none" strike="noStrike">
                <a:solidFill>
                  <a:schemeClr val="bg1"/>
                </a:solidFill>
                <a:latin typeface="Arial"/>
                <a:ea typeface="+mn-ea"/>
                <a:cs typeface="Arial"/>
              </a:rPr>
              <a:pPr marL="0" indent="0" algn="l"/>
              <a:t>6.84%</a:t>
            </a:fld>
            <a:endParaRPr lang="en-US" sz="700" b="0" i="0" u="none" strike="noStrike">
              <a:solidFill>
                <a:schemeClr val="bg1"/>
              </a:solidFill>
              <a:latin typeface="Arial"/>
              <a:ea typeface="+mn-ea"/>
              <a:cs typeface="Arial"/>
            </a:endParaRPr>
          </a:p>
        </xdr:txBody>
      </xdr:sp>
    </xdr:grpSp>
    <xdr:clientData/>
  </xdr:twoCellAnchor>
  <xdr:twoCellAnchor editAs="absolute">
    <xdr:from>
      <xdr:col>19</xdr:col>
      <xdr:colOff>585397</xdr:colOff>
      <xdr:row>20</xdr:row>
      <xdr:rowOff>71071</xdr:rowOff>
    </xdr:from>
    <xdr:to>
      <xdr:col>20</xdr:col>
      <xdr:colOff>445573</xdr:colOff>
      <xdr:row>26</xdr:row>
      <xdr:rowOff>13520</xdr:rowOff>
    </xdr:to>
    <xdr:grpSp>
      <xdr:nvGrpSpPr>
        <xdr:cNvPr id="156" name="Group 155">
          <a:extLst>
            <a:ext uri="{FF2B5EF4-FFF2-40B4-BE49-F238E27FC236}">
              <a16:creationId xmlns:a16="http://schemas.microsoft.com/office/drawing/2014/main" id="{8162100A-E46B-4BBD-B7A1-6B63B9B9DEB4}"/>
            </a:ext>
          </a:extLst>
        </xdr:cNvPr>
        <xdr:cNvGrpSpPr/>
      </xdr:nvGrpSpPr>
      <xdr:grpSpPr>
        <a:xfrm rot="888856">
          <a:off x="12167797" y="3881071"/>
          <a:ext cx="469776" cy="1085449"/>
          <a:chOff x="11175169" y="1139297"/>
          <a:chExt cx="465639" cy="1090234"/>
        </a:xfrm>
      </xdr:grpSpPr>
      <xdr:sp macro="" textlink="">
        <xdr:nvSpPr>
          <xdr:cNvPr id="157" name="Oval 156">
            <a:extLst>
              <a:ext uri="{FF2B5EF4-FFF2-40B4-BE49-F238E27FC236}">
                <a16:creationId xmlns:a16="http://schemas.microsoft.com/office/drawing/2014/main" id="{DAE0472B-E934-45AC-9D32-C52665AEE0C7}"/>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58" name="Straight Connector 157">
            <a:extLst>
              <a:ext uri="{FF2B5EF4-FFF2-40B4-BE49-F238E27FC236}">
                <a16:creationId xmlns:a16="http://schemas.microsoft.com/office/drawing/2014/main" id="{BC296818-4189-4F8C-93F9-323E6CF53D7D}"/>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19</xdr:col>
      <xdr:colOff>578057</xdr:colOff>
      <xdr:row>25</xdr:row>
      <xdr:rowOff>35393</xdr:rowOff>
    </xdr:from>
    <xdr:to>
      <xdr:col>21</xdr:col>
      <xdr:colOff>446764</xdr:colOff>
      <xdr:row>27</xdr:row>
      <xdr:rowOff>122940</xdr:rowOff>
    </xdr:to>
    <xdr:grpSp>
      <xdr:nvGrpSpPr>
        <xdr:cNvPr id="159" name="Group 158">
          <a:extLst>
            <a:ext uri="{FF2B5EF4-FFF2-40B4-BE49-F238E27FC236}">
              <a16:creationId xmlns:a16="http://schemas.microsoft.com/office/drawing/2014/main" id="{469D40D1-BD9F-4AD3-B813-E10E28E5E2A8}"/>
            </a:ext>
          </a:extLst>
        </xdr:cNvPr>
        <xdr:cNvGrpSpPr/>
      </xdr:nvGrpSpPr>
      <xdr:grpSpPr>
        <a:xfrm rot="4221774">
          <a:off x="12470137" y="4488213"/>
          <a:ext cx="468547" cy="1087907"/>
          <a:chOff x="11175169" y="1139297"/>
          <a:chExt cx="465639" cy="1090234"/>
        </a:xfrm>
      </xdr:grpSpPr>
      <xdr:sp macro="" textlink="">
        <xdr:nvSpPr>
          <xdr:cNvPr id="160" name="Oval 159">
            <a:extLst>
              <a:ext uri="{FF2B5EF4-FFF2-40B4-BE49-F238E27FC236}">
                <a16:creationId xmlns:a16="http://schemas.microsoft.com/office/drawing/2014/main" id="{1257E135-8551-4272-8210-57F5A0BEB425}"/>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61" name="Straight Connector 160">
            <a:extLst>
              <a:ext uri="{FF2B5EF4-FFF2-40B4-BE49-F238E27FC236}">
                <a16:creationId xmlns:a16="http://schemas.microsoft.com/office/drawing/2014/main" id="{2731CBAC-F01B-4137-B9D3-8931E83851C9}"/>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20</xdr:col>
      <xdr:colOff>108043</xdr:colOff>
      <xdr:row>20</xdr:row>
      <xdr:rowOff>190130</xdr:rowOff>
    </xdr:from>
    <xdr:to>
      <xdr:col>22</xdr:col>
      <xdr:colOff>204345</xdr:colOff>
      <xdr:row>22</xdr:row>
      <xdr:rowOff>42768</xdr:rowOff>
    </xdr:to>
    <xdr:grpSp>
      <xdr:nvGrpSpPr>
        <xdr:cNvPr id="162" name="Group 161">
          <a:extLst>
            <a:ext uri="{FF2B5EF4-FFF2-40B4-BE49-F238E27FC236}">
              <a16:creationId xmlns:a16="http://schemas.microsoft.com/office/drawing/2014/main" id="{48E81424-8181-4B6E-82CC-85B56ABC0819}"/>
            </a:ext>
          </a:extLst>
        </xdr:cNvPr>
        <xdr:cNvGrpSpPr/>
      </xdr:nvGrpSpPr>
      <xdr:grpSpPr>
        <a:xfrm>
          <a:off x="12300043" y="4000130"/>
          <a:ext cx="1315502" cy="233638"/>
          <a:chOff x="11209115" y="1241103"/>
          <a:chExt cx="1316618" cy="234715"/>
        </a:xfrm>
      </xdr:grpSpPr>
      <xdr:sp macro="" textlink="PivotTables!BM9">
        <xdr:nvSpPr>
          <xdr:cNvPr id="163" name="TextBox 162">
            <a:extLst>
              <a:ext uri="{FF2B5EF4-FFF2-40B4-BE49-F238E27FC236}">
                <a16:creationId xmlns:a16="http://schemas.microsoft.com/office/drawing/2014/main" id="{77A9B598-ACBB-4E22-BD31-054DDC2DCACD}"/>
              </a:ext>
            </a:extLst>
          </xdr:cNvPr>
          <xdr:cNvSpPr txBox="1"/>
        </xdr:nvSpPr>
        <xdr:spPr>
          <a:xfrm>
            <a:off x="11589787" y="1241103"/>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236052E-0203-45F2-8884-12E47E129CB0}" type="TxLink">
              <a:rPr lang="en-US" sz="700" b="0" i="0" u="none" strike="noStrike">
                <a:solidFill>
                  <a:schemeClr val="bg1"/>
                </a:solidFill>
                <a:latin typeface="Arial"/>
                <a:ea typeface="+mn-ea"/>
                <a:cs typeface="Arial"/>
              </a:rPr>
              <a:pPr marL="0" indent="0" algn="l"/>
              <a:t>Premium</a:t>
            </a:fld>
            <a:endParaRPr lang="en-US" sz="700" b="0" i="0" u="none" strike="noStrike">
              <a:solidFill>
                <a:schemeClr val="bg1"/>
              </a:solidFill>
              <a:latin typeface="Arial"/>
              <a:ea typeface="+mn-ea"/>
              <a:cs typeface="Arial"/>
            </a:endParaRPr>
          </a:p>
        </xdr:txBody>
      </xdr:sp>
      <xdr:sp macro="" textlink="PivotTables!BN9">
        <xdr:nvSpPr>
          <xdr:cNvPr id="164" name="TextBox 163">
            <a:extLst>
              <a:ext uri="{FF2B5EF4-FFF2-40B4-BE49-F238E27FC236}">
                <a16:creationId xmlns:a16="http://schemas.microsoft.com/office/drawing/2014/main" id="{F7708B0D-4C72-4FBC-A9D6-7FFC44EBECFB}"/>
              </a:ext>
            </a:extLst>
          </xdr:cNvPr>
          <xdr:cNvSpPr txBox="1"/>
        </xdr:nvSpPr>
        <xdr:spPr>
          <a:xfrm>
            <a:off x="11558806" y="1337964"/>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541DB26-FC6F-4451-9102-10DEFBCE5852}" type="TxLink">
              <a:rPr lang="en-US" sz="700" b="0" i="0" u="none" strike="noStrike">
                <a:solidFill>
                  <a:schemeClr val="bg1"/>
                </a:solidFill>
                <a:latin typeface="Arial"/>
                <a:ea typeface="+mn-ea"/>
                <a:cs typeface="Arial"/>
              </a:rPr>
              <a:pPr marL="0" indent="0" algn="l"/>
              <a:t> 54,943 </a:t>
            </a:fld>
            <a:endParaRPr lang="en-US" sz="700" b="0" i="0" u="none" strike="noStrike">
              <a:solidFill>
                <a:schemeClr val="bg1"/>
              </a:solidFill>
              <a:latin typeface="Arial"/>
              <a:ea typeface="+mn-ea"/>
              <a:cs typeface="Arial"/>
            </a:endParaRPr>
          </a:p>
        </xdr:txBody>
      </xdr:sp>
      <xdr:sp macro="" textlink="PivotTables!BO9">
        <xdr:nvSpPr>
          <xdr:cNvPr id="165" name="TextBox 164">
            <a:extLst>
              <a:ext uri="{FF2B5EF4-FFF2-40B4-BE49-F238E27FC236}">
                <a16:creationId xmlns:a16="http://schemas.microsoft.com/office/drawing/2014/main" id="{AA568803-93CB-42E6-BAEF-7DD3D79D9109}"/>
              </a:ext>
            </a:extLst>
          </xdr:cNvPr>
          <xdr:cNvSpPr txBox="1"/>
        </xdr:nvSpPr>
        <xdr:spPr>
          <a:xfrm>
            <a:off x="11209115" y="128726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54EC337-496E-4187-A63F-C56E33BD81EE}" type="TxLink">
              <a:rPr lang="en-US" sz="700" b="0" i="0" u="none" strike="noStrike">
                <a:solidFill>
                  <a:schemeClr val="bg1"/>
                </a:solidFill>
                <a:latin typeface="Arial"/>
                <a:ea typeface="+mn-ea"/>
                <a:cs typeface="Arial"/>
              </a:rPr>
              <a:pPr marL="0" indent="0" algn="l"/>
              <a:t>6.85%</a:t>
            </a:fld>
            <a:endParaRPr lang="en-US" sz="700" b="0" i="0" u="none" strike="noStrike">
              <a:solidFill>
                <a:schemeClr val="bg1"/>
              </a:solidFill>
              <a:latin typeface="Arial"/>
              <a:ea typeface="+mn-ea"/>
              <a:cs typeface="Arial"/>
            </a:endParaRPr>
          </a:p>
        </xdr:txBody>
      </xdr:sp>
    </xdr:grpSp>
    <xdr:clientData/>
  </xdr:twoCellAnchor>
  <xdr:twoCellAnchor>
    <xdr:from>
      <xdr:col>21</xdr:col>
      <xdr:colOff>13100</xdr:colOff>
      <xdr:row>25</xdr:row>
      <xdr:rowOff>68227</xdr:rowOff>
    </xdr:from>
    <xdr:to>
      <xdr:col>23</xdr:col>
      <xdr:colOff>109402</xdr:colOff>
      <xdr:row>26</xdr:row>
      <xdr:rowOff>115129</xdr:rowOff>
    </xdr:to>
    <xdr:grpSp>
      <xdr:nvGrpSpPr>
        <xdr:cNvPr id="166" name="Group 165">
          <a:extLst>
            <a:ext uri="{FF2B5EF4-FFF2-40B4-BE49-F238E27FC236}">
              <a16:creationId xmlns:a16="http://schemas.microsoft.com/office/drawing/2014/main" id="{2B2A79FD-D0FF-4B39-8986-CB415F1922FF}"/>
            </a:ext>
          </a:extLst>
        </xdr:cNvPr>
        <xdr:cNvGrpSpPr/>
      </xdr:nvGrpSpPr>
      <xdr:grpSpPr>
        <a:xfrm>
          <a:off x="12814700" y="4830727"/>
          <a:ext cx="1315502" cy="237402"/>
          <a:chOff x="11209115" y="1241103"/>
          <a:chExt cx="1316618" cy="238496"/>
        </a:xfrm>
      </xdr:grpSpPr>
      <xdr:sp macro="" textlink="PivotTables!BM10">
        <xdr:nvSpPr>
          <xdr:cNvPr id="167" name="TextBox 166">
            <a:extLst>
              <a:ext uri="{FF2B5EF4-FFF2-40B4-BE49-F238E27FC236}">
                <a16:creationId xmlns:a16="http://schemas.microsoft.com/office/drawing/2014/main" id="{3EE684DB-93E7-495C-9D3F-282A2B3821B3}"/>
              </a:ext>
            </a:extLst>
          </xdr:cNvPr>
          <xdr:cNvSpPr txBox="1"/>
        </xdr:nvSpPr>
        <xdr:spPr>
          <a:xfrm>
            <a:off x="11589787" y="1241103"/>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178CE55-91BD-449D-B8C6-490781DAF589}" type="TxLink">
              <a:rPr lang="en-US" sz="700" b="0" i="0" u="none" strike="noStrike">
                <a:solidFill>
                  <a:schemeClr val="bg1"/>
                </a:solidFill>
                <a:latin typeface="Arial"/>
                <a:ea typeface="+mn-ea"/>
                <a:cs typeface="Arial"/>
              </a:rPr>
              <a:pPr marL="0" indent="0" algn="l"/>
              <a:t>Prime</a:t>
            </a:fld>
            <a:endParaRPr lang="en-US" sz="700" b="0" i="0" u="none" strike="noStrike">
              <a:solidFill>
                <a:schemeClr val="bg1"/>
              </a:solidFill>
              <a:latin typeface="Arial"/>
              <a:ea typeface="+mn-ea"/>
              <a:cs typeface="Arial"/>
            </a:endParaRPr>
          </a:p>
        </xdr:txBody>
      </xdr:sp>
      <xdr:sp macro="" textlink="PivotTables!BN10">
        <xdr:nvSpPr>
          <xdr:cNvPr id="168" name="TextBox 167">
            <a:extLst>
              <a:ext uri="{FF2B5EF4-FFF2-40B4-BE49-F238E27FC236}">
                <a16:creationId xmlns:a16="http://schemas.microsoft.com/office/drawing/2014/main" id="{8377B079-40CA-4912-A750-060FF506E46B}"/>
              </a:ext>
            </a:extLst>
          </xdr:cNvPr>
          <xdr:cNvSpPr txBox="1"/>
        </xdr:nvSpPr>
        <xdr:spPr>
          <a:xfrm>
            <a:off x="11565142" y="1341745"/>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1502797-F13D-4CA6-9B6B-EF26FB6D06E4}" type="TxLink">
              <a:rPr lang="en-US" sz="700" b="0" i="0" u="none" strike="noStrike">
                <a:solidFill>
                  <a:schemeClr val="bg1"/>
                </a:solidFill>
                <a:latin typeface="Arial"/>
                <a:ea typeface="+mn-ea"/>
                <a:cs typeface="Arial"/>
              </a:rPr>
              <a:pPr marL="0" indent="0" algn="l"/>
              <a:t> 68,922 </a:t>
            </a:fld>
            <a:endParaRPr lang="en-US" sz="700" b="0" i="0" u="none" strike="noStrike">
              <a:solidFill>
                <a:schemeClr val="bg1"/>
              </a:solidFill>
              <a:latin typeface="Arial"/>
              <a:ea typeface="+mn-ea"/>
              <a:cs typeface="Arial"/>
            </a:endParaRPr>
          </a:p>
        </xdr:txBody>
      </xdr:sp>
      <xdr:sp macro="" textlink="PivotTables!BO10">
        <xdr:nvSpPr>
          <xdr:cNvPr id="169" name="TextBox 168">
            <a:extLst>
              <a:ext uri="{FF2B5EF4-FFF2-40B4-BE49-F238E27FC236}">
                <a16:creationId xmlns:a16="http://schemas.microsoft.com/office/drawing/2014/main" id="{A3744506-70E3-435B-96AF-F71CA68769A0}"/>
              </a:ext>
            </a:extLst>
          </xdr:cNvPr>
          <xdr:cNvSpPr txBox="1"/>
        </xdr:nvSpPr>
        <xdr:spPr>
          <a:xfrm>
            <a:off x="11209115" y="128726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3C89D6-A12C-4743-8482-F729E255B122}" type="TxLink">
              <a:rPr lang="en-US" sz="700" b="0" i="0" u="none" strike="noStrike">
                <a:solidFill>
                  <a:schemeClr val="bg1"/>
                </a:solidFill>
                <a:latin typeface="Arial"/>
                <a:ea typeface="+mn-ea"/>
                <a:cs typeface="Arial"/>
              </a:rPr>
              <a:pPr marL="0" indent="0" algn="l"/>
              <a:t>8.59%</a:t>
            </a:fld>
            <a:endParaRPr lang="en-US" sz="700" b="0" i="0" u="none" strike="noStrike">
              <a:solidFill>
                <a:schemeClr val="bg1"/>
              </a:solidFill>
              <a:latin typeface="Arial"/>
              <a:ea typeface="+mn-ea"/>
              <a:cs typeface="Arial"/>
            </a:endParaRPr>
          </a:p>
        </xdr:txBody>
      </xdr:sp>
    </xdr:grpSp>
    <xdr:clientData/>
  </xdr:twoCellAnchor>
  <xdr:twoCellAnchor editAs="absolute">
    <xdr:from>
      <xdr:col>15</xdr:col>
      <xdr:colOff>220410</xdr:colOff>
      <xdr:row>35</xdr:row>
      <xdr:rowOff>16959</xdr:rowOff>
    </xdr:from>
    <xdr:to>
      <xdr:col>17</xdr:col>
      <xdr:colOff>86659</xdr:colOff>
      <xdr:row>37</xdr:row>
      <xdr:rowOff>105735</xdr:rowOff>
    </xdr:to>
    <xdr:grpSp>
      <xdr:nvGrpSpPr>
        <xdr:cNvPr id="170" name="Group 169">
          <a:extLst>
            <a:ext uri="{FF2B5EF4-FFF2-40B4-BE49-F238E27FC236}">
              <a16:creationId xmlns:a16="http://schemas.microsoft.com/office/drawing/2014/main" id="{EC4E6532-FDE2-44B4-9788-CF3F11755135}"/>
            </a:ext>
          </a:extLst>
        </xdr:cNvPr>
        <xdr:cNvGrpSpPr/>
      </xdr:nvGrpSpPr>
      <xdr:grpSpPr>
        <a:xfrm rot="3563555">
          <a:off x="9672247" y="6376622"/>
          <a:ext cx="469776" cy="1085449"/>
          <a:chOff x="11175169" y="1139297"/>
          <a:chExt cx="465639" cy="1090234"/>
        </a:xfrm>
      </xdr:grpSpPr>
      <xdr:sp macro="" textlink="">
        <xdr:nvSpPr>
          <xdr:cNvPr id="171" name="Oval 170">
            <a:extLst>
              <a:ext uri="{FF2B5EF4-FFF2-40B4-BE49-F238E27FC236}">
                <a16:creationId xmlns:a16="http://schemas.microsoft.com/office/drawing/2014/main" id="{2E486DD8-5CF5-461F-91E6-64ED6F8A8954}"/>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72" name="Straight Connector 171">
            <a:extLst>
              <a:ext uri="{FF2B5EF4-FFF2-40B4-BE49-F238E27FC236}">
                <a16:creationId xmlns:a16="http://schemas.microsoft.com/office/drawing/2014/main" id="{0F3A420E-A370-47D8-A7B4-42AF458A2961}"/>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14</xdr:col>
      <xdr:colOff>579813</xdr:colOff>
      <xdr:row>38</xdr:row>
      <xdr:rowOff>160905</xdr:rowOff>
    </xdr:from>
    <xdr:to>
      <xdr:col>16</xdr:col>
      <xdr:colOff>446062</xdr:colOff>
      <xdr:row>41</xdr:row>
      <xdr:rowOff>58224</xdr:rowOff>
    </xdr:to>
    <xdr:grpSp>
      <xdr:nvGrpSpPr>
        <xdr:cNvPr id="173" name="Group 172">
          <a:extLst>
            <a:ext uri="{FF2B5EF4-FFF2-40B4-BE49-F238E27FC236}">
              <a16:creationId xmlns:a16="http://schemas.microsoft.com/office/drawing/2014/main" id="{5E8757C9-7317-4234-A6C0-324944C3829B}"/>
            </a:ext>
          </a:extLst>
        </xdr:cNvPr>
        <xdr:cNvGrpSpPr/>
      </xdr:nvGrpSpPr>
      <xdr:grpSpPr>
        <a:xfrm rot="7082101">
          <a:off x="9422528" y="7091590"/>
          <a:ext cx="468819" cy="1085449"/>
          <a:chOff x="11175169" y="1139297"/>
          <a:chExt cx="465639" cy="1090234"/>
        </a:xfrm>
      </xdr:grpSpPr>
      <xdr:sp macro="" textlink="">
        <xdr:nvSpPr>
          <xdr:cNvPr id="174" name="Oval 173">
            <a:extLst>
              <a:ext uri="{FF2B5EF4-FFF2-40B4-BE49-F238E27FC236}">
                <a16:creationId xmlns:a16="http://schemas.microsoft.com/office/drawing/2014/main" id="{D7F02F1F-FE64-4901-A054-03F46B4B3681}"/>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75" name="Straight Connector 174">
            <a:extLst>
              <a:ext uri="{FF2B5EF4-FFF2-40B4-BE49-F238E27FC236}">
                <a16:creationId xmlns:a16="http://schemas.microsoft.com/office/drawing/2014/main" id="{EFD27F04-30D7-4AC1-8BD3-51488D2180DD}"/>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14</xdr:col>
      <xdr:colOff>543374</xdr:colOff>
      <xdr:row>30</xdr:row>
      <xdr:rowOff>72195</xdr:rowOff>
    </xdr:from>
    <xdr:to>
      <xdr:col>15</xdr:col>
      <xdr:colOff>408032</xdr:colOff>
      <xdr:row>35</xdr:row>
      <xdr:rowOff>190576</xdr:rowOff>
    </xdr:to>
    <xdr:grpSp>
      <xdr:nvGrpSpPr>
        <xdr:cNvPr id="176" name="Group 175">
          <a:extLst>
            <a:ext uri="{FF2B5EF4-FFF2-40B4-BE49-F238E27FC236}">
              <a16:creationId xmlns:a16="http://schemas.microsoft.com/office/drawing/2014/main" id="{C934AA69-0204-4197-BFCE-9DF9544E10A4}"/>
            </a:ext>
          </a:extLst>
        </xdr:cNvPr>
        <xdr:cNvGrpSpPr/>
      </xdr:nvGrpSpPr>
      <xdr:grpSpPr>
        <a:xfrm rot="21153747">
          <a:off x="9077774" y="5787195"/>
          <a:ext cx="474258" cy="1070881"/>
          <a:chOff x="11175169" y="1139297"/>
          <a:chExt cx="465639" cy="1090234"/>
        </a:xfrm>
      </xdr:grpSpPr>
      <xdr:sp macro="" textlink="">
        <xdr:nvSpPr>
          <xdr:cNvPr id="177" name="Oval 176">
            <a:extLst>
              <a:ext uri="{FF2B5EF4-FFF2-40B4-BE49-F238E27FC236}">
                <a16:creationId xmlns:a16="http://schemas.microsoft.com/office/drawing/2014/main" id="{6C61C69A-125E-42C7-A03D-1A6D574597F9}"/>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78" name="Straight Connector 177">
            <a:extLst>
              <a:ext uri="{FF2B5EF4-FFF2-40B4-BE49-F238E27FC236}">
                <a16:creationId xmlns:a16="http://schemas.microsoft.com/office/drawing/2014/main" id="{8419F163-81CC-458F-A8EB-068BD374E952}"/>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16</xdr:col>
      <xdr:colOff>251884</xdr:colOff>
      <xdr:row>35</xdr:row>
      <xdr:rowOff>9765</xdr:rowOff>
    </xdr:from>
    <xdr:to>
      <xdr:col>18</xdr:col>
      <xdr:colOff>348186</xdr:colOff>
      <xdr:row>36</xdr:row>
      <xdr:rowOff>56667</xdr:rowOff>
    </xdr:to>
    <xdr:grpSp>
      <xdr:nvGrpSpPr>
        <xdr:cNvPr id="179" name="Group 178">
          <a:extLst>
            <a:ext uri="{FF2B5EF4-FFF2-40B4-BE49-F238E27FC236}">
              <a16:creationId xmlns:a16="http://schemas.microsoft.com/office/drawing/2014/main" id="{568529E7-9A12-4896-B976-FDBE8A44E701}"/>
            </a:ext>
          </a:extLst>
        </xdr:cNvPr>
        <xdr:cNvGrpSpPr/>
      </xdr:nvGrpSpPr>
      <xdr:grpSpPr>
        <a:xfrm>
          <a:off x="10005484" y="6677265"/>
          <a:ext cx="1315502" cy="237402"/>
          <a:chOff x="11209115" y="1241103"/>
          <a:chExt cx="1316618" cy="238496"/>
        </a:xfrm>
      </xdr:grpSpPr>
      <xdr:sp macro="" textlink="PivotTables!BM13">
        <xdr:nvSpPr>
          <xdr:cNvPr id="180" name="TextBox 179">
            <a:extLst>
              <a:ext uri="{FF2B5EF4-FFF2-40B4-BE49-F238E27FC236}">
                <a16:creationId xmlns:a16="http://schemas.microsoft.com/office/drawing/2014/main" id="{8A5A637D-2B80-4FD0-B0B1-049F436FBBB6}"/>
              </a:ext>
            </a:extLst>
          </xdr:cNvPr>
          <xdr:cNvSpPr txBox="1"/>
        </xdr:nvSpPr>
        <xdr:spPr>
          <a:xfrm>
            <a:off x="11589787" y="1241103"/>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E241F72-5EB8-4F8C-8E59-C3F9C35DF5BF}" type="TxLink">
              <a:rPr lang="en-US" sz="700" b="0" i="0" u="none" strike="noStrike">
                <a:solidFill>
                  <a:schemeClr val="bg1"/>
                </a:solidFill>
                <a:latin typeface="Arial"/>
                <a:ea typeface="+mn-ea"/>
                <a:cs typeface="Arial"/>
              </a:rPr>
              <a:pPr marL="0" indent="0" algn="l"/>
              <a:t>Lands</a:t>
            </a:fld>
            <a:endParaRPr lang="en-US" sz="700" b="0" i="0" u="none" strike="noStrike">
              <a:solidFill>
                <a:schemeClr val="bg1"/>
              </a:solidFill>
              <a:latin typeface="Arial"/>
              <a:ea typeface="+mn-ea"/>
              <a:cs typeface="Arial"/>
            </a:endParaRPr>
          </a:p>
        </xdr:txBody>
      </xdr:sp>
      <xdr:sp macro="" textlink="PivotTables!BN13">
        <xdr:nvSpPr>
          <xdr:cNvPr id="181" name="TextBox 180">
            <a:extLst>
              <a:ext uri="{FF2B5EF4-FFF2-40B4-BE49-F238E27FC236}">
                <a16:creationId xmlns:a16="http://schemas.microsoft.com/office/drawing/2014/main" id="{1BFEE0E1-6D8C-4337-B646-E694DEAF7518}"/>
              </a:ext>
            </a:extLst>
          </xdr:cNvPr>
          <xdr:cNvSpPr txBox="1"/>
        </xdr:nvSpPr>
        <xdr:spPr>
          <a:xfrm>
            <a:off x="11565142" y="1341745"/>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9F37B48-B864-469B-BC7E-4BDC3AF5392D}" type="TxLink">
              <a:rPr lang="en-US" sz="700" b="0" i="0" u="none" strike="noStrike">
                <a:solidFill>
                  <a:schemeClr val="bg1"/>
                </a:solidFill>
                <a:latin typeface="Arial"/>
                <a:ea typeface="+mn-ea"/>
                <a:cs typeface="Arial"/>
              </a:rPr>
              <a:pPr marL="0" indent="0" algn="l"/>
              <a:t> 2,400 </a:t>
            </a:fld>
            <a:endParaRPr lang="en-US" sz="700" b="0" i="0" u="none" strike="noStrike">
              <a:solidFill>
                <a:schemeClr val="bg1"/>
              </a:solidFill>
              <a:latin typeface="Arial"/>
              <a:ea typeface="+mn-ea"/>
              <a:cs typeface="Arial"/>
            </a:endParaRPr>
          </a:p>
        </xdr:txBody>
      </xdr:sp>
      <xdr:sp macro="" textlink="PivotTables!BO13">
        <xdr:nvSpPr>
          <xdr:cNvPr id="182" name="TextBox 181">
            <a:extLst>
              <a:ext uri="{FF2B5EF4-FFF2-40B4-BE49-F238E27FC236}">
                <a16:creationId xmlns:a16="http://schemas.microsoft.com/office/drawing/2014/main" id="{D3A5035F-2EB5-4E04-B720-96B6E09CC8BE}"/>
              </a:ext>
            </a:extLst>
          </xdr:cNvPr>
          <xdr:cNvSpPr txBox="1"/>
        </xdr:nvSpPr>
        <xdr:spPr>
          <a:xfrm>
            <a:off x="11209115" y="128726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B7B9138-80C5-4B10-93B3-D76B9B1E132A}" type="TxLink">
              <a:rPr lang="en-US" sz="700" b="0" i="0" u="none" strike="noStrike">
                <a:solidFill>
                  <a:schemeClr val="bg1"/>
                </a:solidFill>
                <a:latin typeface="Arial"/>
                <a:ea typeface="+mn-ea"/>
                <a:cs typeface="Arial"/>
              </a:rPr>
              <a:pPr marL="0" indent="0" algn="l"/>
              <a:t>0.30%</a:t>
            </a:fld>
            <a:endParaRPr lang="en-US" sz="700" b="0" i="0" u="none" strike="noStrike">
              <a:solidFill>
                <a:schemeClr val="bg1"/>
              </a:solidFill>
              <a:latin typeface="Arial"/>
              <a:ea typeface="+mn-ea"/>
              <a:cs typeface="Arial"/>
            </a:endParaRPr>
          </a:p>
        </xdr:txBody>
      </xdr:sp>
    </xdr:grpSp>
    <xdr:clientData/>
  </xdr:twoCellAnchor>
  <xdr:twoCellAnchor editAs="absolute">
    <xdr:from>
      <xdr:col>14</xdr:col>
      <xdr:colOff>543467</xdr:colOff>
      <xdr:row>31</xdr:row>
      <xdr:rowOff>2975</xdr:rowOff>
    </xdr:from>
    <xdr:to>
      <xdr:col>17</xdr:col>
      <xdr:colOff>27448</xdr:colOff>
      <xdr:row>32</xdr:row>
      <xdr:rowOff>46947</xdr:rowOff>
    </xdr:to>
    <xdr:grpSp>
      <xdr:nvGrpSpPr>
        <xdr:cNvPr id="183" name="Group 182">
          <a:extLst>
            <a:ext uri="{FF2B5EF4-FFF2-40B4-BE49-F238E27FC236}">
              <a16:creationId xmlns:a16="http://schemas.microsoft.com/office/drawing/2014/main" id="{4CE6F68B-C724-4DF4-B644-EC8C1043ED4F}"/>
            </a:ext>
          </a:extLst>
        </xdr:cNvPr>
        <xdr:cNvGrpSpPr/>
      </xdr:nvGrpSpPr>
      <xdr:grpSpPr>
        <a:xfrm>
          <a:off x="9077867" y="5908475"/>
          <a:ext cx="1312781" cy="234472"/>
          <a:chOff x="11209115" y="1241103"/>
          <a:chExt cx="1316618" cy="238496"/>
        </a:xfrm>
      </xdr:grpSpPr>
      <xdr:sp macro="" textlink="PivotTables!BM12">
        <xdr:nvSpPr>
          <xdr:cNvPr id="184" name="TextBox 183">
            <a:extLst>
              <a:ext uri="{FF2B5EF4-FFF2-40B4-BE49-F238E27FC236}">
                <a16:creationId xmlns:a16="http://schemas.microsoft.com/office/drawing/2014/main" id="{584B18C7-CD36-4921-809B-25776E967675}"/>
              </a:ext>
            </a:extLst>
          </xdr:cNvPr>
          <xdr:cNvSpPr txBox="1"/>
        </xdr:nvSpPr>
        <xdr:spPr>
          <a:xfrm>
            <a:off x="11589787" y="1241103"/>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416096B-4208-4D85-A960-5303ED54A3D7}" type="TxLink">
              <a:rPr lang="en-US" sz="700" b="0" i="0" u="none" strike="noStrike">
                <a:solidFill>
                  <a:schemeClr val="bg1"/>
                </a:solidFill>
                <a:latin typeface="Arial"/>
                <a:ea typeface="+mn-ea"/>
                <a:cs typeface="Arial"/>
              </a:rPr>
              <a:pPr marL="0" indent="0" algn="l"/>
              <a:t>Equipments</a:t>
            </a:fld>
            <a:endParaRPr lang="en-US" sz="700" b="0" i="0" u="none" strike="noStrike">
              <a:solidFill>
                <a:schemeClr val="bg1"/>
              </a:solidFill>
              <a:latin typeface="Arial"/>
              <a:ea typeface="+mn-ea"/>
              <a:cs typeface="Arial"/>
            </a:endParaRPr>
          </a:p>
        </xdr:txBody>
      </xdr:sp>
      <xdr:sp macro="" textlink="PivotTables!BN12">
        <xdr:nvSpPr>
          <xdr:cNvPr id="185" name="TextBox 184">
            <a:extLst>
              <a:ext uri="{FF2B5EF4-FFF2-40B4-BE49-F238E27FC236}">
                <a16:creationId xmlns:a16="http://schemas.microsoft.com/office/drawing/2014/main" id="{AEBDA451-D8AA-4548-A594-BB55A1A67FBD}"/>
              </a:ext>
            </a:extLst>
          </xdr:cNvPr>
          <xdr:cNvSpPr txBox="1"/>
        </xdr:nvSpPr>
        <xdr:spPr>
          <a:xfrm>
            <a:off x="11565142" y="1341745"/>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4CA0C25-89F7-459E-9549-EDFD484196E9}" type="TxLink">
              <a:rPr lang="en-US" sz="700" b="0" i="0" u="none" strike="noStrike">
                <a:solidFill>
                  <a:schemeClr val="bg1"/>
                </a:solidFill>
                <a:latin typeface="Arial"/>
                <a:ea typeface="+mn-ea"/>
                <a:cs typeface="Arial"/>
              </a:rPr>
              <a:pPr marL="0" indent="0" algn="l"/>
              <a:t> 54,926 </a:t>
            </a:fld>
            <a:endParaRPr lang="en-US" sz="700" b="0" i="0" u="none" strike="noStrike">
              <a:solidFill>
                <a:schemeClr val="bg1"/>
              </a:solidFill>
              <a:latin typeface="Arial"/>
              <a:ea typeface="+mn-ea"/>
              <a:cs typeface="Arial"/>
            </a:endParaRPr>
          </a:p>
        </xdr:txBody>
      </xdr:sp>
      <xdr:sp macro="" textlink="PivotTables!BO12">
        <xdr:nvSpPr>
          <xdr:cNvPr id="186" name="TextBox 185">
            <a:extLst>
              <a:ext uri="{FF2B5EF4-FFF2-40B4-BE49-F238E27FC236}">
                <a16:creationId xmlns:a16="http://schemas.microsoft.com/office/drawing/2014/main" id="{5FC1518F-B6D5-43A1-8FD7-06A5560C5F32}"/>
              </a:ext>
            </a:extLst>
          </xdr:cNvPr>
          <xdr:cNvSpPr txBox="1"/>
        </xdr:nvSpPr>
        <xdr:spPr>
          <a:xfrm>
            <a:off x="11209115" y="128726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62C5B82-D0DC-4E25-89AD-A02E618CC6D0}" type="TxLink">
              <a:rPr lang="en-US" sz="700" b="0" i="0" u="none" strike="noStrike">
                <a:solidFill>
                  <a:schemeClr val="bg1"/>
                </a:solidFill>
                <a:latin typeface="Arial"/>
                <a:ea typeface="+mn-ea"/>
                <a:cs typeface="Arial"/>
              </a:rPr>
              <a:pPr marL="0" indent="0" algn="l"/>
              <a:t>6.84%</a:t>
            </a:fld>
            <a:endParaRPr lang="en-US" sz="700" b="0" i="0" u="none" strike="noStrike">
              <a:solidFill>
                <a:schemeClr val="bg1"/>
              </a:solidFill>
              <a:latin typeface="Arial"/>
              <a:ea typeface="+mn-ea"/>
              <a:cs typeface="Arial"/>
            </a:endParaRPr>
          </a:p>
        </xdr:txBody>
      </xdr:sp>
    </xdr:grpSp>
    <xdr:clientData/>
  </xdr:twoCellAnchor>
  <xdr:twoCellAnchor editAs="absolute">
    <xdr:from>
      <xdr:col>16</xdr:col>
      <xdr:colOff>3527</xdr:colOff>
      <xdr:row>40</xdr:row>
      <xdr:rowOff>78533</xdr:rowOff>
    </xdr:from>
    <xdr:to>
      <xdr:col>18</xdr:col>
      <xdr:colOff>99829</xdr:colOff>
      <xdr:row>41</xdr:row>
      <xdr:rowOff>125435</xdr:rowOff>
    </xdr:to>
    <xdr:grpSp>
      <xdr:nvGrpSpPr>
        <xdr:cNvPr id="187" name="Group 186">
          <a:extLst>
            <a:ext uri="{FF2B5EF4-FFF2-40B4-BE49-F238E27FC236}">
              <a16:creationId xmlns:a16="http://schemas.microsoft.com/office/drawing/2014/main" id="{5274C47E-88EB-407F-BBCB-255EC506B9BD}"/>
            </a:ext>
          </a:extLst>
        </xdr:cNvPr>
        <xdr:cNvGrpSpPr/>
      </xdr:nvGrpSpPr>
      <xdr:grpSpPr>
        <a:xfrm>
          <a:off x="9757127" y="7698533"/>
          <a:ext cx="1315502" cy="237402"/>
          <a:chOff x="11209115" y="1241103"/>
          <a:chExt cx="1316618" cy="238496"/>
        </a:xfrm>
      </xdr:grpSpPr>
      <xdr:sp macro="" textlink="PivotTables!BM14">
        <xdr:nvSpPr>
          <xdr:cNvPr id="188" name="TextBox 187">
            <a:extLst>
              <a:ext uri="{FF2B5EF4-FFF2-40B4-BE49-F238E27FC236}">
                <a16:creationId xmlns:a16="http://schemas.microsoft.com/office/drawing/2014/main" id="{1454986F-9827-437F-88B1-59199336F5DC}"/>
              </a:ext>
            </a:extLst>
          </xdr:cNvPr>
          <xdr:cNvSpPr txBox="1"/>
        </xdr:nvSpPr>
        <xdr:spPr>
          <a:xfrm>
            <a:off x="11589787" y="1241103"/>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F261577-FA21-44F8-A69C-0944346A0118}" type="TxLink">
              <a:rPr lang="en-US" sz="700" b="0" i="0" u="none" strike="noStrike">
                <a:solidFill>
                  <a:schemeClr val="bg1"/>
                </a:solidFill>
                <a:latin typeface="Arial"/>
                <a:ea typeface="+mn-ea"/>
                <a:cs typeface="Arial"/>
              </a:rPr>
              <a:pPr marL="0" indent="0" algn="l"/>
              <a:t>Offices</a:t>
            </a:fld>
            <a:endParaRPr lang="en-US" sz="700" b="0" i="0" u="none" strike="noStrike">
              <a:solidFill>
                <a:schemeClr val="bg1"/>
              </a:solidFill>
              <a:latin typeface="Arial"/>
              <a:ea typeface="+mn-ea"/>
              <a:cs typeface="Arial"/>
            </a:endParaRPr>
          </a:p>
        </xdr:txBody>
      </xdr:sp>
      <xdr:sp macro="" textlink="PivotTables!BN14">
        <xdr:nvSpPr>
          <xdr:cNvPr id="189" name="TextBox 188">
            <a:extLst>
              <a:ext uri="{FF2B5EF4-FFF2-40B4-BE49-F238E27FC236}">
                <a16:creationId xmlns:a16="http://schemas.microsoft.com/office/drawing/2014/main" id="{35AD394E-E419-4EF6-A5BD-C1186FBE0C39}"/>
              </a:ext>
            </a:extLst>
          </xdr:cNvPr>
          <xdr:cNvSpPr txBox="1"/>
        </xdr:nvSpPr>
        <xdr:spPr>
          <a:xfrm>
            <a:off x="11565142" y="1341745"/>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A6DA633-E9C4-4555-940D-831CF2A2DBD3}" type="TxLink">
              <a:rPr lang="en-US" sz="700" b="0" i="0" u="none" strike="noStrike">
                <a:solidFill>
                  <a:schemeClr val="bg1"/>
                </a:solidFill>
                <a:latin typeface="Arial"/>
                <a:ea typeface="+mn-ea"/>
                <a:cs typeface="Arial"/>
              </a:rPr>
              <a:pPr marL="0" indent="0" algn="l"/>
              <a:t> 1,200 </a:t>
            </a:fld>
            <a:endParaRPr lang="en-US" sz="700" b="0" i="0" u="none" strike="noStrike">
              <a:solidFill>
                <a:schemeClr val="bg1"/>
              </a:solidFill>
              <a:latin typeface="Arial"/>
              <a:ea typeface="+mn-ea"/>
              <a:cs typeface="Arial"/>
            </a:endParaRPr>
          </a:p>
        </xdr:txBody>
      </xdr:sp>
      <xdr:sp macro="" textlink="PivotTables!BO14">
        <xdr:nvSpPr>
          <xdr:cNvPr id="190" name="TextBox 189">
            <a:extLst>
              <a:ext uri="{FF2B5EF4-FFF2-40B4-BE49-F238E27FC236}">
                <a16:creationId xmlns:a16="http://schemas.microsoft.com/office/drawing/2014/main" id="{B36D24FF-271E-4DCC-AFE8-A57008643FFD}"/>
              </a:ext>
            </a:extLst>
          </xdr:cNvPr>
          <xdr:cNvSpPr txBox="1"/>
        </xdr:nvSpPr>
        <xdr:spPr>
          <a:xfrm>
            <a:off x="11209115" y="128726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F3DD279-90F7-4DC4-9EDB-0C435FCEF4F0}" type="TxLink">
              <a:rPr lang="en-US" sz="700" b="0" i="0" u="none" strike="noStrike">
                <a:solidFill>
                  <a:schemeClr val="bg1"/>
                </a:solidFill>
                <a:latin typeface="Arial"/>
                <a:ea typeface="+mn-ea"/>
                <a:cs typeface="Arial"/>
              </a:rPr>
              <a:pPr marL="0" indent="0" algn="l"/>
              <a:t>0.15%</a:t>
            </a:fld>
            <a:endParaRPr lang="en-US" sz="700" b="0" i="0" u="none" strike="noStrike">
              <a:solidFill>
                <a:schemeClr val="bg1"/>
              </a:solidFill>
              <a:latin typeface="Arial"/>
              <a:ea typeface="+mn-ea"/>
              <a:cs typeface="Arial"/>
            </a:endParaRPr>
          </a:p>
        </xdr:txBody>
      </xdr:sp>
    </xdr:grpSp>
    <xdr:clientData/>
  </xdr:twoCellAnchor>
  <xdr:twoCellAnchor editAs="absolute">
    <xdr:from>
      <xdr:col>9</xdr:col>
      <xdr:colOff>361532</xdr:colOff>
      <xdr:row>36</xdr:row>
      <xdr:rowOff>2155</xdr:rowOff>
    </xdr:from>
    <xdr:to>
      <xdr:col>11</xdr:col>
      <xdr:colOff>227781</xdr:colOff>
      <xdr:row>38</xdr:row>
      <xdr:rowOff>87990</xdr:rowOff>
    </xdr:to>
    <xdr:grpSp>
      <xdr:nvGrpSpPr>
        <xdr:cNvPr id="191" name="Group 190">
          <a:extLst>
            <a:ext uri="{FF2B5EF4-FFF2-40B4-BE49-F238E27FC236}">
              <a16:creationId xmlns:a16="http://schemas.microsoft.com/office/drawing/2014/main" id="{12FA041B-5A74-432C-847F-7ED59B22017E}"/>
            </a:ext>
          </a:extLst>
        </xdr:cNvPr>
        <xdr:cNvGrpSpPr/>
      </xdr:nvGrpSpPr>
      <xdr:grpSpPr>
        <a:xfrm rot="6556385">
          <a:off x="6157239" y="6550848"/>
          <a:ext cx="466835" cy="1085449"/>
          <a:chOff x="11175169" y="1139297"/>
          <a:chExt cx="465639" cy="1090234"/>
        </a:xfrm>
      </xdr:grpSpPr>
      <xdr:sp macro="" textlink="">
        <xdr:nvSpPr>
          <xdr:cNvPr id="192" name="Oval 191">
            <a:extLst>
              <a:ext uri="{FF2B5EF4-FFF2-40B4-BE49-F238E27FC236}">
                <a16:creationId xmlns:a16="http://schemas.microsoft.com/office/drawing/2014/main" id="{F6929D35-43B7-46E0-B852-A48A757B0E3E}"/>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93" name="Straight Connector 192">
            <a:extLst>
              <a:ext uri="{FF2B5EF4-FFF2-40B4-BE49-F238E27FC236}">
                <a16:creationId xmlns:a16="http://schemas.microsoft.com/office/drawing/2014/main" id="{B0050B7B-15A9-4907-A269-F9825EF6FB9C}"/>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8</xdr:col>
      <xdr:colOff>539475</xdr:colOff>
      <xdr:row>35</xdr:row>
      <xdr:rowOff>171480</xdr:rowOff>
    </xdr:from>
    <xdr:to>
      <xdr:col>9</xdr:col>
      <xdr:colOff>397107</xdr:colOff>
      <xdr:row>41</xdr:row>
      <xdr:rowOff>117104</xdr:rowOff>
    </xdr:to>
    <xdr:grpSp>
      <xdr:nvGrpSpPr>
        <xdr:cNvPr id="194" name="Group 193">
          <a:extLst>
            <a:ext uri="{FF2B5EF4-FFF2-40B4-BE49-F238E27FC236}">
              <a16:creationId xmlns:a16="http://schemas.microsoft.com/office/drawing/2014/main" id="{8A5F46EE-A2AD-4558-8AB0-D6F1641A4AC4}"/>
            </a:ext>
          </a:extLst>
        </xdr:cNvPr>
        <xdr:cNvGrpSpPr/>
      </xdr:nvGrpSpPr>
      <xdr:grpSpPr>
        <a:xfrm rot="10039447">
          <a:off x="5416275" y="6838980"/>
          <a:ext cx="467232" cy="1088624"/>
          <a:chOff x="11175169" y="1139297"/>
          <a:chExt cx="465639" cy="1090234"/>
        </a:xfrm>
      </xdr:grpSpPr>
      <xdr:sp macro="" textlink="">
        <xdr:nvSpPr>
          <xdr:cNvPr id="195" name="Oval 194">
            <a:extLst>
              <a:ext uri="{FF2B5EF4-FFF2-40B4-BE49-F238E27FC236}">
                <a16:creationId xmlns:a16="http://schemas.microsoft.com/office/drawing/2014/main" id="{777F2156-A74A-4A67-AFF6-438E36E2D66D}"/>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96" name="Straight Connector 195">
            <a:extLst>
              <a:ext uri="{FF2B5EF4-FFF2-40B4-BE49-F238E27FC236}">
                <a16:creationId xmlns:a16="http://schemas.microsoft.com/office/drawing/2014/main" id="{C1C2BCC6-6ABF-4F13-BCB4-FCBB04DBE67F}"/>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38745</xdr:colOff>
      <xdr:row>4</xdr:row>
      <xdr:rowOff>25250</xdr:rowOff>
    </xdr:from>
    <xdr:to>
      <xdr:col>7</xdr:col>
      <xdr:colOff>388085</xdr:colOff>
      <xdr:row>6</xdr:row>
      <xdr:rowOff>94840</xdr:rowOff>
    </xdr:to>
    <xdr:grpSp>
      <xdr:nvGrpSpPr>
        <xdr:cNvPr id="197" name="Group 196">
          <a:extLst>
            <a:ext uri="{FF2B5EF4-FFF2-40B4-BE49-F238E27FC236}">
              <a16:creationId xmlns:a16="http://schemas.microsoft.com/office/drawing/2014/main" id="{03DB7406-6474-4906-A203-72C407A8DBA9}"/>
            </a:ext>
          </a:extLst>
        </xdr:cNvPr>
        <xdr:cNvGrpSpPr/>
      </xdr:nvGrpSpPr>
      <xdr:grpSpPr>
        <a:xfrm rot="17164627">
          <a:off x="3950520" y="533075"/>
          <a:ext cx="450590" cy="958940"/>
          <a:chOff x="11175169" y="1139297"/>
          <a:chExt cx="465639" cy="1090234"/>
        </a:xfrm>
      </xdr:grpSpPr>
      <xdr:sp macro="" textlink="">
        <xdr:nvSpPr>
          <xdr:cNvPr id="198" name="Oval 197">
            <a:extLst>
              <a:ext uri="{FF2B5EF4-FFF2-40B4-BE49-F238E27FC236}">
                <a16:creationId xmlns:a16="http://schemas.microsoft.com/office/drawing/2014/main" id="{BF3EE451-B9C7-4A01-BD57-F5C7C8B9AB5B}"/>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99" name="Straight Connector 198">
            <a:extLst>
              <a:ext uri="{FF2B5EF4-FFF2-40B4-BE49-F238E27FC236}">
                <a16:creationId xmlns:a16="http://schemas.microsoft.com/office/drawing/2014/main" id="{9F64D09E-5B2C-4697-A111-30AAC5F89997}"/>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114129</xdr:colOff>
      <xdr:row>7</xdr:row>
      <xdr:rowOff>19321</xdr:rowOff>
    </xdr:from>
    <xdr:to>
      <xdr:col>6</xdr:col>
      <xdr:colOff>560750</xdr:colOff>
      <xdr:row>12</xdr:row>
      <xdr:rowOff>31317</xdr:rowOff>
    </xdr:to>
    <xdr:grpSp>
      <xdr:nvGrpSpPr>
        <xdr:cNvPr id="200" name="Group 199">
          <a:extLst>
            <a:ext uri="{FF2B5EF4-FFF2-40B4-BE49-F238E27FC236}">
              <a16:creationId xmlns:a16="http://schemas.microsoft.com/office/drawing/2014/main" id="{E6457536-BEBB-49AD-AA2B-3FFD8F21857E}"/>
            </a:ext>
          </a:extLst>
        </xdr:cNvPr>
        <xdr:cNvGrpSpPr/>
      </xdr:nvGrpSpPr>
      <xdr:grpSpPr>
        <a:xfrm rot="13314764">
          <a:off x="3771729" y="1352821"/>
          <a:ext cx="446621" cy="964496"/>
          <a:chOff x="11175169" y="1139297"/>
          <a:chExt cx="465639" cy="1090234"/>
        </a:xfrm>
      </xdr:grpSpPr>
      <xdr:sp macro="" textlink="">
        <xdr:nvSpPr>
          <xdr:cNvPr id="201" name="Oval 200">
            <a:extLst>
              <a:ext uri="{FF2B5EF4-FFF2-40B4-BE49-F238E27FC236}">
                <a16:creationId xmlns:a16="http://schemas.microsoft.com/office/drawing/2014/main" id="{38D3CB30-15BE-4DAF-960F-58A96815A9FA}"/>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02" name="Straight Connector 201">
            <a:extLst>
              <a:ext uri="{FF2B5EF4-FFF2-40B4-BE49-F238E27FC236}">
                <a16:creationId xmlns:a16="http://schemas.microsoft.com/office/drawing/2014/main" id="{4F8CD793-3C48-421D-9165-400DBA18AEEB}"/>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10</xdr:col>
      <xdr:colOff>282156</xdr:colOff>
      <xdr:row>2</xdr:row>
      <xdr:rowOff>170827</xdr:rowOff>
    </xdr:from>
    <xdr:to>
      <xdr:col>12</xdr:col>
      <xdr:colOff>148405</xdr:colOff>
      <xdr:row>5</xdr:row>
      <xdr:rowOff>68146</xdr:rowOff>
    </xdr:to>
    <xdr:grpSp>
      <xdr:nvGrpSpPr>
        <xdr:cNvPr id="206" name="Group 205">
          <a:extLst>
            <a:ext uri="{FF2B5EF4-FFF2-40B4-BE49-F238E27FC236}">
              <a16:creationId xmlns:a16="http://schemas.microsoft.com/office/drawing/2014/main" id="{EE0AAE53-9671-4E32-977E-481AC2645E3A}"/>
            </a:ext>
          </a:extLst>
        </xdr:cNvPr>
        <xdr:cNvGrpSpPr/>
      </xdr:nvGrpSpPr>
      <xdr:grpSpPr>
        <a:xfrm rot="16200000">
          <a:off x="6686471" y="243512"/>
          <a:ext cx="468819" cy="1085449"/>
          <a:chOff x="11175169" y="1139297"/>
          <a:chExt cx="465639" cy="1090234"/>
        </a:xfrm>
      </xdr:grpSpPr>
      <xdr:sp macro="" textlink="">
        <xdr:nvSpPr>
          <xdr:cNvPr id="207" name="Oval 206">
            <a:extLst>
              <a:ext uri="{FF2B5EF4-FFF2-40B4-BE49-F238E27FC236}">
                <a16:creationId xmlns:a16="http://schemas.microsoft.com/office/drawing/2014/main" id="{88585A0B-53AA-4D96-8188-0688F2BF0A8D}"/>
              </a:ext>
            </a:extLst>
          </xdr:cNvPr>
          <xdr:cNvSpPr/>
        </xdr:nvSpPr>
        <xdr:spPr>
          <a:xfrm>
            <a:off x="11209876" y="1139297"/>
            <a:ext cx="430932" cy="428783"/>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08" name="Straight Connector 207">
            <a:extLst>
              <a:ext uri="{FF2B5EF4-FFF2-40B4-BE49-F238E27FC236}">
                <a16:creationId xmlns:a16="http://schemas.microsoft.com/office/drawing/2014/main" id="{A79E3F20-7836-4C70-A16E-1C558D095F6C}"/>
              </a:ext>
            </a:extLst>
          </xdr:cNvPr>
          <xdr:cNvCxnSpPr/>
        </xdr:nvCxnSpPr>
        <xdr:spPr>
          <a:xfrm flipH="1">
            <a:off x="11175169" y="1348769"/>
            <a:ext cx="247560" cy="880762"/>
          </a:xfrm>
          <a:prstGeom prst="line">
            <a:avLst/>
          </a:prstGeom>
          <a:ln>
            <a:gradFill>
              <a:gsLst>
                <a:gs pos="100000">
                  <a:schemeClr val="bg1"/>
                </a:gs>
                <a:gs pos="26000">
                  <a:schemeClr val="bg2">
                    <a:lumMod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10</xdr:col>
      <xdr:colOff>367457</xdr:colOff>
      <xdr:row>37</xdr:row>
      <xdr:rowOff>63988</xdr:rowOff>
    </xdr:from>
    <xdr:to>
      <xdr:col>12</xdr:col>
      <xdr:colOff>463759</xdr:colOff>
      <xdr:row>38</xdr:row>
      <xdr:rowOff>110890</xdr:rowOff>
    </xdr:to>
    <xdr:grpSp>
      <xdr:nvGrpSpPr>
        <xdr:cNvPr id="209" name="Group 208">
          <a:extLst>
            <a:ext uri="{FF2B5EF4-FFF2-40B4-BE49-F238E27FC236}">
              <a16:creationId xmlns:a16="http://schemas.microsoft.com/office/drawing/2014/main" id="{E33DE647-7D39-413D-9076-939A2A169593}"/>
            </a:ext>
          </a:extLst>
        </xdr:cNvPr>
        <xdr:cNvGrpSpPr/>
      </xdr:nvGrpSpPr>
      <xdr:grpSpPr>
        <a:xfrm>
          <a:off x="6463457" y="7112488"/>
          <a:ext cx="1315502" cy="237402"/>
          <a:chOff x="11209115" y="1241103"/>
          <a:chExt cx="1316618" cy="238496"/>
        </a:xfrm>
      </xdr:grpSpPr>
      <xdr:sp macro="" textlink="PivotTables!BM6">
        <xdr:nvSpPr>
          <xdr:cNvPr id="210" name="TextBox 209">
            <a:extLst>
              <a:ext uri="{FF2B5EF4-FFF2-40B4-BE49-F238E27FC236}">
                <a16:creationId xmlns:a16="http://schemas.microsoft.com/office/drawing/2014/main" id="{27833EC8-8BBD-437C-A13B-1B1061A2BE88}"/>
              </a:ext>
            </a:extLst>
          </xdr:cNvPr>
          <xdr:cNvSpPr txBox="1"/>
        </xdr:nvSpPr>
        <xdr:spPr>
          <a:xfrm>
            <a:off x="11589787" y="1241103"/>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35E0DB-DCA4-4B06-B27F-18E0D0C14055}" type="TxLink">
              <a:rPr lang="en-US" sz="700" b="0" i="0" u="none" strike="noStrike">
                <a:solidFill>
                  <a:schemeClr val="bg1"/>
                </a:solidFill>
                <a:latin typeface="Arial"/>
                <a:ea typeface="+mn-ea"/>
                <a:cs typeface="Arial"/>
              </a:rPr>
              <a:pPr marL="0" indent="0" algn="l"/>
              <a:t>New </a:t>
            </a:fld>
            <a:endParaRPr lang="en-US" sz="700" b="0" i="0" u="none" strike="noStrike">
              <a:solidFill>
                <a:schemeClr val="bg1"/>
              </a:solidFill>
              <a:latin typeface="Arial"/>
              <a:ea typeface="+mn-ea"/>
              <a:cs typeface="Arial"/>
            </a:endParaRPr>
          </a:p>
        </xdr:txBody>
      </xdr:sp>
      <xdr:sp macro="" textlink="PivotTables!BN6">
        <xdr:nvSpPr>
          <xdr:cNvPr id="211" name="TextBox 210">
            <a:extLst>
              <a:ext uri="{FF2B5EF4-FFF2-40B4-BE49-F238E27FC236}">
                <a16:creationId xmlns:a16="http://schemas.microsoft.com/office/drawing/2014/main" id="{E038E3CB-8CB8-42FA-84A4-2730A8A2E039}"/>
              </a:ext>
            </a:extLst>
          </xdr:cNvPr>
          <xdr:cNvSpPr txBox="1"/>
        </xdr:nvSpPr>
        <xdr:spPr>
          <a:xfrm>
            <a:off x="11565142" y="1341745"/>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3CB5D20-910C-4CA1-8BCC-AC648973F978}" type="TxLink">
              <a:rPr lang="en-US" sz="700" b="0" i="0" u="none" strike="noStrike">
                <a:solidFill>
                  <a:schemeClr val="bg1"/>
                </a:solidFill>
                <a:latin typeface="Arial"/>
                <a:ea typeface="+mn-ea"/>
                <a:cs typeface="Arial"/>
              </a:rPr>
              <a:pPr marL="0" indent="0" algn="l"/>
              <a:t> 84,000 </a:t>
            </a:fld>
            <a:endParaRPr lang="en-US" sz="700" b="0" i="0" u="none" strike="noStrike">
              <a:solidFill>
                <a:schemeClr val="bg1"/>
              </a:solidFill>
              <a:latin typeface="Arial"/>
              <a:ea typeface="+mn-ea"/>
              <a:cs typeface="Arial"/>
            </a:endParaRPr>
          </a:p>
        </xdr:txBody>
      </xdr:sp>
      <xdr:sp macro="" textlink="PivotTables!BO6">
        <xdr:nvSpPr>
          <xdr:cNvPr id="212" name="TextBox 211">
            <a:extLst>
              <a:ext uri="{FF2B5EF4-FFF2-40B4-BE49-F238E27FC236}">
                <a16:creationId xmlns:a16="http://schemas.microsoft.com/office/drawing/2014/main" id="{CC5479B9-46C4-44BE-8478-B49C6ACC9584}"/>
              </a:ext>
            </a:extLst>
          </xdr:cNvPr>
          <xdr:cNvSpPr txBox="1"/>
        </xdr:nvSpPr>
        <xdr:spPr>
          <a:xfrm>
            <a:off x="11209115" y="128726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C58E20C-C5D6-49A7-8E76-DAE27AE3F9EF}" type="TxLink">
              <a:rPr lang="en-US" sz="700" b="0" i="0" u="none" strike="noStrike">
                <a:solidFill>
                  <a:schemeClr val="bg1"/>
                </a:solidFill>
                <a:latin typeface="Arial"/>
                <a:ea typeface="+mn-ea"/>
                <a:cs typeface="Arial"/>
              </a:rPr>
              <a:pPr marL="0" indent="0" algn="l"/>
              <a:t>10.47%</a:t>
            </a:fld>
            <a:endParaRPr lang="en-US" sz="700" b="0" i="0" u="none" strike="noStrike">
              <a:solidFill>
                <a:schemeClr val="bg1"/>
              </a:solidFill>
              <a:latin typeface="Arial"/>
              <a:ea typeface="+mn-ea"/>
              <a:cs typeface="Arial"/>
            </a:endParaRPr>
          </a:p>
        </xdr:txBody>
      </xdr:sp>
    </xdr:grpSp>
    <xdr:clientData/>
  </xdr:twoCellAnchor>
  <xdr:twoCellAnchor editAs="absolute">
    <xdr:from>
      <xdr:col>8</xdr:col>
      <xdr:colOff>607991</xdr:colOff>
      <xdr:row>39</xdr:row>
      <xdr:rowOff>187675</xdr:rowOff>
    </xdr:from>
    <xdr:to>
      <xdr:col>11</xdr:col>
      <xdr:colOff>93953</xdr:colOff>
      <xdr:row>41</xdr:row>
      <xdr:rowOff>46061</xdr:rowOff>
    </xdr:to>
    <xdr:grpSp>
      <xdr:nvGrpSpPr>
        <xdr:cNvPr id="213" name="Group 212">
          <a:extLst>
            <a:ext uri="{FF2B5EF4-FFF2-40B4-BE49-F238E27FC236}">
              <a16:creationId xmlns:a16="http://schemas.microsoft.com/office/drawing/2014/main" id="{0F4D98CA-F1B3-4FFC-87AC-49F3D30EDF36}"/>
            </a:ext>
          </a:extLst>
        </xdr:cNvPr>
        <xdr:cNvGrpSpPr/>
      </xdr:nvGrpSpPr>
      <xdr:grpSpPr>
        <a:xfrm>
          <a:off x="5484791" y="7617175"/>
          <a:ext cx="1314762" cy="239386"/>
          <a:chOff x="11209115" y="1241103"/>
          <a:chExt cx="1316618" cy="238496"/>
        </a:xfrm>
      </xdr:grpSpPr>
      <xdr:sp macro="" textlink="PivotTables!BM7">
        <xdr:nvSpPr>
          <xdr:cNvPr id="214" name="TextBox 213">
            <a:extLst>
              <a:ext uri="{FF2B5EF4-FFF2-40B4-BE49-F238E27FC236}">
                <a16:creationId xmlns:a16="http://schemas.microsoft.com/office/drawing/2014/main" id="{83093952-01B3-4EF3-B9DE-92C4D866CC4A}"/>
              </a:ext>
            </a:extLst>
          </xdr:cNvPr>
          <xdr:cNvSpPr txBox="1"/>
        </xdr:nvSpPr>
        <xdr:spPr>
          <a:xfrm>
            <a:off x="11589787" y="1241103"/>
            <a:ext cx="935946" cy="10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D346188-3C24-42D9-B833-BF0C3BF9D46F}" type="TxLink">
              <a:rPr lang="en-US" sz="700" b="0" i="0" u="none" strike="noStrike">
                <a:solidFill>
                  <a:schemeClr val="bg1"/>
                </a:solidFill>
                <a:latin typeface="Arial"/>
                <a:ea typeface="+mn-ea"/>
                <a:cs typeface="Arial"/>
              </a:rPr>
              <a:pPr marL="0" indent="0" algn="l"/>
              <a:t>Renewal</a:t>
            </a:fld>
            <a:endParaRPr lang="en-US" sz="700" b="0" i="0" u="none" strike="noStrike">
              <a:solidFill>
                <a:schemeClr val="bg1"/>
              </a:solidFill>
              <a:latin typeface="Arial"/>
              <a:ea typeface="+mn-ea"/>
              <a:cs typeface="Arial"/>
            </a:endParaRPr>
          </a:p>
        </xdr:txBody>
      </xdr:sp>
      <xdr:sp macro="" textlink="PivotTables!BN7">
        <xdr:nvSpPr>
          <xdr:cNvPr id="215" name="TextBox 214">
            <a:extLst>
              <a:ext uri="{FF2B5EF4-FFF2-40B4-BE49-F238E27FC236}">
                <a16:creationId xmlns:a16="http://schemas.microsoft.com/office/drawing/2014/main" id="{8EA2D3FB-3500-41E3-81BE-DBD2BFE02E70}"/>
              </a:ext>
            </a:extLst>
          </xdr:cNvPr>
          <xdr:cNvSpPr txBox="1"/>
        </xdr:nvSpPr>
        <xdr:spPr>
          <a:xfrm>
            <a:off x="11565142" y="1341745"/>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DE96A52-50A7-4A89-8768-F869FC4A473D}" type="TxLink">
              <a:rPr lang="en-US" sz="700" b="0" i="0" u="none" strike="noStrike">
                <a:solidFill>
                  <a:schemeClr val="bg1"/>
                </a:solidFill>
                <a:latin typeface="Arial"/>
                <a:ea typeface="+mn-ea"/>
                <a:cs typeface="Arial"/>
              </a:rPr>
              <a:pPr marL="0" indent="0" algn="l"/>
              <a:t> 84,000 </a:t>
            </a:fld>
            <a:endParaRPr lang="en-US" sz="700" b="0" i="0" u="none" strike="noStrike">
              <a:solidFill>
                <a:schemeClr val="bg1"/>
              </a:solidFill>
              <a:latin typeface="Arial"/>
              <a:ea typeface="+mn-ea"/>
              <a:cs typeface="Arial"/>
            </a:endParaRPr>
          </a:p>
        </xdr:txBody>
      </xdr:sp>
      <xdr:sp macro="" textlink="PivotTables!BO7">
        <xdr:nvSpPr>
          <xdr:cNvPr id="216" name="TextBox 215">
            <a:extLst>
              <a:ext uri="{FF2B5EF4-FFF2-40B4-BE49-F238E27FC236}">
                <a16:creationId xmlns:a16="http://schemas.microsoft.com/office/drawing/2014/main" id="{EB5BD7D2-2D57-4109-8A9F-D65D55ED7912}"/>
              </a:ext>
            </a:extLst>
          </xdr:cNvPr>
          <xdr:cNvSpPr txBox="1"/>
        </xdr:nvSpPr>
        <xdr:spPr>
          <a:xfrm>
            <a:off x="11209115" y="128726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54EAC8F-88E0-4C8C-A2C8-FD226EABE353}" type="TxLink">
              <a:rPr lang="en-US" sz="700" b="0" i="0" u="none" strike="noStrike">
                <a:solidFill>
                  <a:schemeClr val="bg1"/>
                </a:solidFill>
                <a:latin typeface="Arial"/>
                <a:ea typeface="+mn-ea"/>
                <a:cs typeface="Arial"/>
              </a:rPr>
              <a:pPr marL="0" indent="0" algn="l"/>
              <a:t>10.47%</a:t>
            </a:fld>
            <a:endParaRPr lang="en-US" sz="700" b="0" i="0" u="none" strike="noStrike">
              <a:solidFill>
                <a:schemeClr val="bg1"/>
              </a:solidFill>
              <a:latin typeface="Arial"/>
              <a:ea typeface="+mn-ea"/>
              <a:cs typeface="Arial"/>
            </a:endParaRPr>
          </a:p>
        </xdr:txBody>
      </xdr:sp>
    </xdr:grpSp>
    <xdr:clientData/>
  </xdr:twoCellAnchor>
  <xdr:twoCellAnchor editAs="absolute">
    <xdr:from>
      <xdr:col>5</xdr:col>
      <xdr:colOff>214865</xdr:colOff>
      <xdr:row>10</xdr:row>
      <xdr:rowOff>87332</xdr:rowOff>
    </xdr:from>
    <xdr:to>
      <xdr:col>7</xdr:col>
      <xdr:colOff>74803</xdr:colOff>
      <xdr:row>13</xdr:row>
      <xdr:rowOff>115980</xdr:rowOff>
    </xdr:to>
    <xdr:grpSp>
      <xdr:nvGrpSpPr>
        <xdr:cNvPr id="217" name="Group 216">
          <a:extLst>
            <a:ext uri="{FF2B5EF4-FFF2-40B4-BE49-F238E27FC236}">
              <a16:creationId xmlns:a16="http://schemas.microsoft.com/office/drawing/2014/main" id="{F7B89F59-4451-4491-B326-26714320584B}"/>
            </a:ext>
          </a:extLst>
        </xdr:cNvPr>
        <xdr:cNvGrpSpPr/>
      </xdr:nvGrpSpPr>
      <xdr:grpSpPr>
        <a:xfrm>
          <a:off x="3262865" y="1992332"/>
          <a:ext cx="1079138" cy="600148"/>
          <a:chOff x="10886015" y="1273270"/>
          <a:chExt cx="1077025" cy="605149"/>
        </a:xfrm>
      </xdr:grpSpPr>
      <xdr:sp macro="" textlink="PivotTables!BM16">
        <xdr:nvSpPr>
          <xdr:cNvPr id="218" name="TextBox 217">
            <a:extLst>
              <a:ext uri="{FF2B5EF4-FFF2-40B4-BE49-F238E27FC236}">
                <a16:creationId xmlns:a16="http://schemas.microsoft.com/office/drawing/2014/main" id="{E0CF1595-1FE0-41D2-9B17-95844177212E}"/>
              </a:ext>
            </a:extLst>
          </xdr:cNvPr>
          <xdr:cNvSpPr txBox="1"/>
        </xdr:nvSpPr>
        <xdr:spPr>
          <a:xfrm>
            <a:off x="10908574" y="1631350"/>
            <a:ext cx="1054466" cy="93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36490EC-FDAD-45C7-83F8-56977FD62C32}" type="TxLink">
              <a:rPr lang="en-US" sz="700" b="0" i="0" u="none" strike="noStrike">
                <a:solidFill>
                  <a:schemeClr val="bg1"/>
                </a:solidFill>
                <a:latin typeface="Arial"/>
                <a:ea typeface="+mn-ea"/>
                <a:cs typeface="Arial"/>
              </a:rPr>
              <a:pPr marL="0" indent="0" algn="l"/>
              <a:t>Floating License</a:t>
            </a:fld>
            <a:endParaRPr lang="en-US" sz="700" b="0" i="0" u="none" strike="noStrike">
              <a:solidFill>
                <a:schemeClr val="bg1"/>
              </a:solidFill>
              <a:latin typeface="Arial"/>
              <a:ea typeface="+mn-ea"/>
              <a:cs typeface="Arial"/>
            </a:endParaRPr>
          </a:p>
        </xdr:txBody>
      </xdr:sp>
      <xdr:sp macro="" textlink="PivotTables!BN16">
        <xdr:nvSpPr>
          <xdr:cNvPr id="219" name="TextBox 218">
            <a:extLst>
              <a:ext uri="{FF2B5EF4-FFF2-40B4-BE49-F238E27FC236}">
                <a16:creationId xmlns:a16="http://schemas.microsoft.com/office/drawing/2014/main" id="{B5BAFA6E-30D8-4D62-8CBE-1D9D8548CA4D}"/>
              </a:ext>
            </a:extLst>
          </xdr:cNvPr>
          <xdr:cNvSpPr txBox="1"/>
        </xdr:nvSpPr>
        <xdr:spPr>
          <a:xfrm>
            <a:off x="10886015" y="1740565"/>
            <a:ext cx="620722"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A745B62-290B-42E4-B914-D071094C2396}" type="TxLink">
              <a:rPr lang="en-US" sz="700" b="0" i="0" u="none" strike="noStrike">
                <a:solidFill>
                  <a:schemeClr val="bg1"/>
                </a:solidFill>
                <a:latin typeface="Arial"/>
                <a:ea typeface="+mn-ea"/>
                <a:cs typeface="Arial"/>
              </a:rPr>
              <a:pPr marL="0" indent="0" algn="l"/>
              <a:t> 96,000 </a:t>
            </a:fld>
            <a:endParaRPr lang="en-US" sz="700" b="0" i="0" u="none" strike="noStrike">
              <a:solidFill>
                <a:schemeClr val="bg1"/>
              </a:solidFill>
              <a:latin typeface="Arial"/>
              <a:ea typeface="+mn-ea"/>
              <a:cs typeface="Arial"/>
            </a:endParaRPr>
          </a:p>
        </xdr:txBody>
      </xdr:sp>
      <xdr:sp macro="" textlink="PivotTables!BO16">
        <xdr:nvSpPr>
          <xdr:cNvPr id="220" name="TextBox 219">
            <a:extLst>
              <a:ext uri="{FF2B5EF4-FFF2-40B4-BE49-F238E27FC236}">
                <a16:creationId xmlns:a16="http://schemas.microsoft.com/office/drawing/2014/main" id="{27FEB2A6-A3F3-4468-972C-88544265CF46}"/>
              </a:ext>
            </a:extLst>
          </xdr:cNvPr>
          <xdr:cNvSpPr txBox="1"/>
        </xdr:nvSpPr>
        <xdr:spPr>
          <a:xfrm>
            <a:off x="11181488" y="127327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8805424-719B-4FBE-B970-C1BC1E0F475A}" type="TxLink">
              <a:rPr lang="en-US" sz="700" b="0" i="0" u="none" strike="noStrike">
                <a:solidFill>
                  <a:schemeClr val="bg1"/>
                </a:solidFill>
                <a:latin typeface="Arial"/>
                <a:ea typeface="+mn-ea"/>
                <a:cs typeface="Arial"/>
              </a:rPr>
              <a:pPr marL="0" indent="0" algn="l"/>
              <a:t>11.96%</a:t>
            </a:fld>
            <a:endParaRPr lang="en-US" sz="700" b="0" i="0" u="none" strike="noStrike">
              <a:solidFill>
                <a:schemeClr val="bg1"/>
              </a:solidFill>
              <a:latin typeface="Arial"/>
              <a:ea typeface="+mn-ea"/>
              <a:cs typeface="Arial"/>
            </a:endParaRPr>
          </a:p>
        </xdr:txBody>
      </xdr:sp>
    </xdr:grpSp>
    <xdr:clientData/>
  </xdr:twoCellAnchor>
  <xdr:twoCellAnchor editAs="absolute">
    <xdr:from>
      <xdr:col>5</xdr:col>
      <xdr:colOff>78498</xdr:colOff>
      <xdr:row>4</xdr:row>
      <xdr:rowOff>79940</xdr:rowOff>
    </xdr:from>
    <xdr:to>
      <xdr:col>7</xdr:col>
      <xdr:colOff>357288</xdr:colOff>
      <xdr:row>7</xdr:row>
      <xdr:rowOff>133138</xdr:rowOff>
    </xdr:to>
    <xdr:grpSp>
      <xdr:nvGrpSpPr>
        <xdr:cNvPr id="229" name="Group 228">
          <a:extLst>
            <a:ext uri="{FF2B5EF4-FFF2-40B4-BE49-F238E27FC236}">
              <a16:creationId xmlns:a16="http://schemas.microsoft.com/office/drawing/2014/main" id="{93AAAD81-18C5-4E63-B869-CF8A01FA7703}"/>
            </a:ext>
          </a:extLst>
        </xdr:cNvPr>
        <xdr:cNvGrpSpPr/>
      </xdr:nvGrpSpPr>
      <xdr:grpSpPr>
        <a:xfrm>
          <a:off x="3126498" y="841940"/>
          <a:ext cx="1497990" cy="624698"/>
          <a:chOff x="10638326" y="1273270"/>
          <a:chExt cx="1492103" cy="629723"/>
        </a:xfrm>
      </xdr:grpSpPr>
      <xdr:sp macro="" textlink="PivotTables!BM17">
        <xdr:nvSpPr>
          <xdr:cNvPr id="230" name="TextBox 229">
            <a:extLst>
              <a:ext uri="{FF2B5EF4-FFF2-40B4-BE49-F238E27FC236}">
                <a16:creationId xmlns:a16="http://schemas.microsoft.com/office/drawing/2014/main" id="{15BD5675-93AF-4895-B73F-387E37B77E8A}"/>
              </a:ext>
            </a:extLst>
          </xdr:cNvPr>
          <xdr:cNvSpPr txBox="1"/>
        </xdr:nvSpPr>
        <xdr:spPr>
          <a:xfrm>
            <a:off x="10654837" y="1620209"/>
            <a:ext cx="1475592" cy="128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A79F868-7A62-4965-8A14-400F8B97627B}" type="TxLink">
              <a:rPr lang="en-US" sz="700" b="0" i="0" u="none" strike="noStrike">
                <a:solidFill>
                  <a:schemeClr val="bg1"/>
                </a:solidFill>
                <a:latin typeface="Arial"/>
                <a:ea typeface="+mn-ea"/>
                <a:cs typeface="Arial"/>
              </a:rPr>
              <a:pPr marL="0" indent="0" algn="l"/>
              <a:t>Software Metered License</a:t>
            </a:fld>
            <a:endParaRPr lang="en-US" sz="700" b="0" i="0" u="none" strike="noStrike">
              <a:solidFill>
                <a:schemeClr val="bg1"/>
              </a:solidFill>
              <a:latin typeface="Arial"/>
              <a:ea typeface="+mn-ea"/>
              <a:cs typeface="Arial"/>
            </a:endParaRPr>
          </a:p>
        </xdr:txBody>
      </xdr:sp>
      <xdr:sp macro="" textlink="PivotTables!BN17">
        <xdr:nvSpPr>
          <xdr:cNvPr id="231" name="TextBox 230">
            <a:extLst>
              <a:ext uri="{FF2B5EF4-FFF2-40B4-BE49-F238E27FC236}">
                <a16:creationId xmlns:a16="http://schemas.microsoft.com/office/drawing/2014/main" id="{9029800C-70BA-4930-ADDA-FDD8D3818F94}"/>
              </a:ext>
            </a:extLst>
          </xdr:cNvPr>
          <xdr:cNvSpPr txBox="1"/>
        </xdr:nvSpPr>
        <xdr:spPr>
          <a:xfrm>
            <a:off x="10638326" y="1765139"/>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D518686-3296-4211-A8EC-3531A18853C0}" type="TxLink">
              <a:rPr lang="en-US" sz="700" b="0" i="0" u="none" strike="noStrike">
                <a:solidFill>
                  <a:schemeClr val="bg1"/>
                </a:solidFill>
                <a:latin typeface="Arial"/>
                <a:ea typeface="+mn-ea"/>
                <a:cs typeface="Arial"/>
              </a:rPr>
              <a:pPr marL="0" indent="0" algn="l"/>
              <a:t> 54,928 </a:t>
            </a:fld>
            <a:endParaRPr lang="en-US" sz="700" b="0" i="0" u="none" strike="noStrike">
              <a:solidFill>
                <a:schemeClr val="bg1"/>
              </a:solidFill>
              <a:latin typeface="Arial"/>
              <a:ea typeface="+mn-ea"/>
              <a:cs typeface="Arial"/>
            </a:endParaRPr>
          </a:p>
        </xdr:txBody>
      </xdr:sp>
      <xdr:sp macro="" textlink="PivotTables!BO17">
        <xdr:nvSpPr>
          <xdr:cNvPr id="232" name="TextBox 231">
            <a:extLst>
              <a:ext uri="{FF2B5EF4-FFF2-40B4-BE49-F238E27FC236}">
                <a16:creationId xmlns:a16="http://schemas.microsoft.com/office/drawing/2014/main" id="{E4D7EBFE-FD4E-4995-896D-CC7703902DD6}"/>
              </a:ext>
            </a:extLst>
          </xdr:cNvPr>
          <xdr:cNvSpPr txBox="1"/>
        </xdr:nvSpPr>
        <xdr:spPr>
          <a:xfrm>
            <a:off x="11181488" y="1273270"/>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2173454-5E83-4348-8C88-339992186438}" type="TxLink">
              <a:rPr lang="en-US" sz="700" b="0" i="0" u="none" strike="noStrike">
                <a:solidFill>
                  <a:schemeClr val="bg1"/>
                </a:solidFill>
                <a:latin typeface="Arial"/>
                <a:ea typeface="+mn-ea"/>
                <a:cs typeface="Arial"/>
              </a:rPr>
              <a:pPr marL="0" indent="0" algn="l"/>
              <a:t>6.84%</a:t>
            </a:fld>
            <a:endParaRPr lang="en-US" sz="700" b="0" i="0" u="none" strike="noStrike">
              <a:solidFill>
                <a:schemeClr val="bg1"/>
              </a:solidFill>
              <a:latin typeface="Arial"/>
              <a:ea typeface="+mn-ea"/>
              <a:cs typeface="Arial"/>
            </a:endParaRPr>
          </a:p>
        </xdr:txBody>
      </xdr:sp>
    </xdr:grpSp>
    <xdr:clientData/>
  </xdr:twoCellAnchor>
  <xdr:twoCellAnchor editAs="absolute">
    <xdr:from>
      <xdr:col>9</xdr:col>
      <xdr:colOff>310846</xdr:colOff>
      <xdr:row>3</xdr:row>
      <xdr:rowOff>110391</xdr:rowOff>
    </xdr:from>
    <xdr:to>
      <xdr:col>11</xdr:col>
      <xdr:colOff>302488</xdr:colOff>
      <xdr:row>4</xdr:row>
      <xdr:rowOff>165793</xdr:rowOff>
    </xdr:to>
    <xdr:grpSp>
      <xdr:nvGrpSpPr>
        <xdr:cNvPr id="233" name="Group 232">
          <a:extLst>
            <a:ext uri="{FF2B5EF4-FFF2-40B4-BE49-F238E27FC236}">
              <a16:creationId xmlns:a16="http://schemas.microsoft.com/office/drawing/2014/main" id="{7450FB2C-4117-4269-AFB1-5DAAE949707C}"/>
            </a:ext>
          </a:extLst>
        </xdr:cNvPr>
        <xdr:cNvGrpSpPr/>
      </xdr:nvGrpSpPr>
      <xdr:grpSpPr>
        <a:xfrm>
          <a:off x="5797246" y="681891"/>
          <a:ext cx="1210842" cy="245902"/>
          <a:chOff x="10602876" y="1266742"/>
          <a:chExt cx="1207269" cy="247069"/>
        </a:xfrm>
      </xdr:grpSpPr>
      <xdr:sp macro="" textlink="PivotTables!BM19">
        <xdr:nvSpPr>
          <xdr:cNvPr id="234" name="TextBox 233">
            <a:extLst>
              <a:ext uri="{FF2B5EF4-FFF2-40B4-BE49-F238E27FC236}">
                <a16:creationId xmlns:a16="http://schemas.microsoft.com/office/drawing/2014/main" id="{A8593DCA-6802-4A56-BAD0-9C9125E0B495}"/>
              </a:ext>
            </a:extLst>
          </xdr:cNvPr>
          <xdr:cNvSpPr txBox="1"/>
        </xdr:nvSpPr>
        <xdr:spPr>
          <a:xfrm>
            <a:off x="10625430" y="1266742"/>
            <a:ext cx="1054467" cy="93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4CD63FB-F30B-4C9D-A419-25E309318EC4}" type="TxLink">
              <a:rPr lang="en-US" sz="700" b="0" i="0" u="none" strike="noStrike">
                <a:solidFill>
                  <a:schemeClr val="bg1"/>
                </a:solidFill>
                <a:latin typeface="Arial"/>
                <a:ea typeface="+mn-ea"/>
                <a:cs typeface="Arial"/>
              </a:rPr>
              <a:pPr marL="0" indent="0" algn="l"/>
              <a:t>Asset sale</a:t>
            </a:fld>
            <a:endParaRPr lang="en-US" sz="700" b="0" i="0" u="none" strike="noStrike">
              <a:solidFill>
                <a:schemeClr val="bg1"/>
              </a:solidFill>
              <a:latin typeface="Arial"/>
              <a:ea typeface="+mn-ea"/>
              <a:cs typeface="Arial"/>
            </a:endParaRPr>
          </a:p>
        </xdr:txBody>
      </xdr:sp>
      <xdr:sp macro="" textlink="PivotTables!BN19">
        <xdr:nvSpPr>
          <xdr:cNvPr id="235" name="TextBox 234">
            <a:extLst>
              <a:ext uri="{FF2B5EF4-FFF2-40B4-BE49-F238E27FC236}">
                <a16:creationId xmlns:a16="http://schemas.microsoft.com/office/drawing/2014/main" id="{7A5123DC-A489-4C2D-9121-2F256B6D6B93}"/>
              </a:ext>
            </a:extLst>
          </xdr:cNvPr>
          <xdr:cNvSpPr txBox="1"/>
        </xdr:nvSpPr>
        <xdr:spPr>
          <a:xfrm>
            <a:off x="10602876" y="1375957"/>
            <a:ext cx="620723"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57EFD38-C538-4BA4-9FAE-702AB7BB3613}" type="TxLink">
              <a:rPr lang="en-US" sz="700" b="0" i="0" u="none" strike="noStrike">
                <a:solidFill>
                  <a:schemeClr val="bg1"/>
                </a:solidFill>
                <a:latin typeface="Arial"/>
                <a:ea typeface="+mn-ea"/>
                <a:cs typeface="Arial"/>
              </a:rPr>
              <a:pPr marL="0" indent="0" algn="l"/>
              <a:t> 79,200 </a:t>
            </a:fld>
            <a:endParaRPr lang="en-US" sz="700" b="0" i="0" u="none" strike="noStrike">
              <a:solidFill>
                <a:schemeClr val="bg1"/>
              </a:solidFill>
              <a:latin typeface="Arial"/>
              <a:ea typeface="+mn-ea"/>
              <a:cs typeface="Arial"/>
            </a:endParaRPr>
          </a:p>
        </xdr:txBody>
      </xdr:sp>
      <xdr:sp macro="" textlink="PivotTables!BO19">
        <xdr:nvSpPr>
          <xdr:cNvPr id="236" name="TextBox 235">
            <a:extLst>
              <a:ext uri="{FF2B5EF4-FFF2-40B4-BE49-F238E27FC236}">
                <a16:creationId xmlns:a16="http://schemas.microsoft.com/office/drawing/2014/main" id="{D8A41252-3C0C-46C2-974D-020EB1946390}"/>
              </a:ext>
            </a:extLst>
          </xdr:cNvPr>
          <xdr:cNvSpPr txBox="1"/>
        </xdr:nvSpPr>
        <xdr:spPr>
          <a:xfrm>
            <a:off x="11174077" y="1310207"/>
            <a:ext cx="636068" cy="13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77F0CE2-FB7C-4418-95CB-58BDBF5E6C02}" type="TxLink">
              <a:rPr lang="en-US" sz="700" b="0" i="0" u="none" strike="noStrike">
                <a:solidFill>
                  <a:schemeClr val="bg1"/>
                </a:solidFill>
                <a:latin typeface="Arial"/>
                <a:ea typeface="+mn-ea"/>
                <a:cs typeface="Arial"/>
              </a:rPr>
              <a:pPr marL="0" indent="0" algn="l"/>
              <a:t>9.87%</a:t>
            </a:fld>
            <a:endParaRPr lang="en-US" sz="700" b="0" i="0" u="none" strike="noStrike">
              <a:solidFill>
                <a:schemeClr val="bg1"/>
              </a:solidFill>
              <a:latin typeface="Arial"/>
              <a:ea typeface="+mn-ea"/>
              <a:cs typeface="Arial"/>
            </a:endParaRPr>
          </a:p>
        </xdr:txBody>
      </xdr:sp>
    </xdr:grpSp>
    <xdr:clientData/>
  </xdr:twoCellAnchor>
  <xdr:twoCellAnchor editAs="absolute">
    <xdr:from>
      <xdr:col>7</xdr:col>
      <xdr:colOff>52915</xdr:colOff>
      <xdr:row>3</xdr:row>
      <xdr:rowOff>52916</xdr:rowOff>
    </xdr:from>
    <xdr:to>
      <xdr:col>20</xdr:col>
      <xdr:colOff>256821</xdr:colOff>
      <xdr:row>45</xdr:row>
      <xdr:rowOff>133349</xdr:rowOff>
    </xdr:to>
    <xdr:sp macro="" textlink="">
      <xdr:nvSpPr>
        <xdr:cNvPr id="29" name="Oval 28">
          <a:extLst>
            <a:ext uri="{FF2B5EF4-FFF2-40B4-BE49-F238E27FC236}">
              <a16:creationId xmlns:a16="http://schemas.microsoft.com/office/drawing/2014/main" id="{DF8656E3-B5D3-4A73-8610-ADF1065088DE}"/>
            </a:ext>
          </a:extLst>
        </xdr:cNvPr>
        <xdr:cNvSpPr/>
      </xdr:nvSpPr>
      <xdr:spPr>
        <a:xfrm>
          <a:off x="4374443" y="634999"/>
          <a:ext cx="8229600" cy="822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0.08576</cdr:x>
      <cdr:y>0.02262</cdr:y>
    </cdr:from>
    <cdr:to>
      <cdr:x>0.82129</cdr:x>
      <cdr:y>0.98166</cdr:y>
    </cdr:to>
    <cdr:grpSp>
      <cdr:nvGrpSpPr>
        <cdr:cNvPr id="57" name="Group 56">
          <a:extLst xmlns:a="http://schemas.openxmlformats.org/drawingml/2006/main">
            <a:ext uri="{FF2B5EF4-FFF2-40B4-BE49-F238E27FC236}">
              <a16:creationId xmlns:a16="http://schemas.microsoft.com/office/drawing/2014/main" id="{6190F076-88AB-443E-9BFE-E9C4339524C2}"/>
            </a:ext>
          </a:extLst>
        </cdr:cNvPr>
        <cdr:cNvGrpSpPr/>
      </cdr:nvGrpSpPr>
      <cdr:grpSpPr>
        <a:xfrm xmlns:a="http://schemas.openxmlformats.org/drawingml/2006/main">
          <a:off x="892832" y="155631"/>
          <a:ext cx="7657474" cy="6598412"/>
          <a:chOff x="892869" y="155644"/>
          <a:chExt cx="7657425" cy="6598364"/>
        </a:xfrm>
      </cdr:grpSpPr>
      <cdr:grpSp>
        <cdr:nvGrpSpPr>
          <cdr:cNvPr id="56" name="Group 55">
            <a:extLst xmlns:a="http://schemas.openxmlformats.org/drawingml/2006/main">
              <a:ext uri="{FF2B5EF4-FFF2-40B4-BE49-F238E27FC236}">
                <a16:creationId xmlns:a16="http://schemas.microsoft.com/office/drawing/2014/main" id="{B36E860D-6F21-4967-8268-1279E6C31927}"/>
              </a:ext>
            </a:extLst>
          </cdr:cNvPr>
          <cdr:cNvGrpSpPr/>
        </cdr:nvGrpSpPr>
        <cdr:grpSpPr>
          <a:xfrm xmlns:a="http://schemas.openxmlformats.org/drawingml/2006/main">
            <a:off x="6830119" y="1601370"/>
            <a:ext cx="884821" cy="813656"/>
            <a:chOff x="6830124" y="1601373"/>
            <a:chExt cx="884817" cy="813650"/>
          </a:xfrm>
        </cdr:grpSpPr>
        <cdr:cxnSp macro="">
          <cdr:nvCxnSpPr>
            <cdr:cNvPr id="101" name="Straight Connector 100">
              <a:extLst xmlns:a="http://schemas.openxmlformats.org/drawingml/2006/main">
                <a:ext uri="{FF2B5EF4-FFF2-40B4-BE49-F238E27FC236}">
                  <a16:creationId xmlns:a16="http://schemas.microsoft.com/office/drawing/2014/main" id="{411323D8-4CDE-4B3C-AD2F-48F8EF2C6A78}"/>
                </a:ext>
              </a:extLst>
            </cdr:cNvPr>
            <cdr:cNvCxnSpPr/>
          </cdr:nvCxnSpPr>
          <cdr:spPr>
            <a:xfrm xmlns:a="http://schemas.openxmlformats.org/drawingml/2006/main" flipV="1">
              <a:off x="6830124" y="1945836"/>
              <a:ext cx="524993" cy="469187"/>
            </a:xfrm>
            <a:prstGeom xmlns:a="http://schemas.openxmlformats.org/drawingml/2006/main" prst="line">
              <a:avLst/>
            </a:prstGeom>
            <a:ln xmlns:a="http://schemas.openxmlformats.org/drawingml/2006/main" w="15875">
              <a:gradFill>
                <a:gsLst>
                  <a:gs pos="53000">
                    <a:schemeClr val="tx1">
                      <a:lumMod val="95000"/>
                      <a:lumOff val="5000"/>
                    </a:schemeClr>
                  </a:gs>
                  <a:gs pos="76000">
                    <a:schemeClr val="bg1"/>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04" name="Circle: Hollow 103">
              <a:extLst xmlns:a="http://schemas.openxmlformats.org/drawingml/2006/main">
                <a:ext uri="{FF2B5EF4-FFF2-40B4-BE49-F238E27FC236}">
                  <a16:creationId xmlns:a16="http://schemas.microsoft.com/office/drawing/2014/main" id="{140B9E0A-564D-414E-94AF-2A432BF649CB}"/>
                </a:ext>
              </a:extLst>
            </cdr:cNvPr>
            <cdr:cNvSpPr/>
          </cdr:nvSpPr>
          <cdr:spPr>
            <a:xfrm xmlns:a="http://schemas.openxmlformats.org/drawingml/2006/main">
              <a:off x="7293354" y="1601373"/>
              <a:ext cx="421587" cy="403590"/>
            </a:xfrm>
            <a:prstGeom xmlns:a="http://schemas.openxmlformats.org/drawingml/2006/main" prst="donut">
              <a:avLst>
                <a:gd name="adj" fmla="val 5456"/>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grpSp>
        <cdr:nvGrpSpPr>
          <cdr:cNvPr id="33" name="Group 32">
            <a:extLst xmlns:a="http://schemas.openxmlformats.org/drawingml/2006/main">
              <a:ext uri="{FF2B5EF4-FFF2-40B4-BE49-F238E27FC236}">
                <a16:creationId xmlns:a16="http://schemas.microsoft.com/office/drawing/2014/main" id="{5BBE3018-EBD7-4559-9561-95CC9A256066}"/>
              </a:ext>
            </a:extLst>
          </cdr:cNvPr>
          <cdr:cNvGrpSpPr/>
        </cdr:nvGrpSpPr>
        <cdr:grpSpPr>
          <a:xfrm xmlns:a="http://schemas.openxmlformats.org/drawingml/2006/main">
            <a:off x="7656213" y="4257169"/>
            <a:ext cx="894081" cy="856378"/>
            <a:chOff x="6851173" y="1572869"/>
            <a:chExt cx="898052" cy="841138"/>
          </a:xfrm>
        </cdr:grpSpPr>
        <cdr:cxnSp macro="">
          <cdr:nvCxnSpPr>
            <cdr:cNvPr id="34" name="Straight Connector 33">
              <a:extLst xmlns:a="http://schemas.openxmlformats.org/drawingml/2006/main">
                <a:ext uri="{FF2B5EF4-FFF2-40B4-BE49-F238E27FC236}">
                  <a16:creationId xmlns:a16="http://schemas.microsoft.com/office/drawing/2014/main" id="{690B8092-6998-4D38-A1FF-F870BB2D5E58}"/>
                </a:ext>
              </a:extLst>
            </cdr:cNvPr>
            <cdr:cNvCxnSpPr>
              <a:endCxn xmlns:a="http://schemas.openxmlformats.org/drawingml/2006/main" id="35" idx="3"/>
            </cdr:cNvCxnSpPr>
          </cdr:nvCxnSpPr>
          <cdr:spPr>
            <a:xfrm xmlns:a="http://schemas.openxmlformats.org/drawingml/2006/main" flipV="1">
              <a:off x="6851173" y="1884289"/>
              <a:ext cx="555039" cy="529718"/>
            </a:xfrm>
            <a:prstGeom xmlns:a="http://schemas.openxmlformats.org/drawingml/2006/main" prst="line">
              <a:avLst/>
            </a:prstGeom>
            <a:ln xmlns:a="http://schemas.openxmlformats.org/drawingml/2006/main" w="15875">
              <a:gradFill>
                <a:gsLst>
                  <a:gs pos="53000">
                    <a:schemeClr val="tx1">
                      <a:lumMod val="95000"/>
                      <a:lumOff val="5000"/>
                    </a:schemeClr>
                  </a:gs>
                  <a:gs pos="76000">
                    <a:schemeClr val="bg1"/>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5" name="Circle: Hollow 34">
              <a:extLst xmlns:a="http://schemas.openxmlformats.org/drawingml/2006/main">
                <a:ext uri="{FF2B5EF4-FFF2-40B4-BE49-F238E27FC236}">
                  <a16:creationId xmlns:a16="http://schemas.microsoft.com/office/drawing/2014/main" id="{0299AB4A-37C1-4500-86A5-6171210564E2}"/>
                </a:ext>
              </a:extLst>
            </cdr:cNvPr>
            <cdr:cNvSpPr/>
          </cdr:nvSpPr>
          <cdr:spPr>
            <a:xfrm xmlns:a="http://schemas.openxmlformats.org/drawingml/2006/main">
              <a:off x="7347359" y="1572869"/>
              <a:ext cx="401866" cy="364851"/>
            </a:xfrm>
            <a:prstGeom xmlns:a="http://schemas.openxmlformats.org/drawingml/2006/main" prst="donut">
              <a:avLst>
                <a:gd name="adj" fmla="val 5456"/>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grpSp>
        <cdr:nvGrpSpPr>
          <cdr:cNvPr id="36" name="Group 35">
            <a:extLst xmlns:a="http://schemas.openxmlformats.org/drawingml/2006/main">
              <a:ext uri="{FF2B5EF4-FFF2-40B4-BE49-F238E27FC236}">
                <a16:creationId xmlns:a16="http://schemas.microsoft.com/office/drawing/2014/main" id="{538441BC-36F5-425B-AE50-51542A627B63}"/>
              </a:ext>
            </a:extLst>
          </cdr:cNvPr>
          <cdr:cNvGrpSpPr/>
        </cdr:nvGrpSpPr>
        <cdr:grpSpPr>
          <a:xfrm xmlns:a="http://schemas.openxmlformats.org/drawingml/2006/main" rot="4212252">
            <a:off x="4857654" y="5919146"/>
            <a:ext cx="742442" cy="927281"/>
            <a:chOff x="6974694" y="1572869"/>
            <a:chExt cx="774531" cy="909595"/>
          </a:xfrm>
        </cdr:grpSpPr>
        <cdr:cxnSp macro="">
          <cdr:nvCxnSpPr>
            <cdr:cNvPr id="37" name="Straight Connector 36">
              <a:extLst xmlns:a="http://schemas.openxmlformats.org/drawingml/2006/main">
                <a:ext uri="{FF2B5EF4-FFF2-40B4-BE49-F238E27FC236}">
                  <a16:creationId xmlns:a16="http://schemas.microsoft.com/office/drawing/2014/main" id="{3C91BE1E-3532-4CB5-A400-0ED30C44D5CD}"/>
                </a:ext>
              </a:extLst>
            </cdr:cNvPr>
            <cdr:cNvCxnSpPr>
              <a:endCxn xmlns:a="http://schemas.openxmlformats.org/drawingml/2006/main" id="38" idx="3"/>
            </cdr:cNvCxnSpPr>
          </cdr:nvCxnSpPr>
          <cdr:spPr>
            <a:xfrm xmlns:a="http://schemas.openxmlformats.org/drawingml/2006/main" rot="17387748">
              <a:off x="6800352" y="1988225"/>
              <a:ext cx="668581" cy="319898"/>
            </a:xfrm>
            <a:prstGeom xmlns:a="http://schemas.openxmlformats.org/drawingml/2006/main" prst="line">
              <a:avLst/>
            </a:prstGeom>
            <a:ln xmlns:a="http://schemas.openxmlformats.org/drawingml/2006/main" w="15875">
              <a:gradFill>
                <a:gsLst>
                  <a:gs pos="53000">
                    <a:schemeClr val="tx1">
                      <a:lumMod val="95000"/>
                      <a:lumOff val="5000"/>
                    </a:schemeClr>
                  </a:gs>
                  <a:gs pos="76000">
                    <a:schemeClr val="bg1"/>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8" name="Circle: Hollow 37">
              <a:extLst xmlns:a="http://schemas.openxmlformats.org/drawingml/2006/main">
                <a:ext uri="{FF2B5EF4-FFF2-40B4-BE49-F238E27FC236}">
                  <a16:creationId xmlns:a16="http://schemas.microsoft.com/office/drawing/2014/main" id="{641E1B8E-474C-422C-A9EB-230EAC22764C}"/>
                </a:ext>
              </a:extLst>
            </cdr:cNvPr>
            <cdr:cNvSpPr/>
          </cdr:nvSpPr>
          <cdr:spPr>
            <a:xfrm xmlns:a="http://schemas.openxmlformats.org/drawingml/2006/main">
              <a:off x="7347359" y="1572869"/>
              <a:ext cx="401866" cy="364851"/>
            </a:xfrm>
            <a:prstGeom xmlns:a="http://schemas.openxmlformats.org/drawingml/2006/main" prst="donut">
              <a:avLst>
                <a:gd name="adj" fmla="val 5456"/>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grpSp>
        <cdr:nvGrpSpPr>
          <cdr:cNvPr id="39" name="Group 38">
            <a:extLst xmlns:a="http://schemas.openxmlformats.org/drawingml/2006/main">
              <a:ext uri="{FF2B5EF4-FFF2-40B4-BE49-F238E27FC236}">
                <a16:creationId xmlns:a16="http://schemas.microsoft.com/office/drawing/2014/main" id="{2D8BEA97-C7FE-45E1-ADC4-9C8C62802836}"/>
              </a:ext>
            </a:extLst>
          </cdr:cNvPr>
          <cdr:cNvGrpSpPr/>
        </cdr:nvGrpSpPr>
        <cdr:grpSpPr>
          <a:xfrm xmlns:a="http://schemas.openxmlformats.org/drawingml/2006/main" rot="5850656">
            <a:off x="1576239" y="5337628"/>
            <a:ext cx="932403" cy="770813"/>
            <a:chOff x="6850491" y="1572871"/>
            <a:chExt cx="928284" cy="755831"/>
          </a:xfrm>
        </cdr:grpSpPr>
        <cdr:cxnSp macro="">
          <cdr:nvCxnSpPr>
            <cdr:cNvPr id="40" name="Straight Connector 39">
              <a:extLst xmlns:a="http://schemas.openxmlformats.org/drawingml/2006/main">
                <a:ext uri="{FF2B5EF4-FFF2-40B4-BE49-F238E27FC236}">
                  <a16:creationId xmlns:a16="http://schemas.microsoft.com/office/drawing/2014/main" id="{8165D8E0-6328-4800-990A-2D019040CB5F}"/>
                </a:ext>
              </a:extLst>
            </cdr:cNvPr>
            <cdr:cNvCxnSpPr>
              <a:endCxn xmlns:a="http://schemas.openxmlformats.org/drawingml/2006/main" id="41" idx="3"/>
            </cdr:cNvCxnSpPr>
          </cdr:nvCxnSpPr>
          <cdr:spPr>
            <a:xfrm xmlns:a="http://schemas.openxmlformats.org/drawingml/2006/main" rot="15749344">
              <a:off x="6953457" y="1843516"/>
              <a:ext cx="382220" cy="588152"/>
            </a:xfrm>
            <a:prstGeom xmlns:a="http://schemas.openxmlformats.org/drawingml/2006/main" prst="line">
              <a:avLst/>
            </a:prstGeom>
            <a:ln xmlns:a="http://schemas.openxmlformats.org/drawingml/2006/main" w="15875">
              <a:gradFill>
                <a:gsLst>
                  <a:gs pos="53000">
                    <a:schemeClr val="tx1">
                      <a:lumMod val="95000"/>
                      <a:lumOff val="5000"/>
                    </a:schemeClr>
                  </a:gs>
                  <a:gs pos="76000">
                    <a:schemeClr val="bg1"/>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1" name="Circle: Hollow 40">
              <a:extLst xmlns:a="http://schemas.openxmlformats.org/drawingml/2006/main">
                <a:ext uri="{FF2B5EF4-FFF2-40B4-BE49-F238E27FC236}">
                  <a16:creationId xmlns:a16="http://schemas.microsoft.com/office/drawing/2014/main" id="{63899BB7-9070-4E3F-864A-90E81CD317B5}"/>
                </a:ext>
              </a:extLst>
            </cdr:cNvPr>
            <cdr:cNvSpPr/>
          </cdr:nvSpPr>
          <cdr:spPr>
            <a:xfrm xmlns:a="http://schemas.openxmlformats.org/drawingml/2006/main">
              <a:off x="7347362" y="1572871"/>
              <a:ext cx="431413" cy="395701"/>
            </a:xfrm>
            <a:prstGeom xmlns:a="http://schemas.openxmlformats.org/drawingml/2006/main" prst="donut">
              <a:avLst>
                <a:gd name="adj" fmla="val 5456"/>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grpSp>
        <cdr:nvGrpSpPr>
          <cdr:cNvPr id="42" name="Group 41">
            <a:extLst xmlns:a="http://schemas.openxmlformats.org/drawingml/2006/main">
              <a:ext uri="{FF2B5EF4-FFF2-40B4-BE49-F238E27FC236}">
                <a16:creationId xmlns:a16="http://schemas.microsoft.com/office/drawing/2014/main" id="{94AB8A56-AE29-4FDA-B8EE-311D34A2E722}"/>
              </a:ext>
            </a:extLst>
          </cdr:cNvPr>
          <cdr:cNvGrpSpPr/>
        </cdr:nvGrpSpPr>
        <cdr:grpSpPr>
          <a:xfrm xmlns:a="http://schemas.openxmlformats.org/drawingml/2006/main" rot="14797489">
            <a:off x="1017849" y="464731"/>
            <a:ext cx="744569" cy="994529"/>
            <a:chOff x="7002751" y="1572869"/>
            <a:chExt cx="746474" cy="912221"/>
          </a:xfrm>
        </cdr:grpSpPr>
        <cdr:cxnSp macro="">
          <cdr:nvCxnSpPr>
            <cdr:cNvPr id="43" name="Straight Connector 42">
              <a:extLst xmlns:a="http://schemas.openxmlformats.org/drawingml/2006/main">
                <a:ext uri="{FF2B5EF4-FFF2-40B4-BE49-F238E27FC236}">
                  <a16:creationId xmlns:a16="http://schemas.microsoft.com/office/drawing/2014/main" id="{8CB51D76-52C0-4E8B-AE50-639188919D89}"/>
                </a:ext>
              </a:extLst>
            </cdr:cNvPr>
            <cdr:cNvCxnSpPr>
              <a:endCxn xmlns:a="http://schemas.openxmlformats.org/drawingml/2006/main" id="44" idx="3"/>
            </cdr:cNvCxnSpPr>
          </cdr:nvCxnSpPr>
          <cdr:spPr>
            <a:xfrm xmlns:a="http://schemas.openxmlformats.org/drawingml/2006/main" rot="6802511" flipH="1" flipV="1">
              <a:off x="6798701" y="2011170"/>
              <a:ext cx="677970" cy="269870"/>
            </a:xfrm>
            <a:prstGeom xmlns:a="http://schemas.openxmlformats.org/drawingml/2006/main" prst="line">
              <a:avLst/>
            </a:prstGeom>
            <a:ln xmlns:a="http://schemas.openxmlformats.org/drawingml/2006/main" w="15875">
              <a:gradFill>
                <a:gsLst>
                  <a:gs pos="53000">
                    <a:schemeClr val="tx1">
                      <a:lumMod val="95000"/>
                      <a:lumOff val="5000"/>
                    </a:schemeClr>
                  </a:gs>
                  <a:gs pos="76000">
                    <a:schemeClr val="bg1"/>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4" name="Circle: Hollow 43">
              <a:extLst xmlns:a="http://schemas.openxmlformats.org/drawingml/2006/main">
                <a:ext uri="{FF2B5EF4-FFF2-40B4-BE49-F238E27FC236}">
                  <a16:creationId xmlns:a16="http://schemas.microsoft.com/office/drawing/2014/main" id="{0C4ECDED-F5AF-44AA-9346-B3F0A914E072}"/>
                </a:ext>
              </a:extLst>
            </cdr:cNvPr>
            <cdr:cNvSpPr/>
          </cdr:nvSpPr>
          <cdr:spPr>
            <a:xfrm xmlns:a="http://schemas.openxmlformats.org/drawingml/2006/main">
              <a:off x="7347359" y="1572869"/>
              <a:ext cx="401866" cy="364851"/>
            </a:xfrm>
            <a:prstGeom xmlns:a="http://schemas.openxmlformats.org/drawingml/2006/main" prst="donut">
              <a:avLst>
                <a:gd name="adj" fmla="val 5456"/>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grpSp>
        <cdr:nvGrpSpPr>
          <cdr:cNvPr id="45" name="Group 44">
            <a:extLst xmlns:a="http://schemas.openxmlformats.org/drawingml/2006/main">
              <a:ext uri="{FF2B5EF4-FFF2-40B4-BE49-F238E27FC236}">
                <a16:creationId xmlns:a16="http://schemas.microsoft.com/office/drawing/2014/main" id="{502BD752-2CE6-4929-AB88-496395AA869D}"/>
              </a:ext>
            </a:extLst>
          </cdr:cNvPr>
          <cdr:cNvGrpSpPr/>
        </cdr:nvGrpSpPr>
        <cdr:grpSpPr>
          <a:xfrm xmlns:a="http://schemas.openxmlformats.org/drawingml/2006/main" rot="14797489">
            <a:off x="4006241" y="32644"/>
            <a:ext cx="740639" cy="986639"/>
            <a:chOff x="7006691" y="1572869"/>
            <a:chExt cx="742534" cy="904985"/>
          </a:xfrm>
        </cdr:grpSpPr>
        <cdr:cxnSp macro="">
          <cdr:nvCxnSpPr>
            <cdr:cNvPr id="46" name="Straight Connector 45">
              <a:extLst xmlns:a="http://schemas.openxmlformats.org/drawingml/2006/main">
                <a:ext uri="{FF2B5EF4-FFF2-40B4-BE49-F238E27FC236}">
                  <a16:creationId xmlns:a16="http://schemas.microsoft.com/office/drawing/2014/main" id="{25506C1B-CD42-43F0-86CB-2383500CF262}"/>
                </a:ext>
              </a:extLst>
            </cdr:cNvPr>
            <cdr:cNvCxnSpPr>
              <a:endCxn xmlns:a="http://schemas.openxmlformats.org/drawingml/2006/main" id="47" idx="3"/>
            </cdr:cNvCxnSpPr>
          </cdr:nvCxnSpPr>
          <cdr:spPr>
            <a:xfrm xmlns:a="http://schemas.openxmlformats.org/drawingml/2006/main" rot="6802511" flipH="1" flipV="1">
              <a:off x="6804682" y="2010881"/>
              <a:ext cx="668982" cy="264963"/>
            </a:xfrm>
            <a:prstGeom xmlns:a="http://schemas.openxmlformats.org/drawingml/2006/main" prst="line">
              <a:avLst/>
            </a:prstGeom>
            <a:ln xmlns:a="http://schemas.openxmlformats.org/drawingml/2006/main" w="15875">
              <a:gradFill>
                <a:gsLst>
                  <a:gs pos="53000">
                    <a:schemeClr val="tx1">
                      <a:lumMod val="95000"/>
                      <a:lumOff val="5000"/>
                    </a:schemeClr>
                  </a:gs>
                  <a:gs pos="76000">
                    <a:schemeClr val="bg1"/>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7" name="Circle: Hollow 46">
              <a:extLst xmlns:a="http://schemas.openxmlformats.org/drawingml/2006/main">
                <a:ext uri="{FF2B5EF4-FFF2-40B4-BE49-F238E27FC236}">
                  <a16:creationId xmlns:a16="http://schemas.microsoft.com/office/drawing/2014/main" id="{4309A2E3-FB98-4FAA-908B-F208CFD7557C}"/>
                </a:ext>
              </a:extLst>
            </cdr:cNvPr>
            <cdr:cNvSpPr/>
          </cdr:nvSpPr>
          <cdr:spPr>
            <a:xfrm xmlns:a="http://schemas.openxmlformats.org/drawingml/2006/main">
              <a:off x="7347359" y="1572869"/>
              <a:ext cx="401866" cy="364851"/>
            </a:xfrm>
            <a:prstGeom xmlns:a="http://schemas.openxmlformats.org/drawingml/2006/main" prst="donut">
              <a:avLst>
                <a:gd name="adj" fmla="val 5456"/>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grpSp>
  </cdr:relSizeAnchor>
  <cdr:relSizeAnchor xmlns:cdr="http://schemas.openxmlformats.org/drawingml/2006/chartDrawing">
    <cdr:from>
      <cdr:x>0.18274</cdr:x>
      <cdr:y>0.16068</cdr:y>
    </cdr:from>
    <cdr:to>
      <cdr:x>0.66329</cdr:x>
      <cdr:y>0.83398</cdr:y>
    </cdr:to>
    <cdr:grpSp>
      <cdr:nvGrpSpPr>
        <cdr:cNvPr id="97" name="Group 96">
          <a:extLst xmlns:a="http://schemas.openxmlformats.org/drawingml/2006/main">
            <a:ext uri="{FF2B5EF4-FFF2-40B4-BE49-F238E27FC236}">
              <a16:creationId xmlns:a16="http://schemas.microsoft.com/office/drawing/2014/main" id="{3ACB1B45-987C-42CD-B07A-AF3843ECF1B7}"/>
            </a:ext>
          </a:extLst>
        </cdr:cNvPr>
        <cdr:cNvGrpSpPr/>
      </cdr:nvGrpSpPr>
      <cdr:grpSpPr>
        <a:xfrm xmlns:a="http://schemas.openxmlformats.org/drawingml/2006/main">
          <a:off x="1902474" y="1105515"/>
          <a:ext cx="5002921" cy="4632456"/>
          <a:chOff x="1909023" y="1115600"/>
          <a:chExt cx="5019993" cy="4674844"/>
        </a:xfrm>
      </cdr:grpSpPr>
      <cdr:grpSp>
        <cdr:nvGrpSpPr>
          <cdr:cNvPr id="10" name="Group 9">
            <a:extLst xmlns:a="http://schemas.openxmlformats.org/drawingml/2006/main">
              <a:ext uri="{FF2B5EF4-FFF2-40B4-BE49-F238E27FC236}">
                <a16:creationId xmlns:a16="http://schemas.microsoft.com/office/drawing/2014/main" id="{AB40AB5F-789A-4CC0-BD26-F63433192A6F}"/>
              </a:ext>
            </a:extLst>
          </cdr:cNvPr>
          <cdr:cNvGrpSpPr/>
        </cdr:nvGrpSpPr>
        <cdr:grpSpPr>
          <a:xfrm xmlns:a="http://schemas.openxmlformats.org/drawingml/2006/main">
            <a:off x="2593020" y="2444874"/>
            <a:ext cx="2504063" cy="2556837"/>
            <a:chOff x="1286892" y="2842734"/>
            <a:chExt cx="2473421" cy="2577336"/>
          </a:xfrm>
        </cdr:grpSpPr>
        <cdr:sp macro="" textlink="">
          <cdr:nvSpPr>
            <cdr:cNvPr id="3" name="Oval 2">
              <a:extLst xmlns:a="http://schemas.openxmlformats.org/drawingml/2006/main">
                <a:ext uri="{FF2B5EF4-FFF2-40B4-BE49-F238E27FC236}">
                  <a16:creationId xmlns:a16="http://schemas.microsoft.com/office/drawing/2014/main" id="{CE776BB1-AE2A-4C1B-8CAD-620C79FCC221}"/>
                </a:ext>
              </a:extLst>
            </cdr:cNvPr>
            <cdr:cNvSpPr/>
          </cdr:nvSpPr>
          <cdr:spPr>
            <a:xfrm xmlns:a="http://schemas.openxmlformats.org/drawingml/2006/main">
              <a:off x="1638300" y="3232151"/>
              <a:ext cx="1828800" cy="1828800"/>
            </a:xfrm>
            <a:prstGeom xmlns:a="http://schemas.openxmlformats.org/drawingml/2006/main" prst="ellipse">
              <a:avLst/>
            </a:prstGeom>
            <a:gradFill xmlns:a="http://schemas.openxmlformats.org/drawingml/2006/main" flip="none" rotWithShape="1">
              <a:gsLst>
                <a:gs pos="22000">
                  <a:srgbClr val="DD115E"/>
                </a:gs>
                <a:gs pos="84000">
                  <a:srgbClr val="C240DB"/>
                </a:gs>
              </a:gsLst>
              <a:lin ang="5400000" scaled="1"/>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sp macro="" textlink="">
          <cdr:nvSpPr>
            <cdr:cNvPr id="2" name="Oval 1">
              <a:extLst xmlns:a="http://schemas.openxmlformats.org/drawingml/2006/main">
                <a:ext uri="{FF2B5EF4-FFF2-40B4-BE49-F238E27FC236}">
                  <a16:creationId xmlns:a16="http://schemas.microsoft.com/office/drawing/2014/main" id="{4B172723-AEAB-47E3-BF85-DB9476A666BA}"/>
                </a:ext>
              </a:extLst>
            </cdr:cNvPr>
            <cdr:cNvSpPr/>
          </cdr:nvSpPr>
          <cdr:spPr>
            <a:xfrm xmlns:a="http://schemas.openxmlformats.org/drawingml/2006/main">
              <a:off x="1885188" y="3479039"/>
              <a:ext cx="1335024" cy="1335024"/>
            </a:xfrm>
            <a:prstGeom xmlns:a="http://schemas.openxmlformats.org/drawingml/2006/main" prst="ellipse">
              <a:avLst/>
            </a:prstGeom>
            <a:solidFill xmlns:a="http://schemas.openxmlformats.org/drawingml/2006/main">
              <a:schemeClr val="tx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sp macro="" textlink="">
          <cdr:nvSpPr>
            <cdr:cNvPr id="4" name="Oval 3">
              <a:extLst xmlns:a="http://schemas.openxmlformats.org/drawingml/2006/main">
                <a:ext uri="{FF2B5EF4-FFF2-40B4-BE49-F238E27FC236}">
                  <a16:creationId xmlns:a16="http://schemas.microsoft.com/office/drawing/2014/main" id="{9FCE18B2-1D4F-4C50-8A05-1671A94F094A}"/>
                </a:ext>
              </a:extLst>
            </cdr:cNvPr>
            <cdr:cNvSpPr/>
          </cdr:nvSpPr>
          <cdr:spPr>
            <a:xfrm xmlns:a="http://schemas.openxmlformats.org/drawingml/2006/main">
              <a:off x="1286892" y="2842734"/>
              <a:ext cx="2473421" cy="2577336"/>
            </a:xfrm>
            <a:prstGeom xmlns:a="http://schemas.openxmlformats.org/drawingml/2006/main" prst="ellipse">
              <a:avLst/>
            </a:prstGeom>
            <a:gradFill xmlns:a="http://schemas.openxmlformats.org/drawingml/2006/main" flip="none" rotWithShape="1">
              <a:gsLst>
                <a:gs pos="22000">
                  <a:srgbClr val="DD115E">
                    <a:alpha val="20000"/>
                  </a:srgbClr>
                </a:gs>
                <a:gs pos="84000">
                  <a:srgbClr val="C240DB">
                    <a:alpha val="20000"/>
                  </a:srgbClr>
                </a:gs>
              </a:gsLst>
              <a:lin ang="5400000" scaled="1"/>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cxnSp macro="">
        <cdr:nvCxnSpPr>
          <cdr:cNvPr id="58" name="Straight Connector 57">
            <a:extLst xmlns:a="http://schemas.openxmlformats.org/drawingml/2006/main">
              <a:ext uri="{FF2B5EF4-FFF2-40B4-BE49-F238E27FC236}">
                <a16:creationId xmlns:a16="http://schemas.microsoft.com/office/drawing/2014/main" id="{0E9CE629-0B7E-463B-9BAE-69B606D80669}"/>
              </a:ext>
            </a:extLst>
          </cdr:cNvPr>
          <cdr:cNvCxnSpPr/>
        </cdr:nvCxnSpPr>
        <cdr:spPr>
          <a:xfrm xmlns:a="http://schemas.openxmlformats.org/drawingml/2006/main" flipV="1">
            <a:off x="4162699" y="1115600"/>
            <a:ext cx="1068841" cy="1763699"/>
          </a:xfrm>
          <a:prstGeom xmlns:a="http://schemas.openxmlformats.org/drawingml/2006/main" prst="line">
            <a:avLst/>
          </a:prstGeom>
          <a:ln xmlns:a="http://schemas.openxmlformats.org/drawingml/2006/main" w="15875">
            <a:gradFill>
              <a:gsLst>
                <a:gs pos="77000">
                  <a:srgbClr val="DD115E"/>
                </a:gs>
                <a:gs pos="100000">
                  <a:srgbClr val="100D83">
                    <a:alpha val="0"/>
                    <a:lumMod val="0"/>
                  </a:srgbClr>
                </a:gs>
              </a:gsLst>
              <a:lin ang="5400000" scaled="1"/>
            </a:gradFill>
          </a:ln>
          <a:effectLst xmlns:a="http://schemas.openxmlformats.org/drawingml/2006/main">
            <a:outerShdw blurRad="63500" sx="102000" sy="102000" algn="c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59" name="Straight Connector 58">
            <a:extLst xmlns:a="http://schemas.openxmlformats.org/drawingml/2006/main">
              <a:ext uri="{FF2B5EF4-FFF2-40B4-BE49-F238E27FC236}">
                <a16:creationId xmlns:a16="http://schemas.microsoft.com/office/drawing/2014/main" id="{18271A4A-45B4-427C-9674-C3DA157CFD4D}"/>
              </a:ext>
            </a:extLst>
          </cdr:cNvPr>
          <cdr:cNvCxnSpPr/>
        </cdr:nvCxnSpPr>
        <cdr:spPr>
          <a:xfrm xmlns:a="http://schemas.openxmlformats.org/drawingml/2006/main" flipV="1">
            <a:off x="4654721" y="2830037"/>
            <a:ext cx="1370224" cy="427133"/>
          </a:xfrm>
          <a:prstGeom xmlns:a="http://schemas.openxmlformats.org/drawingml/2006/main" prst="line">
            <a:avLst/>
          </a:prstGeom>
          <a:ln xmlns:a="http://schemas.openxmlformats.org/drawingml/2006/main" w="15875">
            <a:gradFill>
              <a:gsLst>
                <a:gs pos="78000">
                  <a:srgbClr val="DD115E"/>
                </a:gs>
                <a:gs pos="100000">
                  <a:srgbClr val="DD115E">
                    <a:lumMod val="50000"/>
                    <a:alpha val="25000"/>
                  </a:srgbClr>
                </a:gs>
              </a:gsLst>
              <a:lin ang="5400000" scaled="1"/>
            </a:gradFill>
          </a:ln>
          <a:effectLst xmlns:a="http://schemas.openxmlformats.org/drawingml/2006/main">
            <a:outerShdw blurRad="63500" sx="102000" sy="102000" algn="c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62" name="Straight Connector 61">
            <a:extLst xmlns:a="http://schemas.openxmlformats.org/drawingml/2006/main">
              <a:ext uri="{FF2B5EF4-FFF2-40B4-BE49-F238E27FC236}">
                <a16:creationId xmlns:a16="http://schemas.microsoft.com/office/drawing/2014/main" id="{61CC0C17-76F2-4F11-ACD5-424C470036B9}"/>
              </a:ext>
            </a:extLst>
          </cdr:cNvPr>
          <cdr:cNvCxnSpPr/>
        </cdr:nvCxnSpPr>
        <cdr:spPr>
          <a:xfrm xmlns:a="http://schemas.openxmlformats.org/drawingml/2006/main">
            <a:off x="4747235" y="4040459"/>
            <a:ext cx="2181781" cy="1212832"/>
          </a:xfrm>
          <a:prstGeom xmlns:a="http://schemas.openxmlformats.org/drawingml/2006/main" prst="line">
            <a:avLst/>
          </a:prstGeom>
          <a:ln xmlns:a="http://schemas.openxmlformats.org/drawingml/2006/main" w="15875">
            <a:gradFill>
              <a:gsLst>
                <a:gs pos="73000">
                  <a:srgbClr val="DD115E"/>
                </a:gs>
                <a:gs pos="100000">
                  <a:srgbClr val="100D83">
                    <a:alpha val="25000"/>
                    <a:lumMod val="39000"/>
                  </a:srgbClr>
                </a:gs>
              </a:gsLst>
              <a:lin ang="5400000" scaled="1"/>
            </a:gradFill>
          </a:ln>
          <a:effectLst xmlns:a="http://schemas.openxmlformats.org/drawingml/2006/main">
            <a:outerShdw blurRad="63500" sx="102000" sy="102000" algn="c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65" name="Straight Connector 64">
            <a:extLst xmlns:a="http://schemas.openxmlformats.org/drawingml/2006/main">
              <a:ext uri="{FF2B5EF4-FFF2-40B4-BE49-F238E27FC236}">
                <a16:creationId xmlns:a16="http://schemas.microsoft.com/office/drawing/2014/main" id="{77816F3F-417A-499A-98A7-BA1D7E53A252}"/>
              </a:ext>
            </a:extLst>
          </cdr:cNvPr>
          <cdr:cNvCxnSpPr/>
        </cdr:nvCxnSpPr>
        <cdr:spPr>
          <a:xfrm xmlns:a="http://schemas.openxmlformats.org/drawingml/2006/main">
            <a:off x="4166554" y="4591746"/>
            <a:ext cx="155036" cy="1198698"/>
          </a:xfrm>
          <a:prstGeom xmlns:a="http://schemas.openxmlformats.org/drawingml/2006/main" prst="line">
            <a:avLst/>
          </a:prstGeom>
          <a:ln xmlns:a="http://schemas.openxmlformats.org/drawingml/2006/main" w="15875">
            <a:gradFill>
              <a:gsLst>
                <a:gs pos="69000">
                  <a:srgbClr val="DD115E"/>
                </a:gs>
                <a:gs pos="100000">
                  <a:srgbClr val="100D83">
                    <a:alpha val="20000"/>
                    <a:lumMod val="0"/>
                  </a:srgbClr>
                </a:gs>
              </a:gsLst>
              <a:lin ang="5400000" scaled="1"/>
            </a:gradFill>
          </a:ln>
          <a:effectLst xmlns:a="http://schemas.openxmlformats.org/drawingml/2006/main">
            <a:outerShdw blurRad="63500" sx="102000" sy="102000" algn="c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69" name="Straight Connector 68">
            <a:extLst xmlns:a="http://schemas.openxmlformats.org/drawingml/2006/main">
              <a:ext uri="{FF2B5EF4-FFF2-40B4-BE49-F238E27FC236}">
                <a16:creationId xmlns:a16="http://schemas.microsoft.com/office/drawing/2014/main" id="{250BB898-86B2-476A-8DC5-36B9B1CA1B6C}"/>
              </a:ext>
            </a:extLst>
          </cdr:cNvPr>
          <cdr:cNvCxnSpPr/>
        </cdr:nvCxnSpPr>
        <cdr:spPr>
          <a:xfrm xmlns:a="http://schemas.openxmlformats.org/drawingml/2006/main" flipH="1">
            <a:off x="1909023" y="4203297"/>
            <a:ext cx="1169249" cy="457360"/>
          </a:xfrm>
          <a:prstGeom xmlns:a="http://schemas.openxmlformats.org/drawingml/2006/main" prst="line">
            <a:avLst/>
          </a:prstGeom>
          <a:ln xmlns:a="http://schemas.openxmlformats.org/drawingml/2006/main" w="15875">
            <a:gradFill>
              <a:gsLst>
                <a:gs pos="70000">
                  <a:srgbClr val="DD115E">
                    <a:lumMod val="46000"/>
                  </a:srgbClr>
                </a:gs>
                <a:gs pos="100000">
                  <a:srgbClr val="100D83">
                    <a:lumMod val="68000"/>
                    <a:alpha val="18000"/>
                  </a:srgbClr>
                </a:gs>
              </a:gsLst>
              <a:lin ang="5400000" scaled="1"/>
            </a:gradFill>
          </a:ln>
          <a:effectLst xmlns:a="http://schemas.openxmlformats.org/drawingml/2006/main">
            <a:outerShdw blurRad="63500" sx="102000" sy="102000" algn="c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2" name="Straight Connector 71">
            <a:extLst xmlns:a="http://schemas.openxmlformats.org/drawingml/2006/main">
              <a:ext uri="{FF2B5EF4-FFF2-40B4-BE49-F238E27FC236}">
                <a16:creationId xmlns:a16="http://schemas.microsoft.com/office/drawing/2014/main" id="{1F0C279F-0B43-4911-B2D7-6F0A42C91296}"/>
              </a:ext>
            </a:extLst>
          </cdr:cNvPr>
          <cdr:cNvCxnSpPr/>
        </cdr:nvCxnSpPr>
        <cdr:spPr>
          <a:xfrm xmlns:a="http://schemas.openxmlformats.org/drawingml/2006/main" flipH="1" flipV="1">
            <a:off x="2706395" y="1852271"/>
            <a:ext cx="685028" cy="1113207"/>
          </a:xfrm>
          <a:prstGeom xmlns:a="http://schemas.openxmlformats.org/drawingml/2006/main" prst="line">
            <a:avLst/>
          </a:prstGeom>
          <a:ln xmlns:a="http://schemas.openxmlformats.org/drawingml/2006/main" w="15875">
            <a:gradFill>
              <a:gsLst>
                <a:gs pos="64000">
                  <a:srgbClr val="DD115E"/>
                </a:gs>
                <a:gs pos="100000">
                  <a:srgbClr val="100D83">
                    <a:alpha val="36000"/>
                    <a:lumMod val="20000"/>
                  </a:srgbClr>
                </a:gs>
              </a:gsLst>
              <a:lin ang="5400000" scaled="1"/>
            </a:gradFill>
          </a:ln>
          <a:effectLst xmlns:a="http://schemas.openxmlformats.org/drawingml/2006/main">
            <a:outerShdw blurRad="63500" sx="102000" sy="102000" algn="c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19050</xdr:rowOff>
    </xdr:to>
    <xdr:grpSp>
      <xdr:nvGrpSpPr>
        <xdr:cNvPr id="2" name="Group 1">
          <a:extLst>
            <a:ext uri="{FF2B5EF4-FFF2-40B4-BE49-F238E27FC236}">
              <a16:creationId xmlns:a16="http://schemas.microsoft.com/office/drawing/2014/main" id="{AE2B2043-26AE-4451-91FF-11090143A5F7}"/>
            </a:ext>
          </a:extLst>
        </xdr:cNvPr>
        <xdr:cNvGrpSpPr/>
      </xdr:nvGrpSpPr>
      <xdr:grpSpPr>
        <a:xfrm>
          <a:off x="0" y="0"/>
          <a:ext cx="17263872" cy="400050"/>
          <a:chOff x="21001" y="0"/>
          <a:chExt cx="17263872" cy="400050"/>
        </a:xfrm>
      </xdr:grpSpPr>
      <xdr:sp macro="" textlink="">
        <xdr:nvSpPr>
          <xdr:cNvPr id="3" name="Rectangle 2">
            <a:extLst>
              <a:ext uri="{FF2B5EF4-FFF2-40B4-BE49-F238E27FC236}">
                <a16:creationId xmlns:a16="http://schemas.microsoft.com/office/drawing/2014/main" id="{5A8EB1D5-E69F-4B33-8BC3-14E582FAAA45}"/>
              </a:ext>
            </a:extLst>
          </xdr:cNvPr>
          <xdr:cNvSpPr/>
        </xdr:nvSpPr>
        <xdr:spPr>
          <a:xfrm>
            <a:off x="21001"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0CF5DD9C-668A-4239-B739-58863655A5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4971" y="0"/>
            <a:ext cx="723799" cy="400050"/>
          </a:xfrm>
          <a:prstGeom prst="rect">
            <a:avLst/>
          </a:prstGeom>
        </xdr:spPr>
      </xdr:pic>
      <xdr:sp macro="" textlink="">
        <xdr:nvSpPr>
          <xdr:cNvPr id="5" name="TextBox 4">
            <a:extLst>
              <a:ext uri="{FF2B5EF4-FFF2-40B4-BE49-F238E27FC236}">
                <a16:creationId xmlns:a16="http://schemas.microsoft.com/office/drawing/2014/main" id="{1C609BCE-9543-4CAD-A645-F0E99A882D2B}"/>
              </a:ext>
            </a:extLst>
          </xdr:cNvPr>
          <xdr:cNvSpPr txBox="1"/>
        </xdr:nvSpPr>
        <xdr:spPr>
          <a:xfrm>
            <a:off x="1082158" y="44303"/>
            <a:ext cx="180664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gency FB" panose="020B0503020202020204" pitchFamily="34" charset="0"/>
              </a:rPr>
              <a:t>Other Level's</a:t>
            </a: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B9971B84-0F72-4AE2-A234-F325E8847633}"/>
              </a:ext>
            </a:extLst>
          </xdr:cNvPr>
          <xdr:cNvSpPr txBox="1"/>
        </xdr:nvSpPr>
        <xdr:spPr>
          <a:xfrm>
            <a:off x="3086100" y="47625"/>
            <a:ext cx="180664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gency FB" panose="020B0503020202020204" pitchFamily="34" charset="0"/>
              </a:rPr>
              <a:t>Browse</a:t>
            </a:r>
          </a:p>
        </xdr:txBody>
      </xdr:sp>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B4AF3926-18ED-4DF9-8B25-83A863EC090B}"/>
              </a:ext>
            </a:extLst>
          </xdr:cNvPr>
          <xdr:cNvSpPr txBox="1"/>
        </xdr:nvSpPr>
        <xdr:spPr>
          <a:xfrm>
            <a:off x="813595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Income Sources</a:t>
            </a:r>
          </a:p>
        </xdr:txBody>
      </xdr:sp>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1593B152-79D0-4AF2-8236-60B16464D421}"/>
              </a:ext>
            </a:extLst>
          </xdr:cNvPr>
          <xdr:cNvSpPr txBox="1"/>
        </xdr:nvSpPr>
        <xdr:spPr>
          <a:xfrm>
            <a:off x="931070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Geographically</a:t>
            </a:r>
          </a:p>
        </xdr:txBody>
      </xdr:sp>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1BF8E7D6-5AE4-46D6-AE9A-36E9911FD5FB}"/>
              </a:ext>
            </a:extLst>
          </xdr:cNvPr>
          <xdr:cNvSpPr txBox="1"/>
        </xdr:nvSpPr>
        <xdr:spPr>
          <a:xfrm>
            <a:off x="1048545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Sales Process</a:t>
            </a:r>
          </a:p>
        </xdr:txBody>
      </xdr:sp>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E55D05E1-E94E-45E9-9BD9-02AF2ED3B7C4}"/>
              </a:ext>
            </a:extLst>
          </xdr:cNvPr>
          <xdr:cNvSpPr txBox="1"/>
        </xdr:nvSpPr>
        <xdr:spPr>
          <a:xfrm>
            <a:off x="1166020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Project Status</a:t>
            </a:r>
          </a:p>
        </xdr:txBody>
      </xdr:sp>
      <xdr:pic>
        <xdr:nvPicPr>
          <xdr:cNvPr id="11" name="Graphic 10" descr="Compass">
            <a:extLst>
              <a:ext uri="{FF2B5EF4-FFF2-40B4-BE49-F238E27FC236}">
                <a16:creationId xmlns:a16="http://schemas.microsoft.com/office/drawing/2014/main" id="{3BA0A0D9-36D6-433B-A8ED-8B50934BA86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06009" y="66380"/>
            <a:ext cx="276225" cy="276225"/>
          </a:xfrm>
          <a:prstGeom prst="rect">
            <a:avLst/>
          </a:prstGeom>
        </xdr:spPr>
      </xdr:pic>
      <xdr:sp macro="" textlink="">
        <xdr:nvSpPr>
          <xdr:cNvPr id="13" name="Rectangle: Rounded Corners 12">
            <a:extLst>
              <a:ext uri="{FF2B5EF4-FFF2-40B4-BE49-F238E27FC236}">
                <a16:creationId xmlns:a16="http://schemas.microsoft.com/office/drawing/2014/main" id="{7B981691-1FA2-4FF1-B6C6-32B895EF8F86}"/>
              </a:ext>
            </a:extLst>
          </xdr:cNvPr>
          <xdr:cNvSpPr/>
        </xdr:nvSpPr>
        <xdr:spPr>
          <a:xfrm>
            <a:off x="9493250" y="266700"/>
            <a:ext cx="274320" cy="27432"/>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0A352740-C31D-40BC-99C3-638F6ACEED49}"/>
              </a:ext>
            </a:extLst>
          </xdr:cNvPr>
          <xdr:cNvSpPr/>
        </xdr:nvSpPr>
        <xdr:spPr>
          <a:xfrm>
            <a:off x="1159069" y="285750"/>
            <a:ext cx="640080" cy="27432"/>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19050</xdr:rowOff>
    </xdr:to>
    <xdr:grpSp>
      <xdr:nvGrpSpPr>
        <xdr:cNvPr id="2" name="Group 1">
          <a:extLst>
            <a:ext uri="{FF2B5EF4-FFF2-40B4-BE49-F238E27FC236}">
              <a16:creationId xmlns:a16="http://schemas.microsoft.com/office/drawing/2014/main" id="{3728D0B7-2520-47FE-AB6C-E571F3297770}"/>
            </a:ext>
          </a:extLst>
        </xdr:cNvPr>
        <xdr:cNvGrpSpPr/>
      </xdr:nvGrpSpPr>
      <xdr:grpSpPr>
        <a:xfrm>
          <a:off x="0" y="0"/>
          <a:ext cx="17263872" cy="400050"/>
          <a:chOff x="21001" y="0"/>
          <a:chExt cx="17263872" cy="400050"/>
        </a:xfrm>
      </xdr:grpSpPr>
      <xdr:sp macro="" textlink="">
        <xdr:nvSpPr>
          <xdr:cNvPr id="3" name="Rectangle 2">
            <a:extLst>
              <a:ext uri="{FF2B5EF4-FFF2-40B4-BE49-F238E27FC236}">
                <a16:creationId xmlns:a16="http://schemas.microsoft.com/office/drawing/2014/main" id="{CA38BAEE-7717-4855-AE25-F5B661918277}"/>
              </a:ext>
            </a:extLst>
          </xdr:cNvPr>
          <xdr:cNvSpPr/>
        </xdr:nvSpPr>
        <xdr:spPr>
          <a:xfrm>
            <a:off x="21001"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B984BDAC-1232-427A-A180-C95B8EF758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4971" y="0"/>
            <a:ext cx="723799" cy="400050"/>
          </a:xfrm>
          <a:prstGeom prst="rect">
            <a:avLst/>
          </a:prstGeom>
        </xdr:spPr>
      </xdr:pic>
      <xdr:sp macro="" textlink="">
        <xdr:nvSpPr>
          <xdr:cNvPr id="5" name="TextBox 4">
            <a:extLst>
              <a:ext uri="{FF2B5EF4-FFF2-40B4-BE49-F238E27FC236}">
                <a16:creationId xmlns:a16="http://schemas.microsoft.com/office/drawing/2014/main" id="{8E33946D-EE40-4A3A-8614-71F9D392DD9E}"/>
              </a:ext>
            </a:extLst>
          </xdr:cNvPr>
          <xdr:cNvSpPr txBox="1"/>
        </xdr:nvSpPr>
        <xdr:spPr>
          <a:xfrm>
            <a:off x="1082158" y="44303"/>
            <a:ext cx="180664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gency FB" panose="020B0503020202020204" pitchFamily="34" charset="0"/>
              </a:rPr>
              <a:t>Other Level's</a:t>
            </a: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2723BECB-C966-42BC-B03F-1A03A6332067}"/>
              </a:ext>
            </a:extLst>
          </xdr:cNvPr>
          <xdr:cNvSpPr txBox="1"/>
        </xdr:nvSpPr>
        <xdr:spPr>
          <a:xfrm>
            <a:off x="3086100" y="47625"/>
            <a:ext cx="180664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gency FB" panose="020B0503020202020204" pitchFamily="34" charset="0"/>
              </a:rPr>
              <a:t>Browse</a:t>
            </a:r>
          </a:p>
        </xdr:txBody>
      </xdr:sp>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2F9FCA5C-A80C-4C3B-B13D-4F279772468F}"/>
              </a:ext>
            </a:extLst>
          </xdr:cNvPr>
          <xdr:cNvSpPr txBox="1"/>
        </xdr:nvSpPr>
        <xdr:spPr>
          <a:xfrm>
            <a:off x="813595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Income Sources</a:t>
            </a:r>
          </a:p>
        </xdr:txBody>
      </xdr:sp>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2D411B85-0CA7-4AD6-8A49-E50719729D3A}"/>
              </a:ext>
            </a:extLst>
          </xdr:cNvPr>
          <xdr:cNvSpPr txBox="1"/>
        </xdr:nvSpPr>
        <xdr:spPr>
          <a:xfrm>
            <a:off x="931070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Geographically</a:t>
            </a:r>
          </a:p>
        </xdr:txBody>
      </xdr:sp>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F26FFEAB-3716-4560-B945-A0215A10BEEC}"/>
              </a:ext>
            </a:extLst>
          </xdr:cNvPr>
          <xdr:cNvSpPr txBox="1"/>
        </xdr:nvSpPr>
        <xdr:spPr>
          <a:xfrm>
            <a:off x="1048545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Sales Process</a:t>
            </a:r>
          </a:p>
        </xdr:txBody>
      </xdr:sp>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D35BEAA0-2FA7-4505-8787-646424CD9BAE}"/>
              </a:ext>
            </a:extLst>
          </xdr:cNvPr>
          <xdr:cNvSpPr txBox="1"/>
        </xdr:nvSpPr>
        <xdr:spPr>
          <a:xfrm>
            <a:off x="1166020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Project Status</a:t>
            </a:r>
          </a:p>
        </xdr:txBody>
      </xdr:sp>
      <xdr:pic>
        <xdr:nvPicPr>
          <xdr:cNvPr id="11" name="Graphic 10" descr="Compass">
            <a:extLst>
              <a:ext uri="{FF2B5EF4-FFF2-40B4-BE49-F238E27FC236}">
                <a16:creationId xmlns:a16="http://schemas.microsoft.com/office/drawing/2014/main" id="{2F0D0015-F96C-47FA-9B5F-57B520D4705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06009" y="66380"/>
            <a:ext cx="276225" cy="276225"/>
          </a:xfrm>
          <a:prstGeom prst="rect">
            <a:avLst/>
          </a:prstGeom>
        </xdr:spPr>
      </xdr:pic>
      <xdr:sp macro="" textlink="">
        <xdr:nvSpPr>
          <xdr:cNvPr id="14" name="Rectangle: Rounded Corners 13">
            <a:extLst>
              <a:ext uri="{FF2B5EF4-FFF2-40B4-BE49-F238E27FC236}">
                <a16:creationId xmlns:a16="http://schemas.microsoft.com/office/drawing/2014/main" id="{8A5ED7A6-54A9-4EE3-B9C3-5E02EAA24DF4}"/>
              </a:ext>
            </a:extLst>
          </xdr:cNvPr>
          <xdr:cNvSpPr/>
        </xdr:nvSpPr>
        <xdr:spPr>
          <a:xfrm>
            <a:off x="10679664" y="268255"/>
            <a:ext cx="274319" cy="27432"/>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23E81C8E-CCC9-41C0-8D0C-A86E242DFCB5}"/>
              </a:ext>
            </a:extLst>
          </xdr:cNvPr>
          <xdr:cNvSpPr/>
        </xdr:nvSpPr>
        <xdr:spPr>
          <a:xfrm>
            <a:off x="1159069" y="285750"/>
            <a:ext cx="640080" cy="27432"/>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19050</xdr:rowOff>
    </xdr:to>
    <xdr:grpSp>
      <xdr:nvGrpSpPr>
        <xdr:cNvPr id="2" name="Group 1">
          <a:extLst>
            <a:ext uri="{FF2B5EF4-FFF2-40B4-BE49-F238E27FC236}">
              <a16:creationId xmlns:a16="http://schemas.microsoft.com/office/drawing/2014/main" id="{275E313E-64F5-40B4-9380-CB43505FF486}"/>
            </a:ext>
          </a:extLst>
        </xdr:cNvPr>
        <xdr:cNvGrpSpPr/>
      </xdr:nvGrpSpPr>
      <xdr:grpSpPr>
        <a:xfrm>
          <a:off x="0" y="0"/>
          <a:ext cx="17263872" cy="400050"/>
          <a:chOff x="21001" y="0"/>
          <a:chExt cx="17263872" cy="400050"/>
        </a:xfrm>
      </xdr:grpSpPr>
      <xdr:sp macro="" textlink="">
        <xdr:nvSpPr>
          <xdr:cNvPr id="3" name="Rectangle 2">
            <a:extLst>
              <a:ext uri="{FF2B5EF4-FFF2-40B4-BE49-F238E27FC236}">
                <a16:creationId xmlns:a16="http://schemas.microsoft.com/office/drawing/2014/main" id="{19CAED25-4B54-4A6E-B096-718002F97589}"/>
              </a:ext>
            </a:extLst>
          </xdr:cNvPr>
          <xdr:cNvSpPr/>
        </xdr:nvSpPr>
        <xdr:spPr>
          <a:xfrm>
            <a:off x="21001"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9C27BF11-F6AA-49AA-BECB-043A833FE6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4971" y="0"/>
            <a:ext cx="723799" cy="400050"/>
          </a:xfrm>
          <a:prstGeom prst="rect">
            <a:avLst/>
          </a:prstGeom>
        </xdr:spPr>
      </xdr:pic>
      <xdr:sp macro="" textlink="">
        <xdr:nvSpPr>
          <xdr:cNvPr id="5" name="TextBox 4">
            <a:extLst>
              <a:ext uri="{FF2B5EF4-FFF2-40B4-BE49-F238E27FC236}">
                <a16:creationId xmlns:a16="http://schemas.microsoft.com/office/drawing/2014/main" id="{6C40FFB0-B372-482E-A5C7-7B6655C156E1}"/>
              </a:ext>
            </a:extLst>
          </xdr:cNvPr>
          <xdr:cNvSpPr txBox="1"/>
        </xdr:nvSpPr>
        <xdr:spPr>
          <a:xfrm>
            <a:off x="1082158" y="44303"/>
            <a:ext cx="180664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gency FB" panose="020B0503020202020204" pitchFamily="34" charset="0"/>
              </a:rPr>
              <a:t>Other Level's</a:t>
            </a: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93C119D8-AFFF-4DF2-A5EA-D268FED89C39}"/>
              </a:ext>
            </a:extLst>
          </xdr:cNvPr>
          <xdr:cNvSpPr txBox="1"/>
        </xdr:nvSpPr>
        <xdr:spPr>
          <a:xfrm>
            <a:off x="3086100" y="47625"/>
            <a:ext cx="180664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gency FB" panose="020B0503020202020204" pitchFamily="34" charset="0"/>
              </a:rPr>
              <a:t>Browse</a:t>
            </a:r>
          </a:p>
        </xdr:txBody>
      </xdr:sp>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1ADA4D19-2B2D-48F9-BE2A-5D96802CE7AB}"/>
              </a:ext>
            </a:extLst>
          </xdr:cNvPr>
          <xdr:cNvSpPr txBox="1"/>
        </xdr:nvSpPr>
        <xdr:spPr>
          <a:xfrm>
            <a:off x="813595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Income Sources</a:t>
            </a:r>
          </a:p>
        </xdr:txBody>
      </xdr:sp>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2C82BE1C-5076-4393-AA38-0F070BA9A99B}"/>
              </a:ext>
            </a:extLst>
          </xdr:cNvPr>
          <xdr:cNvSpPr txBox="1"/>
        </xdr:nvSpPr>
        <xdr:spPr>
          <a:xfrm>
            <a:off x="931070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Geographically</a:t>
            </a:r>
          </a:p>
        </xdr:txBody>
      </xdr:sp>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C4C4D314-EF34-4B2A-9E37-45F18BE31F89}"/>
              </a:ext>
            </a:extLst>
          </xdr:cNvPr>
          <xdr:cNvSpPr txBox="1"/>
        </xdr:nvSpPr>
        <xdr:spPr>
          <a:xfrm>
            <a:off x="1048545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Sales Process</a:t>
            </a:r>
          </a:p>
        </xdr:txBody>
      </xdr:sp>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EC309F66-D563-4834-BE3D-0901470BA178}"/>
              </a:ext>
            </a:extLst>
          </xdr:cNvPr>
          <xdr:cNvSpPr txBox="1"/>
        </xdr:nvSpPr>
        <xdr:spPr>
          <a:xfrm>
            <a:off x="11660205" y="38100"/>
            <a:ext cx="1071619" cy="301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gency FB" panose="020B0503020202020204" pitchFamily="34" charset="0"/>
              </a:rPr>
              <a:t>Project Status</a:t>
            </a:r>
          </a:p>
        </xdr:txBody>
      </xdr:sp>
      <xdr:pic>
        <xdr:nvPicPr>
          <xdr:cNvPr id="11" name="Graphic 10" descr="Compass">
            <a:extLst>
              <a:ext uri="{FF2B5EF4-FFF2-40B4-BE49-F238E27FC236}">
                <a16:creationId xmlns:a16="http://schemas.microsoft.com/office/drawing/2014/main" id="{CEFA9D6A-661A-476D-A17F-4A3AC705C30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06009" y="66380"/>
            <a:ext cx="276225" cy="276225"/>
          </a:xfrm>
          <a:prstGeom prst="rect">
            <a:avLst/>
          </a:prstGeom>
        </xdr:spPr>
      </xdr:pic>
      <xdr:sp macro="" textlink="">
        <xdr:nvSpPr>
          <xdr:cNvPr id="15" name="Rectangle: Rounded Corners 14">
            <a:extLst>
              <a:ext uri="{FF2B5EF4-FFF2-40B4-BE49-F238E27FC236}">
                <a16:creationId xmlns:a16="http://schemas.microsoft.com/office/drawing/2014/main" id="{1C8EC597-DBD4-487F-9144-27491B1CCA3B}"/>
              </a:ext>
            </a:extLst>
          </xdr:cNvPr>
          <xdr:cNvSpPr/>
        </xdr:nvSpPr>
        <xdr:spPr>
          <a:xfrm>
            <a:off x="11850267" y="268255"/>
            <a:ext cx="272181" cy="27432"/>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D05DDFE9-DA47-4360-A31C-6D0CDBC2618C}"/>
              </a:ext>
            </a:extLst>
          </xdr:cNvPr>
          <xdr:cNvSpPr/>
        </xdr:nvSpPr>
        <xdr:spPr>
          <a:xfrm>
            <a:off x="1159069" y="285750"/>
            <a:ext cx="640080" cy="27432"/>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17</xdr:col>
      <xdr:colOff>542925</xdr:colOff>
      <xdr:row>7</xdr:row>
      <xdr:rowOff>180974</xdr:rowOff>
    </xdr:from>
    <xdr:to>
      <xdr:col>22</xdr:col>
      <xdr:colOff>161925</xdr:colOff>
      <xdr:row>32</xdr:row>
      <xdr:rowOff>5333</xdr:rowOff>
    </xdr:to>
    <xdr:graphicFrame macro="">
      <xdr:nvGraphicFramePr>
        <xdr:cNvPr id="3" name="Chart 2">
          <a:extLst>
            <a:ext uri="{FF2B5EF4-FFF2-40B4-BE49-F238E27FC236}">
              <a16:creationId xmlns:a16="http://schemas.microsoft.com/office/drawing/2014/main" id="{15CC813A-D4C5-4DBE-9711-287F4C2CD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ran Rafiq Sofi" refreshedDate="45432.92230046296" createdVersion="6" refreshedVersion="6" minRefreshableVersion="3" recordCount="900" xr:uid="{62E65C30-1621-483A-A1E0-2450695CABAE}">
  <cacheSource type="worksheet">
    <worksheetSource name="Table3__2"/>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0">
      <sharedItems containsSemiMixedTypes="0" containsString="0" containsNumber="1" minValue="2" maxValue="10368.4"/>
    </cacheField>
    <cacheField name="Income" numFmtId="0">
      <sharedItems containsSemiMixedTypes="0" containsString="0" containsNumber="1" minValue="100" maxValue="22000"/>
    </cacheField>
    <cacheField name="Target Income" numFmtId="0">
      <sharedItems containsSemiMixedTypes="0" containsString="0" containsNumber="1" minValue="112" maxValue="12480"/>
    </cacheField>
    <cacheField name="operating profit" numFmtId="0">
      <sharedItems containsSemiMixedTypes="0" containsString="0" containsNumber="1" minValue="20" maxValue="4400"/>
    </cacheField>
    <cacheField name="Marketing Strategies" numFmtId="0">
      <sharedItems count="2">
        <s v="B2B"/>
        <s v="B2C"/>
      </sharedItems>
    </cacheField>
  </cacheFields>
  <extLst>
    <ext xmlns:x14="http://schemas.microsoft.com/office/spreadsheetml/2009/9/main" uri="{725AE2AE-9491-48be-B2B4-4EB974FC3084}">
      <x14:pivotCacheDefinition pivotCacheId="1464280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85D66A-A37E-4755-93C8-82DF8C38C00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X4:Z17"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8">
    <format dxfId="7">
      <pivotArea type="all" dataOnly="0" outline="0" fieldPosition="0"/>
    </format>
    <format dxfId="6">
      <pivotArea outline="0" collapsedLevelsAreSubtotals="1" fieldPosition="0"/>
    </format>
    <format dxfId="5">
      <pivotArea field="2" type="button" dataOnly="0" labelOnly="1" outline="0"/>
    </format>
    <format dxfId="4">
      <pivotArea dataOnly="0" labelOnly="1" grandRow="1" outline="0" fieldPosition="0"/>
    </format>
    <format dxfId="3">
      <pivotArea dataOnly="0" labelOnly="1" outline="0" fieldPosition="0">
        <references count="1">
          <reference field="4294967294" count="1">
            <x v="0"/>
          </reference>
        </references>
      </pivotArea>
    </format>
    <format dxfId="2">
      <pivotArea outline="0" collapsedLevelsAreSubtotals="1" fieldPosition="0"/>
    </format>
    <format dxfId="1">
      <pivotArea dataOnly="0" labelOnly="1" grandRow="1" outline="0" fieldPosition="0"/>
    </format>
    <format dxfId="0">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75F1D3-A01E-4A49-B120-23ED52DA9AB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E11" firstHeaderRow="0" firstDataRow="1" firstDataCol="1"/>
  <pivotFields count="9">
    <pivotField showAll="0">
      <items count="6">
        <item h="1" x="0"/>
        <item h="1" x="1"/>
        <item h="1" x="2"/>
        <item h="1" x="3"/>
        <item x="4"/>
        <item t="default"/>
      </items>
    </pivotField>
    <pivotField showAll="0"/>
    <pivotField axis="axisRow" showAll="0" sortType="descending">
      <items count="7">
        <item x="3"/>
        <item x="2"/>
        <item x="1"/>
        <item x="0"/>
        <item x="5"/>
        <item x="4"/>
        <item t="default"/>
      </items>
    </pivotField>
    <pivotField showAll="0"/>
    <pivotField dataField="1"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countPercentage" fld="4" showDataAs="percentOfCol" baseField="2" baseItem="0" numFmtId="10"/>
  </dataFields>
  <formats count="10">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fieldPosition="0">
        <references count="1">
          <reference field="4294967294" count="1">
            <x v="0"/>
          </reference>
        </references>
      </pivotArea>
    </format>
    <format dxfId="11">
      <pivotArea outline="0" collapsedLevelsAreSubtotals="1" fieldPosition="0"/>
    </format>
    <format dxfId="10">
      <pivotArea dataOnly="0" labelOnly="1" fieldPosition="0">
        <references count="1">
          <reference field="2" count="0"/>
        </references>
      </pivotArea>
    </format>
    <format dxfId="9">
      <pivotArea dataOnly="0" labelOnly="1" grandRow="1" outline="0" fieldPosition="0"/>
    </format>
    <format dxfId="8">
      <pivotArea outline="0" fieldPosition="0">
        <references count="1">
          <reference field="4294967294" count="1">
            <x v="2"/>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2F77ED-7BB6-414A-AE3D-BA1E8F03B01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R4:S5" firstHeaderRow="0" firstDataRow="1" firstDataCol="0"/>
  <pivotFields count="9">
    <pivotField showAll="0">
      <items count="6">
        <item h="1" x="0"/>
        <item h="1" x="1"/>
        <item h="1" x="2"/>
        <item h="1" x="3"/>
        <item x="4"/>
        <item t="default"/>
      </items>
    </pivotField>
    <pivotField showAll="0"/>
    <pivotField showAll="0" sortType="descending">
      <items count="7">
        <item x="3"/>
        <item x="2"/>
        <item x="1"/>
        <item x="0"/>
        <item x="5"/>
        <item x="4"/>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8">
    <format dxfId="25">
      <pivotArea type="all" dataOnly="0" outline="0" fieldPosition="0"/>
    </format>
    <format dxfId="24">
      <pivotArea outline="0" collapsedLevelsAreSubtotals="1" fieldPosition="0"/>
    </format>
    <format dxfId="23">
      <pivotArea field="2" type="button" dataOnly="0" labelOnly="1" outline="0"/>
    </format>
    <format dxfId="22">
      <pivotArea dataOnly="0" labelOnly="1" grandRow="1" outline="0" fieldPosition="0"/>
    </format>
    <format dxfId="21">
      <pivotArea dataOnly="0" labelOnly="1" outline="0" fieldPosition="0">
        <references count="1">
          <reference field="4294967294" count="1">
            <x v="0"/>
          </reference>
        </references>
      </pivotArea>
    </format>
    <format dxfId="20">
      <pivotArea outline="0" collapsedLevelsAreSubtotals="1" fieldPosition="0"/>
    </format>
    <format dxfId="19">
      <pivotArea dataOnly="0" labelOnly="1" grandRow="1" outline="0" fieldPosition="0"/>
    </format>
    <format dxfId="18">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5DDEEF-BBA8-472B-B862-ADB214862ED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H4:BJ26"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showAll="0"/>
    <pivotField dataField="1" showAll="0"/>
    <pivotField showAll="0"/>
    <pivotField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percentage_of_market" fld="5" showDataAs="percentOfCol" baseField="8" baseItem="0" numFmtId="10"/>
  </dataFields>
  <formats count="8">
    <format dxfId="33">
      <pivotArea type="all" dataOnly="0" outline="0" fieldPosition="0"/>
    </format>
    <format dxfId="32">
      <pivotArea outline="0" collapsedLevelsAreSubtotals="1" fieldPosition="0"/>
    </format>
    <format dxfId="31">
      <pivotArea field="2" type="button" dataOnly="0" labelOnly="1" outline="0" axis="axisRow" fieldPosition="0"/>
    </format>
    <format dxfId="30">
      <pivotArea dataOnly="0" labelOnly="1" grandRow="1" outline="0" fieldPosition="0"/>
    </format>
    <format dxfId="29">
      <pivotArea outline="0" collapsedLevelsAreSubtotals="1" fieldPosition="0"/>
    </format>
    <format dxfId="28">
      <pivotArea dataOnly="0" labelOnly="1" grandRow="1" outline="0" fieldPosition="0"/>
    </format>
    <format dxfId="27">
      <pivotArea outline="0" collapsedLevelsAreSubtotals="1" fieldPosition="0"/>
    </format>
    <format dxfId="26">
      <pivotArea outline="0" fieldPosition="0">
        <references count="1">
          <reference field="4294967294" count="1">
            <x v="1"/>
          </reference>
        </references>
      </pivotArea>
    </format>
  </formats>
  <chartFormats count="4">
    <chartFormat chart="12" format="6"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024432-AD8A-4AFB-A9C6-4079C2DFE17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K4:AL17"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7">
    <format dxfId="40">
      <pivotArea type="all" dataOnly="0" outline="0" fieldPosition="0"/>
    </format>
    <format dxfId="39">
      <pivotArea outline="0" collapsedLevelsAreSubtotals="1" fieldPosition="0"/>
    </format>
    <format dxfId="38">
      <pivotArea field="2" type="button" dataOnly="0" labelOnly="1" outline="0"/>
    </format>
    <format dxfId="37">
      <pivotArea dataOnly="0" labelOnly="1" grandRow="1" outline="0" fieldPosition="0"/>
    </format>
    <format dxfId="36">
      <pivotArea outline="0" collapsedLevelsAreSubtotals="1" fieldPosition="0"/>
    </format>
    <format dxfId="35">
      <pivotArea dataOnly="0" labelOnly="1" grandRow="1" outline="0" fieldPosition="0"/>
    </format>
    <format dxfId="34">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A81C11-CF2D-4979-9806-D1A8DE38408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U4:AW7"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percentage_of_market" fld="5" showDataAs="percentOfCol" baseField="8" baseItem="0" numFmtId="10"/>
  </dataFields>
  <formats count="8">
    <format dxfId="48">
      <pivotArea type="all" dataOnly="0" outline="0" fieldPosition="0"/>
    </format>
    <format dxfId="47">
      <pivotArea outline="0" collapsedLevelsAreSubtotals="1" fieldPosition="0"/>
    </format>
    <format dxfId="46">
      <pivotArea field="2" type="button" dataOnly="0" labelOnly="1" outline="0"/>
    </format>
    <format dxfId="45">
      <pivotArea dataOnly="0" labelOnly="1" grandRow="1" outline="0" fieldPosition="0"/>
    </format>
    <format dxfId="44">
      <pivotArea outline="0" collapsedLevelsAreSubtotals="1" fieldPosition="0"/>
    </format>
    <format dxfId="43">
      <pivotArea dataOnly="0" labelOnly="1" grandRow="1" outline="0" fieldPosition="0"/>
    </format>
    <format dxfId="42">
      <pivotArea outline="0" collapsedLevelsAreSubtotals="1" fieldPosition="0"/>
    </format>
    <format dxfId="41">
      <pivotArea outline="0" fieldPosition="0">
        <references count="1">
          <reference field="4294967294" count="1">
            <x v="1"/>
          </reference>
        </references>
      </pivotArea>
    </format>
  </formats>
  <chartFormats count="12">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8" count="1" selected="0">
            <x v="0"/>
          </reference>
        </references>
      </pivotArea>
    </chartFormat>
    <chartFormat chart="12" format="8">
      <pivotArea type="data" outline="0" fieldPosition="0">
        <references count="2">
          <reference field="4294967294" count="1" selected="0">
            <x v="0"/>
          </reference>
          <reference field="8" count="1" selected="0">
            <x v="1"/>
          </reference>
        </references>
      </pivotArea>
    </chartFormat>
    <chartFormat chart="12" format="9" series="1">
      <pivotArea type="data" outline="0" fieldPosition="0">
        <references count="1">
          <reference field="4294967294" count="1" selected="0">
            <x v="1"/>
          </reference>
        </references>
      </pivotArea>
    </chartFormat>
    <chartFormat chart="12" format="10">
      <pivotArea type="data" outline="0" fieldPosition="0">
        <references count="2">
          <reference field="4294967294" count="1" selected="0">
            <x v="1"/>
          </reference>
          <reference field="8" count="1" selected="0">
            <x v="0"/>
          </reference>
        </references>
      </pivotArea>
    </chartFormat>
    <chartFormat chart="12" format="11">
      <pivotArea type="data" outline="0" fieldPosition="0">
        <references count="2">
          <reference field="4294967294" count="1" selected="0">
            <x v="1"/>
          </reference>
          <reference field="8"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8" count="1" selected="0">
            <x v="0"/>
          </reference>
        </references>
      </pivotArea>
    </chartFormat>
    <chartFormat chart="13" format="14">
      <pivotArea type="data" outline="0" fieldPosition="0">
        <references count="2">
          <reference field="4294967294" count="1" selected="0">
            <x v="0"/>
          </reference>
          <reference field="8" count="1" selected="0">
            <x v="1"/>
          </reference>
        </references>
      </pivotArea>
    </chartFormat>
    <chartFormat chart="13" format="15" series="1">
      <pivotArea type="data" outline="0" fieldPosition="0">
        <references count="1">
          <reference field="4294967294" count="1" selected="0">
            <x v="1"/>
          </reference>
        </references>
      </pivotArea>
    </chartFormat>
    <chartFormat chart="13" format="16">
      <pivotArea type="data" outline="0" fieldPosition="0">
        <references count="2">
          <reference field="4294967294" count="1" selected="0">
            <x v="1"/>
          </reference>
          <reference field="8" count="1" selected="0">
            <x v="0"/>
          </reference>
        </references>
      </pivotArea>
    </chartFormat>
    <chartFormat chart="13" format="17">
      <pivotArea type="data" outline="0" fieldPosition="0">
        <references count="2">
          <reference field="4294967294" count="1" selected="0">
            <x v="1"/>
          </reference>
          <reference field="8"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653DC08-4A29-4124-961A-DAFBEE7EDEEE}" autoFormatId="16" applyNumberFormats="0" applyBorderFormats="0" applyFontFormats="0" applyPatternFormats="0" applyAlignmentFormats="0" applyWidthHeightFormats="0">
  <queryTableRefresh nextId="10">
    <queryTableFields count="9">
      <queryTableField id="1" name="Year" tableColumnId="1"/>
      <queryTableField id="2" name="Month" tableColumnId="2"/>
      <queryTableField id="3" name="Income sources" tableColumnId="3"/>
      <queryTableField id="4" name="Income Breakdowns" tableColumnId="4"/>
      <queryTableField id="5" name="Counts" tableColumnId="5"/>
      <queryTableField id="6" name="Income" tableColumnId="6"/>
      <queryTableField id="7" name="Target Income" tableColumnId="7"/>
      <queryTableField id="8" name="operating profit" tableColumnId="8"/>
      <queryTableField id="9" name="Marketing Strategies"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76FB4488-C5E7-41EA-A796-D08BABE73183}" autoFormatId="16" applyNumberFormats="0" applyBorderFormats="0" applyFontFormats="0" applyPatternFormats="0" applyAlignmentFormats="0" applyWidthHeightFormats="0">
  <queryTableRefresh nextId="5">
    <queryTableFields count="4">
      <queryTableField id="1" name="Year" tableColumnId="1"/>
      <queryTableField id="2" name="Country" tableColumnId="2"/>
      <queryTableField id="3" name="Amount" tableColumnId="3"/>
      <queryTableField id="4" name="Targe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74AF88A-E6BF-4A1D-8CDC-4EC3F5AB0C90}" sourceName="Year">
  <pivotTables>
    <pivotTable tabId="9" name="PivotTable3"/>
    <pivotTable tabId="9" name="PivotTable4"/>
    <pivotTable tabId="9" name="PivotTable6"/>
    <pivotTable tabId="9" name="PivotTable1"/>
    <pivotTable tabId="9" name="PivotTable2"/>
    <pivotTable tabId="9" name="PivotTable5"/>
  </pivotTables>
  <data>
    <tabular pivotCacheId="1464280313">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1E86194-28C1-4989-9D02-F80B85D7F43F}" cache="Slicer_Year" caption="Year" columnCount="5" showCaption="0" style="Slicer Style 1"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1F4424-4E15-4027-BE5A-E9418DBBFDC6}" name="Table3__2" displayName="Table3__2" ref="A1:I901" tableType="queryTable" totalsRowShown="0" headerRowDxfId="68" dataDxfId="66" headerRowBorderDxfId="67" tableBorderDxfId="65" totalsRowBorderDxfId="64">
  <autoFilter ref="A1:I901" xr:uid="{F3C1EC60-17F6-42B9-AEDE-EDBE8CC8BC72}"/>
  <tableColumns count="9">
    <tableColumn id="1" xr3:uid="{98275814-29B1-47FE-8365-0BB2A34CCA50}" uniqueName="1" name="Year" queryTableFieldId="1" dataDxfId="63"/>
    <tableColumn id="2" xr3:uid="{13B14C03-4C33-417A-8231-5847A57E2438}" uniqueName="2" name="Month" queryTableFieldId="2" dataDxfId="62"/>
    <tableColumn id="3" xr3:uid="{35726188-1CC8-4F57-9734-0ED398B4DCD7}" uniqueName="3" name="Income sources" queryTableFieldId="3" dataDxfId="61"/>
    <tableColumn id="4" xr3:uid="{9591D64B-3BFE-408A-8BF8-A45215A43D08}" uniqueName="4" name="Income Breakdowns" queryTableFieldId="4" dataDxfId="60"/>
    <tableColumn id="5" xr3:uid="{83A921C8-974F-44AD-A112-64C6028E0D24}" uniqueName="5" name="Counts" queryTableFieldId="5" dataDxfId="59"/>
    <tableColumn id="6" xr3:uid="{FB07B5AF-4B06-497E-BF67-F00ADC25B529}" uniqueName="6" name="Income" queryTableFieldId="6" dataDxfId="58"/>
    <tableColumn id="7" xr3:uid="{E732C216-F3D6-4700-81D0-3C92860BAB99}" uniqueName="7" name="Target Income" queryTableFieldId="7" dataDxfId="57"/>
    <tableColumn id="8" xr3:uid="{1847DBA9-16EF-4A02-945D-7C51BE3FA951}" uniqueName="8" name="operating profit" queryTableFieldId="8" dataDxfId="56"/>
    <tableColumn id="9" xr3:uid="{82889A15-AB4C-4F80-9D86-B35DCF86C75B}" uniqueName="9" name="Marketing Strategies" queryTableFieldId="9" dataDxfId="5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C1232F-DA13-4956-935C-A91F161916E2}" name="Map" displayName="Map" ref="M1:P31" tableType="queryTable" totalsRowShown="0" headerRowDxfId="54" dataDxfId="53">
  <autoFilter ref="M1:P31" xr:uid="{55DCAFB8-09E9-48D8-9655-2793D55977E3}"/>
  <tableColumns count="4">
    <tableColumn id="1" xr3:uid="{7EE5B042-C73C-4C7D-8DC9-F8F0D45B883C}" uniqueName="1" name="Year" queryTableFieldId="1" dataDxfId="52"/>
    <tableColumn id="2" xr3:uid="{84131277-0166-4A3B-AD2A-D4F22D50CEA9}" uniqueName="2" name="Country" queryTableFieldId="2" dataDxfId="51"/>
    <tableColumn id="3" xr3:uid="{51FC24FE-1671-4A78-B7D9-1AEC4D67BDEE}" uniqueName="3" name="Amount" queryTableFieldId="3" dataDxfId="50"/>
    <tableColumn id="4" xr3:uid="{01884D97-6BB2-471E-AD5E-F232B7309C9A}" uniqueName="4" name="Target" queryTableFieldId="4" dataDxfId="4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8DE79-7BF5-4E25-BCBF-A23A8E79F4B7}">
  <sheetPr>
    <tabColor theme="4" tint="-0.249977111117893"/>
  </sheetPr>
  <dimension ref="A1:P901"/>
  <sheetViews>
    <sheetView zoomScaleNormal="100" workbookViewId="0">
      <selection activeCell="H2" sqref="H2"/>
    </sheetView>
  </sheetViews>
  <sheetFormatPr defaultColWidth="13.140625" defaultRowHeight="32.25" customHeight="1" x14ac:dyDescent="0.25"/>
  <cols>
    <col min="1" max="1" width="13.140625" style="3"/>
    <col min="2" max="2" width="14.7109375" style="3" customWidth="1"/>
    <col min="3" max="3" width="16.140625" style="3" customWidth="1"/>
    <col min="4" max="4" width="22.140625" style="3" customWidth="1"/>
    <col min="5" max="6" width="13.140625" style="3"/>
    <col min="7" max="7" width="17.7109375" style="3" customWidth="1"/>
    <col min="8" max="8" width="19.42578125" style="3" customWidth="1"/>
    <col min="9" max="9" width="25" style="3" customWidth="1"/>
    <col min="10" max="16384" width="13.140625" style="3"/>
  </cols>
  <sheetData>
    <row r="1" spans="1:16" ht="32.25" customHeight="1" x14ac:dyDescent="0.25">
      <c r="A1" s="4" t="s">
        <v>0</v>
      </c>
      <c r="B1" s="5" t="s">
        <v>1</v>
      </c>
      <c r="C1" s="5" t="s">
        <v>2</v>
      </c>
      <c r="D1" s="5" t="s">
        <v>3</v>
      </c>
      <c r="E1" s="5" t="s">
        <v>4</v>
      </c>
      <c r="F1" s="5" t="s">
        <v>5</v>
      </c>
      <c r="G1" s="5" t="s">
        <v>6</v>
      </c>
      <c r="H1" s="5" t="s">
        <v>7</v>
      </c>
      <c r="I1" s="6" t="s">
        <v>8</v>
      </c>
      <c r="M1" s="3" t="s">
        <v>0</v>
      </c>
      <c r="N1" s="3" t="s">
        <v>43</v>
      </c>
      <c r="O1" s="3" t="s">
        <v>44</v>
      </c>
      <c r="P1" s="3" t="s">
        <v>45</v>
      </c>
    </row>
    <row r="2" spans="1:16" ht="32.25" customHeight="1" x14ac:dyDescent="0.25">
      <c r="A2" s="7">
        <v>2020</v>
      </c>
      <c r="B2" s="8" t="s">
        <v>9</v>
      </c>
      <c r="C2" s="8" t="s">
        <v>10</v>
      </c>
      <c r="D2" s="8" t="s">
        <v>11</v>
      </c>
      <c r="E2" s="8">
        <v>3566</v>
      </c>
      <c r="F2" s="8">
        <v>5492.76</v>
      </c>
      <c r="G2" s="8">
        <v>5126.576</v>
      </c>
      <c r="H2" s="8">
        <v>1098.5520000000001</v>
      </c>
      <c r="I2" s="9" t="s">
        <v>12</v>
      </c>
      <c r="M2" s="3">
        <v>2020</v>
      </c>
      <c r="N2" s="3" t="s">
        <v>46</v>
      </c>
      <c r="O2" s="3">
        <v>364236</v>
      </c>
      <c r="P2" s="3">
        <v>501558.1999999999</v>
      </c>
    </row>
    <row r="3" spans="1:16" ht="32.25" customHeight="1" x14ac:dyDescent="0.25">
      <c r="A3" s="7">
        <v>2020</v>
      </c>
      <c r="B3" s="8" t="s">
        <v>9</v>
      </c>
      <c r="C3" s="8" t="s">
        <v>10</v>
      </c>
      <c r="D3" s="8" t="s">
        <v>13</v>
      </c>
      <c r="E3" s="8">
        <v>2498</v>
      </c>
      <c r="F3" s="8">
        <v>9600</v>
      </c>
      <c r="G3" s="8">
        <v>8960</v>
      </c>
      <c r="H3" s="8">
        <v>1920</v>
      </c>
      <c r="I3" s="9" t="s">
        <v>12</v>
      </c>
      <c r="M3" s="3">
        <v>2020</v>
      </c>
      <c r="N3" s="3" t="s">
        <v>47</v>
      </c>
      <c r="O3" s="3">
        <v>197480</v>
      </c>
      <c r="P3" s="3">
        <v>360897.68000000005</v>
      </c>
    </row>
    <row r="4" spans="1:16" ht="32.25" customHeight="1" x14ac:dyDescent="0.25">
      <c r="A4" s="7">
        <v>2020</v>
      </c>
      <c r="B4" s="8" t="s">
        <v>9</v>
      </c>
      <c r="C4" s="8" t="s">
        <v>14</v>
      </c>
      <c r="D4" s="8" t="s">
        <v>15</v>
      </c>
      <c r="E4" s="8">
        <v>1245</v>
      </c>
      <c r="F4" s="8">
        <v>5492.6399999999994</v>
      </c>
      <c r="G4" s="8">
        <v>5126.4639999999999</v>
      </c>
      <c r="H4" s="8">
        <v>1098.528</v>
      </c>
      <c r="I4" s="9" t="s">
        <v>12</v>
      </c>
      <c r="M4" s="3">
        <v>2020</v>
      </c>
      <c r="N4" s="3" t="s">
        <v>48</v>
      </c>
      <c r="O4" s="3">
        <v>187412</v>
      </c>
      <c r="P4" s="3">
        <v>227490.12000000002</v>
      </c>
    </row>
    <row r="5" spans="1:16" ht="32.25" customHeight="1" x14ac:dyDescent="0.25">
      <c r="A5" s="7">
        <v>2020</v>
      </c>
      <c r="B5" s="8" t="s">
        <v>9</v>
      </c>
      <c r="C5" s="8" t="s">
        <v>16</v>
      </c>
      <c r="D5" s="8" t="s">
        <v>17</v>
      </c>
      <c r="E5" s="8">
        <v>644</v>
      </c>
      <c r="F5" s="8">
        <v>6892.2</v>
      </c>
      <c r="G5" s="8">
        <v>6432.72</v>
      </c>
      <c r="H5" s="8">
        <v>1378.44</v>
      </c>
      <c r="I5" s="9" t="s">
        <v>12</v>
      </c>
      <c r="M5" s="3">
        <v>2020</v>
      </c>
      <c r="N5" s="3" t="s">
        <v>49</v>
      </c>
      <c r="O5" s="3">
        <v>167840</v>
      </c>
      <c r="P5" s="3">
        <v>281795.8000000001</v>
      </c>
    </row>
    <row r="6" spans="1:16" ht="32.25" customHeight="1" x14ac:dyDescent="0.25">
      <c r="A6" s="7">
        <v>2020</v>
      </c>
      <c r="B6" s="8" t="s">
        <v>9</v>
      </c>
      <c r="C6" s="8" t="s">
        <v>18</v>
      </c>
      <c r="D6" s="8" t="s">
        <v>19</v>
      </c>
      <c r="E6" s="8">
        <v>643</v>
      </c>
      <c r="F6" s="8">
        <v>7700</v>
      </c>
      <c r="G6" s="8">
        <v>7840</v>
      </c>
      <c r="H6" s="8">
        <v>1540</v>
      </c>
      <c r="I6" s="9" t="s">
        <v>12</v>
      </c>
      <c r="M6" s="3">
        <v>2020</v>
      </c>
      <c r="N6" s="3" t="s">
        <v>50</v>
      </c>
      <c r="O6" s="3">
        <v>126472</v>
      </c>
      <c r="P6" s="3">
        <v>206264.59999999995</v>
      </c>
    </row>
    <row r="7" spans="1:16" ht="32.25" customHeight="1" x14ac:dyDescent="0.25">
      <c r="A7" s="7">
        <v>2020</v>
      </c>
      <c r="B7" s="8" t="s">
        <v>9</v>
      </c>
      <c r="C7" s="8" t="s">
        <v>16</v>
      </c>
      <c r="D7" s="8" t="s">
        <v>20</v>
      </c>
      <c r="E7" s="8">
        <v>455</v>
      </c>
      <c r="F7" s="8">
        <v>5265.39</v>
      </c>
      <c r="G7" s="8">
        <v>5128.0320000000002</v>
      </c>
      <c r="H7" s="8">
        <v>1053.0780000000002</v>
      </c>
      <c r="I7" s="9" t="s">
        <v>12</v>
      </c>
      <c r="M7" s="3">
        <v>2020</v>
      </c>
      <c r="N7" s="3" t="s">
        <v>51</v>
      </c>
      <c r="O7" s="3">
        <v>125960</v>
      </c>
      <c r="P7" s="3">
        <v>202419.35999999975</v>
      </c>
    </row>
    <row r="8" spans="1:16" ht="32.25" customHeight="1" x14ac:dyDescent="0.25">
      <c r="A8" s="7">
        <v>2020</v>
      </c>
      <c r="B8" s="8" t="s">
        <v>9</v>
      </c>
      <c r="C8" s="8" t="s">
        <v>18</v>
      </c>
      <c r="D8" s="8" t="s">
        <v>21</v>
      </c>
      <c r="E8" s="8">
        <v>345</v>
      </c>
      <c r="F8" s="8">
        <v>9016</v>
      </c>
      <c r="G8" s="8">
        <v>7840</v>
      </c>
      <c r="H8" s="8">
        <v>1803.2</v>
      </c>
      <c r="I8" s="9" t="s">
        <v>12</v>
      </c>
      <c r="M8" s="3">
        <v>2021</v>
      </c>
      <c r="N8" s="3" t="s">
        <v>46</v>
      </c>
      <c r="O8" s="3">
        <v>342724</v>
      </c>
      <c r="P8" s="3">
        <v>509978.03999999992</v>
      </c>
    </row>
    <row r="9" spans="1:16" ht="32.25" customHeight="1" x14ac:dyDescent="0.25">
      <c r="A9" s="7">
        <v>2020</v>
      </c>
      <c r="B9" s="8" t="s">
        <v>9</v>
      </c>
      <c r="C9" s="8" t="s">
        <v>14</v>
      </c>
      <c r="D9" s="8" t="s">
        <v>22</v>
      </c>
      <c r="E9" s="8">
        <v>122</v>
      </c>
      <c r="F9" s="8">
        <v>2696.75</v>
      </c>
      <c r="G9" s="8">
        <v>112</v>
      </c>
      <c r="H9" s="8">
        <v>539.35</v>
      </c>
      <c r="I9" s="9" t="s">
        <v>12</v>
      </c>
      <c r="M9" s="3">
        <v>2021</v>
      </c>
      <c r="N9" s="3" t="s">
        <v>47</v>
      </c>
      <c r="O9" s="3">
        <v>238460</v>
      </c>
      <c r="P9" s="3">
        <v>280188.47999999992</v>
      </c>
    </row>
    <row r="10" spans="1:16" ht="32.25" customHeight="1" x14ac:dyDescent="0.25">
      <c r="A10" s="7">
        <v>2020</v>
      </c>
      <c r="B10" s="8" t="s">
        <v>9</v>
      </c>
      <c r="C10" s="8" t="s">
        <v>23</v>
      </c>
      <c r="D10" s="8" t="s">
        <v>24</v>
      </c>
      <c r="E10" s="8">
        <v>78</v>
      </c>
      <c r="F10" s="8">
        <v>5492.6399999999994</v>
      </c>
      <c r="G10" s="8">
        <v>5126.4639999999999</v>
      </c>
      <c r="H10" s="8">
        <v>1098.528</v>
      </c>
      <c r="I10" s="9" t="s">
        <v>12</v>
      </c>
      <c r="M10" s="3">
        <v>2021</v>
      </c>
      <c r="N10" s="3" t="s">
        <v>48</v>
      </c>
      <c r="O10" s="3">
        <v>231288</v>
      </c>
      <c r="P10" s="3">
        <v>209586.52000000019</v>
      </c>
    </row>
    <row r="11" spans="1:16" ht="32.25" customHeight="1" x14ac:dyDescent="0.25">
      <c r="A11" s="7">
        <v>2020</v>
      </c>
      <c r="B11" s="8" t="s">
        <v>9</v>
      </c>
      <c r="C11" s="8" t="s">
        <v>23</v>
      </c>
      <c r="D11" s="8" t="s">
        <v>25</v>
      </c>
      <c r="E11" s="8">
        <v>76</v>
      </c>
      <c r="F11" s="8">
        <v>5492.28</v>
      </c>
      <c r="G11" s="8">
        <v>5126.1279999999997</v>
      </c>
      <c r="H11" s="8">
        <v>1098.4559999999999</v>
      </c>
      <c r="I11" s="9" t="s">
        <v>12</v>
      </c>
      <c r="M11" s="3">
        <v>2021</v>
      </c>
      <c r="N11" s="3" t="s">
        <v>49</v>
      </c>
      <c r="O11" s="3">
        <v>210228</v>
      </c>
      <c r="P11" s="3">
        <v>273633.36</v>
      </c>
    </row>
    <row r="12" spans="1:16" ht="32.25" customHeight="1" x14ac:dyDescent="0.25">
      <c r="A12" s="7">
        <v>2020</v>
      </c>
      <c r="B12" s="8" t="s">
        <v>9</v>
      </c>
      <c r="C12" s="8" t="s">
        <v>23</v>
      </c>
      <c r="D12" s="8" t="s">
        <v>26</v>
      </c>
      <c r="E12" s="8">
        <v>46</v>
      </c>
      <c r="F12" s="8">
        <v>240</v>
      </c>
      <c r="G12" s="8">
        <v>224</v>
      </c>
      <c r="H12" s="8">
        <v>48</v>
      </c>
      <c r="I12" s="9" t="s">
        <v>12</v>
      </c>
      <c r="M12" s="3">
        <v>2021</v>
      </c>
      <c r="N12" s="3" t="s">
        <v>51</v>
      </c>
      <c r="O12" s="3">
        <v>135984</v>
      </c>
      <c r="P12" s="3">
        <v>204158.23999999973</v>
      </c>
    </row>
    <row r="13" spans="1:16" ht="32.25" customHeight="1" x14ac:dyDescent="0.25">
      <c r="A13" s="7">
        <v>2020</v>
      </c>
      <c r="B13" s="8" t="s">
        <v>9</v>
      </c>
      <c r="C13" s="8" t="s">
        <v>23</v>
      </c>
      <c r="D13" s="8" t="s">
        <v>27</v>
      </c>
      <c r="E13" s="8">
        <v>34</v>
      </c>
      <c r="F13" s="8">
        <v>5492.16</v>
      </c>
      <c r="G13" s="8">
        <v>5126.0160000000005</v>
      </c>
      <c r="H13" s="8">
        <v>1098.432</v>
      </c>
      <c r="I13" s="9" t="s">
        <v>12</v>
      </c>
      <c r="M13" s="3">
        <v>2021</v>
      </c>
      <c r="N13" s="3" t="s">
        <v>50</v>
      </c>
      <c r="O13" s="3">
        <v>128888</v>
      </c>
      <c r="P13" s="3">
        <v>275347.0400000001</v>
      </c>
    </row>
    <row r="14" spans="1:16" ht="32.25" customHeight="1" x14ac:dyDescent="0.25">
      <c r="A14" s="7">
        <v>2020</v>
      </c>
      <c r="B14" s="8" t="s">
        <v>9</v>
      </c>
      <c r="C14" s="8" t="s">
        <v>14</v>
      </c>
      <c r="D14" s="8" t="s">
        <v>28</v>
      </c>
      <c r="E14" s="8">
        <v>7</v>
      </c>
      <c r="F14" s="8">
        <v>3666.3</v>
      </c>
      <c r="G14" s="8">
        <v>224</v>
      </c>
      <c r="H14" s="8">
        <v>733.2600000000001</v>
      </c>
      <c r="I14" s="9" t="s">
        <v>12</v>
      </c>
      <c r="M14" s="3">
        <v>2022</v>
      </c>
      <c r="N14" s="3" t="s">
        <v>46</v>
      </c>
      <c r="O14" s="3">
        <v>365892</v>
      </c>
      <c r="P14" s="3">
        <v>524449.6399999999</v>
      </c>
    </row>
    <row r="15" spans="1:16" ht="32.25" customHeight="1" x14ac:dyDescent="0.25">
      <c r="A15" s="7">
        <v>2020</v>
      </c>
      <c r="B15" s="8" t="s">
        <v>9</v>
      </c>
      <c r="C15" s="8" t="s">
        <v>29</v>
      </c>
      <c r="D15" s="8" t="s">
        <v>29</v>
      </c>
      <c r="E15" s="8">
        <v>3</v>
      </c>
      <c r="F15" s="8">
        <v>7260</v>
      </c>
      <c r="G15" s="8">
        <v>7392</v>
      </c>
      <c r="H15" s="8">
        <v>1452</v>
      </c>
      <c r="I15" s="9" t="s">
        <v>12</v>
      </c>
      <c r="M15" s="3">
        <v>2022</v>
      </c>
      <c r="N15" s="3" t="s">
        <v>48</v>
      </c>
      <c r="O15" s="3">
        <v>188312</v>
      </c>
      <c r="P15" s="3">
        <v>201424.08000000007</v>
      </c>
    </row>
    <row r="16" spans="1:16" ht="32.25" customHeight="1" x14ac:dyDescent="0.25">
      <c r="A16" s="7">
        <v>2020</v>
      </c>
      <c r="B16" s="8" t="s">
        <v>9</v>
      </c>
      <c r="C16" s="8" t="s">
        <v>23</v>
      </c>
      <c r="D16" s="8" t="s">
        <v>30</v>
      </c>
      <c r="E16" s="8">
        <v>3</v>
      </c>
      <c r="F16" s="8">
        <v>5035.0300000000007</v>
      </c>
      <c r="G16" s="8">
        <v>5126.576</v>
      </c>
      <c r="H16" s="8">
        <v>1007.0060000000002</v>
      </c>
      <c r="I16" s="9" t="s">
        <v>12</v>
      </c>
      <c r="M16" s="3">
        <v>2022</v>
      </c>
      <c r="N16" s="3" t="s">
        <v>47</v>
      </c>
      <c r="O16" s="3">
        <v>387584</v>
      </c>
      <c r="P16" s="3">
        <v>700000</v>
      </c>
    </row>
    <row r="17" spans="1:16" ht="32.25" customHeight="1" x14ac:dyDescent="0.25">
      <c r="A17" s="7">
        <v>2020</v>
      </c>
      <c r="B17" s="8" t="s">
        <v>31</v>
      </c>
      <c r="C17" s="8" t="s">
        <v>10</v>
      </c>
      <c r="D17" s="8" t="s">
        <v>11</v>
      </c>
      <c r="E17" s="8">
        <v>3566</v>
      </c>
      <c r="F17" s="8">
        <v>5035.0300000000007</v>
      </c>
      <c r="G17" s="8">
        <v>5126.576</v>
      </c>
      <c r="H17" s="8">
        <v>1007.0060000000002</v>
      </c>
      <c r="I17" s="9" t="s">
        <v>12</v>
      </c>
      <c r="M17" s="3">
        <v>2022</v>
      </c>
      <c r="N17" s="3" t="s">
        <v>49</v>
      </c>
      <c r="O17" s="3">
        <v>178572</v>
      </c>
      <c r="P17" s="3">
        <v>255357.95999999996</v>
      </c>
    </row>
    <row r="18" spans="1:16" ht="32.25" customHeight="1" x14ac:dyDescent="0.25">
      <c r="A18" s="7">
        <v>2020</v>
      </c>
      <c r="B18" s="8" t="s">
        <v>31</v>
      </c>
      <c r="C18" s="8" t="s">
        <v>10</v>
      </c>
      <c r="D18" s="8" t="s">
        <v>13</v>
      </c>
      <c r="E18" s="8">
        <v>2498</v>
      </c>
      <c r="F18" s="8">
        <v>8800</v>
      </c>
      <c r="G18" s="8">
        <v>8960</v>
      </c>
      <c r="H18" s="8">
        <v>1760</v>
      </c>
      <c r="I18" s="9" t="s">
        <v>12</v>
      </c>
      <c r="M18" s="3">
        <v>2022</v>
      </c>
      <c r="N18" s="3" t="s">
        <v>50</v>
      </c>
      <c r="O18" s="3">
        <v>127296</v>
      </c>
      <c r="P18" s="3">
        <v>181256.00000000003</v>
      </c>
    </row>
    <row r="19" spans="1:16" ht="32.25" customHeight="1" x14ac:dyDescent="0.25">
      <c r="A19" s="7">
        <v>2020</v>
      </c>
      <c r="B19" s="8" t="s">
        <v>31</v>
      </c>
      <c r="C19" s="8" t="s">
        <v>14</v>
      </c>
      <c r="D19" s="8" t="s">
        <v>15</v>
      </c>
      <c r="E19" s="8">
        <v>1245</v>
      </c>
      <c r="F19" s="8">
        <v>5034.92</v>
      </c>
      <c r="G19" s="8">
        <v>5126.4639999999999</v>
      </c>
      <c r="H19" s="8">
        <v>1006.984</v>
      </c>
      <c r="I19" s="9" t="s">
        <v>12</v>
      </c>
      <c r="M19" s="3">
        <v>2022</v>
      </c>
      <c r="N19" s="3" t="s">
        <v>51</v>
      </c>
      <c r="O19" s="3">
        <v>125136</v>
      </c>
      <c r="P19" s="3">
        <v>199811.0399999998</v>
      </c>
    </row>
    <row r="20" spans="1:16" ht="32.25" customHeight="1" x14ac:dyDescent="0.25">
      <c r="A20" s="7">
        <v>2020</v>
      </c>
      <c r="B20" s="8" t="s">
        <v>31</v>
      </c>
      <c r="C20" s="8" t="s">
        <v>16</v>
      </c>
      <c r="D20" s="8" t="s">
        <v>17</v>
      </c>
      <c r="E20" s="8">
        <v>644</v>
      </c>
      <c r="F20" s="8">
        <v>6317.85</v>
      </c>
      <c r="G20" s="8">
        <v>6432.72</v>
      </c>
      <c r="H20" s="8">
        <v>1263.5700000000002</v>
      </c>
      <c r="I20" s="9" t="s">
        <v>12</v>
      </c>
      <c r="M20" s="3">
        <v>2023</v>
      </c>
      <c r="N20" s="3" t="s">
        <v>46</v>
      </c>
      <c r="O20" s="3">
        <v>204528</v>
      </c>
      <c r="P20" s="3">
        <v>292475.04000000004</v>
      </c>
    </row>
    <row r="21" spans="1:16" ht="32.25" customHeight="1" x14ac:dyDescent="0.25">
      <c r="A21" s="7">
        <v>2020</v>
      </c>
      <c r="B21" s="8" t="s">
        <v>31</v>
      </c>
      <c r="C21" s="8" t="s">
        <v>18</v>
      </c>
      <c r="D21" s="8" t="s">
        <v>19</v>
      </c>
      <c r="E21" s="8">
        <v>643</v>
      </c>
      <c r="F21" s="8">
        <v>7000</v>
      </c>
      <c r="G21" s="8">
        <v>7840</v>
      </c>
      <c r="H21" s="8">
        <v>1400</v>
      </c>
      <c r="I21" s="9" t="s">
        <v>12</v>
      </c>
      <c r="M21" s="3">
        <v>2023</v>
      </c>
      <c r="N21" s="3" t="s">
        <v>49</v>
      </c>
      <c r="O21" s="3">
        <v>129304</v>
      </c>
      <c r="P21" s="3">
        <v>184904.72</v>
      </c>
    </row>
    <row r="22" spans="1:16" ht="32.25" customHeight="1" x14ac:dyDescent="0.25">
      <c r="A22" s="7">
        <v>2020</v>
      </c>
      <c r="B22" s="8" t="s">
        <v>31</v>
      </c>
      <c r="C22" s="8" t="s">
        <v>16</v>
      </c>
      <c r="D22" s="8" t="s">
        <v>20</v>
      </c>
      <c r="E22" s="8">
        <v>455</v>
      </c>
      <c r="F22" s="8">
        <v>4578.6000000000004</v>
      </c>
      <c r="G22" s="8">
        <v>5128.0320000000002</v>
      </c>
      <c r="H22" s="8">
        <v>915.72000000000014</v>
      </c>
      <c r="I22" s="9" t="s">
        <v>12</v>
      </c>
      <c r="M22" s="3">
        <v>2023</v>
      </c>
      <c r="N22" s="3" t="s">
        <v>47</v>
      </c>
      <c r="O22" s="3">
        <v>127904</v>
      </c>
      <c r="P22" s="3">
        <v>182902.72000000003</v>
      </c>
    </row>
    <row r="23" spans="1:16" ht="32.25" customHeight="1" x14ac:dyDescent="0.25">
      <c r="A23" s="7">
        <v>2020</v>
      </c>
      <c r="B23" s="8" t="s">
        <v>31</v>
      </c>
      <c r="C23" s="8" t="s">
        <v>18</v>
      </c>
      <c r="D23" s="8" t="s">
        <v>21</v>
      </c>
      <c r="E23" s="8">
        <v>345</v>
      </c>
      <c r="F23" s="8">
        <v>7000</v>
      </c>
      <c r="G23" s="8">
        <v>7840</v>
      </c>
      <c r="H23" s="8">
        <v>1400</v>
      </c>
      <c r="I23" s="9" t="s">
        <v>12</v>
      </c>
      <c r="M23" s="3">
        <v>2023</v>
      </c>
      <c r="N23" s="3" t="s">
        <v>48</v>
      </c>
      <c r="O23" s="3">
        <v>219404</v>
      </c>
      <c r="P23" s="3">
        <v>212626.8</v>
      </c>
    </row>
    <row r="24" spans="1:16" ht="32.25" customHeight="1" x14ac:dyDescent="0.25">
      <c r="A24" s="7">
        <v>2020</v>
      </c>
      <c r="B24" s="8" t="s">
        <v>31</v>
      </c>
      <c r="C24" s="8" t="s">
        <v>14</v>
      </c>
      <c r="D24" s="8" t="s">
        <v>22</v>
      </c>
      <c r="E24" s="8">
        <v>122</v>
      </c>
      <c r="F24" s="8">
        <v>100</v>
      </c>
      <c r="G24" s="8">
        <v>112</v>
      </c>
      <c r="H24" s="8">
        <v>20</v>
      </c>
      <c r="I24" s="9" t="s">
        <v>12</v>
      </c>
      <c r="M24" s="3">
        <v>2023</v>
      </c>
      <c r="N24" s="3" t="s">
        <v>51</v>
      </c>
      <c r="O24" s="3">
        <v>73912</v>
      </c>
      <c r="P24" s="3">
        <v>130072.80000000012</v>
      </c>
    </row>
    <row r="25" spans="1:16" ht="32.25" customHeight="1" x14ac:dyDescent="0.25">
      <c r="A25" s="7">
        <v>2020</v>
      </c>
      <c r="B25" s="8" t="s">
        <v>31</v>
      </c>
      <c r="C25" s="8" t="s">
        <v>23</v>
      </c>
      <c r="D25" s="8" t="s">
        <v>24</v>
      </c>
      <c r="E25" s="8">
        <v>78</v>
      </c>
      <c r="F25" s="8">
        <v>4577.2</v>
      </c>
      <c r="G25" s="8">
        <v>5126.4639999999999</v>
      </c>
      <c r="H25" s="8">
        <v>915.44</v>
      </c>
      <c r="I25" s="9" t="s">
        <v>12</v>
      </c>
      <c r="M25" s="3">
        <v>2023</v>
      </c>
      <c r="N25" s="3" t="s">
        <v>50</v>
      </c>
      <c r="O25" s="3">
        <v>71992</v>
      </c>
      <c r="P25" s="3">
        <v>104238.15999999999</v>
      </c>
    </row>
    <row r="26" spans="1:16" ht="32.25" customHeight="1" x14ac:dyDescent="0.25">
      <c r="A26" s="7">
        <v>2020</v>
      </c>
      <c r="B26" s="8" t="s">
        <v>31</v>
      </c>
      <c r="C26" s="8" t="s">
        <v>23</v>
      </c>
      <c r="D26" s="8" t="s">
        <v>25</v>
      </c>
      <c r="E26" s="8">
        <v>76</v>
      </c>
      <c r="F26" s="8">
        <v>4576.8999999999996</v>
      </c>
      <c r="G26" s="8">
        <v>5126.1279999999997</v>
      </c>
      <c r="H26" s="8">
        <v>915.38</v>
      </c>
      <c r="I26" s="9" t="s">
        <v>12</v>
      </c>
      <c r="M26" s="3">
        <v>2024</v>
      </c>
      <c r="N26" s="3" t="s">
        <v>46</v>
      </c>
      <c r="O26" s="3">
        <v>190380</v>
      </c>
      <c r="P26" s="3">
        <v>272243.39999999997</v>
      </c>
    </row>
    <row r="27" spans="1:16" ht="32.25" customHeight="1" x14ac:dyDescent="0.25">
      <c r="A27" s="7">
        <v>2020</v>
      </c>
      <c r="B27" s="8" t="s">
        <v>31</v>
      </c>
      <c r="C27" s="8" t="s">
        <v>23</v>
      </c>
      <c r="D27" s="8" t="s">
        <v>26</v>
      </c>
      <c r="E27" s="8">
        <v>46</v>
      </c>
      <c r="F27" s="8">
        <v>200</v>
      </c>
      <c r="G27" s="8">
        <v>224</v>
      </c>
      <c r="H27" s="8">
        <v>40</v>
      </c>
      <c r="I27" s="9" t="s">
        <v>12</v>
      </c>
      <c r="M27" s="3">
        <v>2024</v>
      </c>
      <c r="N27" s="3" t="s">
        <v>48</v>
      </c>
      <c r="O27" s="3">
        <v>112620</v>
      </c>
      <c r="P27" s="3">
        <v>107044.07999999994</v>
      </c>
    </row>
    <row r="28" spans="1:16" ht="32.25" customHeight="1" x14ac:dyDescent="0.25">
      <c r="A28" s="7">
        <v>2020</v>
      </c>
      <c r="B28" s="8" t="s">
        <v>31</v>
      </c>
      <c r="C28" s="8" t="s">
        <v>23</v>
      </c>
      <c r="D28" s="8" t="s">
        <v>27</v>
      </c>
      <c r="E28" s="8">
        <v>34</v>
      </c>
      <c r="F28" s="8">
        <v>4576.8</v>
      </c>
      <c r="G28" s="8">
        <v>5126.0160000000005</v>
      </c>
      <c r="H28" s="8">
        <v>915.36000000000013</v>
      </c>
      <c r="I28" s="9" t="s">
        <v>12</v>
      </c>
      <c r="M28" s="3">
        <v>2024</v>
      </c>
      <c r="N28" s="3" t="s">
        <v>47</v>
      </c>
      <c r="O28" s="3">
        <v>109940</v>
      </c>
      <c r="P28" s="3">
        <v>157214.20000000007</v>
      </c>
    </row>
    <row r="29" spans="1:16" ht="32.25" customHeight="1" x14ac:dyDescent="0.25">
      <c r="A29" s="7">
        <v>2020</v>
      </c>
      <c r="B29" s="8" t="s">
        <v>31</v>
      </c>
      <c r="C29" s="8" t="s">
        <v>14</v>
      </c>
      <c r="D29" s="8" t="s">
        <v>28</v>
      </c>
      <c r="E29" s="8">
        <v>7</v>
      </c>
      <c r="F29" s="8">
        <v>200</v>
      </c>
      <c r="G29" s="8">
        <v>224</v>
      </c>
      <c r="H29" s="8">
        <v>40</v>
      </c>
      <c r="I29" s="9" t="s">
        <v>12</v>
      </c>
      <c r="M29" s="3">
        <v>2024</v>
      </c>
      <c r="N29" s="3" t="s">
        <v>49</v>
      </c>
      <c r="O29" s="3">
        <v>106948</v>
      </c>
      <c r="P29" s="3">
        <v>152935.63999999998</v>
      </c>
    </row>
    <row r="30" spans="1:16" ht="32.25" customHeight="1" x14ac:dyDescent="0.25">
      <c r="A30" s="7">
        <v>2020</v>
      </c>
      <c r="B30" s="8" t="s">
        <v>31</v>
      </c>
      <c r="C30" s="8" t="s">
        <v>23</v>
      </c>
      <c r="D30" s="8" t="s">
        <v>30</v>
      </c>
      <c r="E30" s="8">
        <v>3</v>
      </c>
      <c r="F30" s="8">
        <v>4577.3</v>
      </c>
      <c r="G30" s="8">
        <v>5126.576</v>
      </c>
      <c r="H30" s="8">
        <v>915.46</v>
      </c>
      <c r="I30" s="9" t="s">
        <v>12</v>
      </c>
      <c r="M30" s="3">
        <v>2024</v>
      </c>
      <c r="N30" s="3" t="s">
        <v>51</v>
      </c>
      <c r="O30" s="3">
        <v>62256</v>
      </c>
      <c r="P30" s="3">
        <v>100660.56000000013</v>
      </c>
    </row>
    <row r="31" spans="1:16" ht="32.25" customHeight="1" x14ac:dyDescent="0.25">
      <c r="A31" s="7">
        <v>2020</v>
      </c>
      <c r="B31" s="8" t="s">
        <v>31</v>
      </c>
      <c r="C31" s="8" t="s">
        <v>29</v>
      </c>
      <c r="D31" s="8" t="s">
        <v>29</v>
      </c>
      <c r="E31" s="8">
        <v>2</v>
      </c>
      <c r="F31" s="8">
        <v>6600</v>
      </c>
      <c r="G31" s="8">
        <v>7392</v>
      </c>
      <c r="H31" s="8">
        <v>1320</v>
      </c>
      <c r="I31" s="9" t="s">
        <v>12</v>
      </c>
      <c r="M31" s="3">
        <v>2024</v>
      </c>
      <c r="N31" s="3" t="s">
        <v>50</v>
      </c>
      <c r="O31" s="3">
        <v>62240</v>
      </c>
      <c r="P31" s="3">
        <v>90151.200000000041</v>
      </c>
    </row>
    <row r="32" spans="1:16" ht="32.25" customHeight="1" x14ac:dyDescent="0.25">
      <c r="A32" s="7">
        <v>2020</v>
      </c>
      <c r="B32" s="8" t="s">
        <v>32</v>
      </c>
      <c r="C32" s="8" t="s">
        <v>10</v>
      </c>
      <c r="D32" s="8" t="s">
        <v>11</v>
      </c>
      <c r="E32" s="8">
        <v>3566</v>
      </c>
      <c r="F32" s="8">
        <v>4577.3</v>
      </c>
      <c r="G32" s="8">
        <v>5126.576</v>
      </c>
      <c r="H32" s="8">
        <v>915.46</v>
      </c>
      <c r="I32" s="9" t="s">
        <v>12</v>
      </c>
    </row>
    <row r="33" spans="1:9" ht="32.25" customHeight="1" x14ac:dyDescent="0.25">
      <c r="A33" s="7">
        <v>2020</v>
      </c>
      <c r="B33" s="8" t="s">
        <v>32</v>
      </c>
      <c r="C33" s="8" t="s">
        <v>10</v>
      </c>
      <c r="D33" s="8" t="s">
        <v>13</v>
      </c>
      <c r="E33" s="8">
        <v>2498</v>
      </c>
      <c r="F33" s="8">
        <v>8000</v>
      </c>
      <c r="G33" s="8">
        <v>8960</v>
      </c>
      <c r="H33" s="8">
        <v>1600</v>
      </c>
      <c r="I33" s="9" t="s">
        <v>12</v>
      </c>
    </row>
    <row r="34" spans="1:9" ht="32.25" customHeight="1" x14ac:dyDescent="0.25">
      <c r="A34" s="7">
        <v>2020</v>
      </c>
      <c r="B34" s="8" t="s">
        <v>32</v>
      </c>
      <c r="C34" s="8" t="s">
        <v>14</v>
      </c>
      <c r="D34" s="8" t="s">
        <v>15</v>
      </c>
      <c r="E34" s="8">
        <v>1245</v>
      </c>
      <c r="F34" s="8">
        <v>4577.2</v>
      </c>
      <c r="G34" s="8">
        <v>5126.4639999999999</v>
      </c>
      <c r="H34" s="8">
        <v>915.44</v>
      </c>
      <c r="I34" s="9" t="s">
        <v>12</v>
      </c>
    </row>
    <row r="35" spans="1:9" ht="32.25" customHeight="1" x14ac:dyDescent="0.25">
      <c r="A35" s="7">
        <v>2020</v>
      </c>
      <c r="B35" s="8" t="s">
        <v>32</v>
      </c>
      <c r="C35" s="8" t="s">
        <v>16</v>
      </c>
      <c r="D35" s="8" t="s">
        <v>17</v>
      </c>
      <c r="E35" s="8">
        <v>644</v>
      </c>
      <c r="F35" s="8">
        <v>5743.5</v>
      </c>
      <c r="G35" s="8">
        <v>6432.72</v>
      </c>
      <c r="H35" s="8">
        <v>1148.7</v>
      </c>
      <c r="I35" s="9" t="s">
        <v>12</v>
      </c>
    </row>
    <row r="36" spans="1:9" ht="32.25" customHeight="1" x14ac:dyDescent="0.25">
      <c r="A36" s="7">
        <v>2020</v>
      </c>
      <c r="B36" s="8" t="s">
        <v>32</v>
      </c>
      <c r="C36" s="8" t="s">
        <v>18</v>
      </c>
      <c r="D36" s="8" t="s">
        <v>19</v>
      </c>
      <c r="E36" s="8">
        <v>643</v>
      </c>
      <c r="F36" s="8">
        <v>7000</v>
      </c>
      <c r="G36" s="8">
        <v>7840</v>
      </c>
      <c r="H36" s="8">
        <v>1400</v>
      </c>
      <c r="I36" s="9" t="s">
        <v>12</v>
      </c>
    </row>
    <row r="37" spans="1:9" ht="32.25" customHeight="1" x14ac:dyDescent="0.25">
      <c r="A37" s="7">
        <v>2020</v>
      </c>
      <c r="B37" s="8" t="s">
        <v>32</v>
      </c>
      <c r="C37" s="8" t="s">
        <v>16</v>
      </c>
      <c r="D37" s="8" t="s">
        <v>20</v>
      </c>
      <c r="E37" s="8">
        <v>455</v>
      </c>
      <c r="F37" s="8">
        <v>4578.6000000000004</v>
      </c>
      <c r="G37" s="8">
        <v>5128.0320000000002</v>
      </c>
      <c r="H37" s="8">
        <v>915.72000000000014</v>
      </c>
      <c r="I37" s="9" t="s">
        <v>12</v>
      </c>
    </row>
    <row r="38" spans="1:9" ht="32.25" customHeight="1" x14ac:dyDescent="0.25">
      <c r="A38" s="7">
        <v>2020</v>
      </c>
      <c r="B38" s="8" t="s">
        <v>32</v>
      </c>
      <c r="C38" s="8" t="s">
        <v>18</v>
      </c>
      <c r="D38" s="8" t="s">
        <v>21</v>
      </c>
      <c r="E38" s="8">
        <v>345</v>
      </c>
      <c r="F38" s="8">
        <v>7000</v>
      </c>
      <c r="G38" s="8">
        <v>7840</v>
      </c>
      <c r="H38" s="8">
        <v>1400</v>
      </c>
      <c r="I38" s="9" t="s">
        <v>12</v>
      </c>
    </row>
    <row r="39" spans="1:9" ht="32.25" customHeight="1" x14ac:dyDescent="0.25">
      <c r="A39" s="7">
        <v>2020</v>
      </c>
      <c r="B39" s="8" t="s">
        <v>32</v>
      </c>
      <c r="C39" s="8" t="s">
        <v>14</v>
      </c>
      <c r="D39" s="8" t="s">
        <v>22</v>
      </c>
      <c r="E39" s="8">
        <v>122</v>
      </c>
      <c r="F39" s="8">
        <v>100</v>
      </c>
      <c r="G39" s="8">
        <v>112</v>
      </c>
      <c r="H39" s="8">
        <v>20</v>
      </c>
      <c r="I39" s="9" t="s">
        <v>12</v>
      </c>
    </row>
    <row r="40" spans="1:9" ht="32.25" customHeight="1" x14ac:dyDescent="0.25">
      <c r="A40" s="7">
        <v>2020</v>
      </c>
      <c r="B40" s="8" t="s">
        <v>32</v>
      </c>
      <c r="C40" s="8" t="s">
        <v>23</v>
      </c>
      <c r="D40" s="8" t="s">
        <v>24</v>
      </c>
      <c r="E40" s="8">
        <v>78</v>
      </c>
      <c r="F40" s="8">
        <v>4577.2</v>
      </c>
      <c r="G40" s="8">
        <v>5126.4639999999999</v>
      </c>
      <c r="H40" s="8">
        <v>915.44</v>
      </c>
      <c r="I40" s="9" t="s">
        <v>12</v>
      </c>
    </row>
    <row r="41" spans="1:9" ht="32.25" customHeight="1" x14ac:dyDescent="0.25">
      <c r="A41" s="7">
        <v>2020</v>
      </c>
      <c r="B41" s="8" t="s">
        <v>32</v>
      </c>
      <c r="C41" s="8" t="s">
        <v>23</v>
      </c>
      <c r="D41" s="8" t="s">
        <v>25</v>
      </c>
      <c r="E41" s="8">
        <v>76</v>
      </c>
      <c r="F41" s="8">
        <v>4576.8999999999996</v>
      </c>
      <c r="G41" s="8">
        <v>5126.1279999999997</v>
      </c>
      <c r="H41" s="8">
        <v>915.38</v>
      </c>
      <c r="I41" s="9" t="s">
        <v>12</v>
      </c>
    </row>
    <row r="42" spans="1:9" ht="32.25" customHeight="1" x14ac:dyDescent="0.25">
      <c r="A42" s="7">
        <v>2020</v>
      </c>
      <c r="B42" s="8" t="s">
        <v>32</v>
      </c>
      <c r="C42" s="8" t="s">
        <v>23</v>
      </c>
      <c r="D42" s="8" t="s">
        <v>26</v>
      </c>
      <c r="E42" s="8">
        <v>46</v>
      </c>
      <c r="F42" s="8">
        <v>200</v>
      </c>
      <c r="G42" s="8">
        <v>224</v>
      </c>
      <c r="H42" s="8">
        <v>40</v>
      </c>
      <c r="I42" s="9" t="s">
        <v>12</v>
      </c>
    </row>
    <row r="43" spans="1:9" ht="32.25" customHeight="1" x14ac:dyDescent="0.25">
      <c r="A43" s="7">
        <v>2020</v>
      </c>
      <c r="B43" s="8" t="s">
        <v>32</v>
      </c>
      <c r="C43" s="8" t="s">
        <v>23</v>
      </c>
      <c r="D43" s="8" t="s">
        <v>27</v>
      </c>
      <c r="E43" s="8">
        <v>34</v>
      </c>
      <c r="F43" s="8">
        <v>4576.8</v>
      </c>
      <c r="G43" s="8">
        <v>5126.0160000000005</v>
      </c>
      <c r="H43" s="8">
        <v>915.36000000000013</v>
      </c>
      <c r="I43" s="9" t="s">
        <v>33</v>
      </c>
    </row>
    <row r="44" spans="1:9" ht="32.25" customHeight="1" x14ac:dyDescent="0.25">
      <c r="A44" s="7">
        <v>2020</v>
      </c>
      <c r="B44" s="8" t="s">
        <v>32</v>
      </c>
      <c r="C44" s="8" t="s">
        <v>14</v>
      </c>
      <c r="D44" s="8" t="s">
        <v>28</v>
      </c>
      <c r="E44" s="8">
        <v>7</v>
      </c>
      <c r="F44" s="8">
        <v>200</v>
      </c>
      <c r="G44" s="8">
        <v>224</v>
      </c>
      <c r="H44" s="8">
        <v>40</v>
      </c>
      <c r="I44" s="9" t="s">
        <v>33</v>
      </c>
    </row>
    <row r="45" spans="1:9" ht="32.25" customHeight="1" x14ac:dyDescent="0.25">
      <c r="A45" s="7">
        <v>2020</v>
      </c>
      <c r="B45" s="8" t="s">
        <v>32</v>
      </c>
      <c r="C45" s="8" t="s">
        <v>23</v>
      </c>
      <c r="D45" s="8" t="s">
        <v>30</v>
      </c>
      <c r="E45" s="8">
        <v>3</v>
      </c>
      <c r="F45" s="8">
        <v>3333</v>
      </c>
      <c r="G45" s="8">
        <v>5126.576</v>
      </c>
      <c r="H45" s="8">
        <v>666.6</v>
      </c>
      <c r="I45" s="9" t="s">
        <v>33</v>
      </c>
    </row>
    <row r="46" spans="1:9" ht="32.25" customHeight="1" x14ac:dyDescent="0.25">
      <c r="A46" s="7">
        <v>2020</v>
      </c>
      <c r="B46" s="8" t="s">
        <v>32</v>
      </c>
      <c r="C46" s="8" t="s">
        <v>29</v>
      </c>
      <c r="D46" s="8" t="s">
        <v>29</v>
      </c>
      <c r="E46" s="8">
        <v>2</v>
      </c>
      <c r="F46" s="8">
        <v>6600</v>
      </c>
      <c r="G46" s="8">
        <v>7392</v>
      </c>
      <c r="H46" s="8">
        <v>1320</v>
      </c>
      <c r="I46" s="9" t="s">
        <v>33</v>
      </c>
    </row>
    <row r="47" spans="1:9" ht="32.25" customHeight="1" x14ac:dyDescent="0.25">
      <c r="A47" s="7">
        <v>2020</v>
      </c>
      <c r="B47" s="8" t="s">
        <v>34</v>
      </c>
      <c r="C47" s="8" t="s">
        <v>10</v>
      </c>
      <c r="D47" s="8" t="s">
        <v>11</v>
      </c>
      <c r="E47" s="8">
        <v>3566</v>
      </c>
      <c r="F47" s="8">
        <v>4577.3</v>
      </c>
      <c r="G47" s="8">
        <v>5126.576</v>
      </c>
      <c r="H47" s="8">
        <v>915.46</v>
      </c>
      <c r="I47" s="9" t="s">
        <v>33</v>
      </c>
    </row>
    <row r="48" spans="1:9" ht="32.25" customHeight="1" x14ac:dyDescent="0.25">
      <c r="A48" s="7">
        <v>2020</v>
      </c>
      <c r="B48" s="8" t="s">
        <v>34</v>
      </c>
      <c r="C48" s="8" t="s">
        <v>10</v>
      </c>
      <c r="D48" s="8" t="s">
        <v>13</v>
      </c>
      <c r="E48" s="8">
        <v>2498</v>
      </c>
      <c r="F48" s="8">
        <v>8000</v>
      </c>
      <c r="G48" s="8">
        <v>8960</v>
      </c>
      <c r="H48" s="8">
        <v>1600</v>
      </c>
      <c r="I48" s="9" t="s">
        <v>33</v>
      </c>
    </row>
    <row r="49" spans="1:9" ht="32.25" customHeight="1" x14ac:dyDescent="0.25">
      <c r="A49" s="7">
        <v>2020</v>
      </c>
      <c r="B49" s="8" t="s">
        <v>34</v>
      </c>
      <c r="C49" s="8" t="s">
        <v>14</v>
      </c>
      <c r="D49" s="8" t="s">
        <v>15</v>
      </c>
      <c r="E49" s="8">
        <v>1245</v>
      </c>
      <c r="F49" s="8">
        <v>4577.2</v>
      </c>
      <c r="G49" s="8">
        <v>5126.4639999999999</v>
      </c>
      <c r="H49" s="8">
        <v>915.44</v>
      </c>
      <c r="I49" s="9" t="s">
        <v>33</v>
      </c>
    </row>
    <row r="50" spans="1:9" ht="32.25" customHeight="1" x14ac:dyDescent="0.25">
      <c r="A50" s="7">
        <v>2020</v>
      </c>
      <c r="B50" s="8" t="s">
        <v>34</v>
      </c>
      <c r="C50" s="8" t="s">
        <v>16</v>
      </c>
      <c r="D50" s="8" t="s">
        <v>17</v>
      </c>
      <c r="E50" s="8">
        <v>644</v>
      </c>
      <c r="F50" s="8">
        <v>5743.5</v>
      </c>
      <c r="G50" s="8">
        <v>6432.72</v>
      </c>
      <c r="H50" s="8">
        <v>1148.7</v>
      </c>
      <c r="I50" s="9" t="s">
        <v>33</v>
      </c>
    </row>
    <row r="51" spans="1:9" ht="32.25" customHeight="1" x14ac:dyDescent="0.25">
      <c r="A51" s="7">
        <v>2020</v>
      </c>
      <c r="B51" s="8" t="s">
        <v>34</v>
      </c>
      <c r="C51" s="8" t="s">
        <v>18</v>
      </c>
      <c r="D51" s="8" t="s">
        <v>19</v>
      </c>
      <c r="E51" s="8">
        <v>643</v>
      </c>
      <c r="F51" s="8">
        <v>7000</v>
      </c>
      <c r="G51" s="8">
        <v>7840</v>
      </c>
      <c r="H51" s="8">
        <v>1400</v>
      </c>
      <c r="I51" s="9" t="s">
        <v>33</v>
      </c>
    </row>
    <row r="52" spans="1:9" ht="32.25" customHeight="1" x14ac:dyDescent="0.25">
      <c r="A52" s="7">
        <v>2020</v>
      </c>
      <c r="B52" s="8" t="s">
        <v>34</v>
      </c>
      <c r="C52" s="8" t="s">
        <v>16</v>
      </c>
      <c r="D52" s="8" t="s">
        <v>20</v>
      </c>
      <c r="E52" s="8">
        <v>455</v>
      </c>
      <c r="F52" s="8">
        <v>4578.6000000000004</v>
      </c>
      <c r="G52" s="8">
        <v>5128.0320000000002</v>
      </c>
      <c r="H52" s="8">
        <v>915.72000000000014</v>
      </c>
      <c r="I52" s="9" t="s">
        <v>33</v>
      </c>
    </row>
    <row r="53" spans="1:9" ht="32.25" customHeight="1" x14ac:dyDescent="0.25">
      <c r="A53" s="7">
        <v>2020</v>
      </c>
      <c r="B53" s="8" t="s">
        <v>34</v>
      </c>
      <c r="C53" s="8" t="s">
        <v>18</v>
      </c>
      <c r="D53" s="8" t="s">
        <v>21</v>
      </c>
      <c r="E53" s="8">
        <v>345</v>
      </c>
      <c r="F53" s="8">
        <v>7000</v>
      </c>
      <c r="G53" s="8">
        <v>7840</v>
      </c>
      <c r="H53" s="8">
        <v>1400</v>
      </c>
      <c r="I53" s="9" t="s">
        <v>33</v>
      </c>
    </row>
    <row r="54" spans="1:9" ht="32.25" customHeight="1" x14ac:dyDescent="0.25">
      <c r="A54" s="7">
        <v>2020</v>
      </c>
      <c r="B54" s="8" t="s">
        <v>34</v>
      </c>
      <c r="C54" s="8" t="s">
        <v>14</v>
      </c>
      <c r="D54" s="8" t="s">
        <v>22</v>
      </c>
      <c r="E54" s="8">
        <v>122</v>
      </c>
      <c r="F54" s="8">
        <v>100</v>
      </c>
      <c r="G54" s="8">
        <v>112</v>
      </c>
      <c r="H54" s="8">
        <v>20</v>
      </c>
      <c r="I54" s="9" t="s">
        <v>33</v>
      </c>
    </row>
    <row r="55" spans="1:9" ht="32.25" customHeight="1" x14ac:dyDescent="0.25">
      <c r="A55" s="7">
        <v>2020</v>
      </c>
      <c r="B55" s="8" t="s">
        <v>34</v>
      </c>
      <c r="C55" s="8" t="s">
        <v>23</v>
      </c>
      <c r="D55" s="8" t="s">
        <v>24</v>
      </c>
      <c r="E55" s="8">
        <v>78</v>
      </c>
      <c r="F55" s="8">
        <v>4577.2</v>
      </c>
      <c r="G55" s="8">
        <v>5126.4639999999999</v>
      </c>
      <c r="H55" s="8">
        <v>915.44</v>
      </c>
      <c r="I55" s="9" t="s">
        <v>33</v>
      </c>
    </row>
    <row r="56" spans="1:9" ht="32.25" customHeight="1" x14ac:dyDescent="0.25">
      <c r="A56" s="7">
        <v>2020</v>
      </c>
      <c r="B56" s="8" t="s">
        <v>34</v>
      </c>
      <c r="C56" s="8" t="s">
        <v>23</v>
      </c>
      <c r="D56" s="8" t="s">
        <v>25</v>
      </c>
      <c r="E56" s="8">
        <v>76</v>
      </c>
      <c r="F56" s="8">
        <v>4576.8999999999996</v>
      </c>
      <c r="G56" s="8">
        <v>5126.1279999999997</v>
      </c>
      <c r="H56" s="8">
        <v>915.38</v>
      </c>
      <c r="I56" s="9" t="s">
        <v>33</v>
      </c>
    </row>
    <row r="57" spans="1:9" ht="32.25" customHeight="1" x14ac:dyDescent="0.25">
      <c r="A57" s="7">
        <v>2020</v>
      </c>
      <c r="B57" s="8" t="s">
        <v>34</v>
      </c>
      <c r="C57" s="8" t="s">
        <v>23</v>
      </c>
      <c r="D57" s="8" t="s">
        <v>26</v>
      </c>
      <c r="E57" s="8">
        <v>46</v>
      </c>
      <c r="F57" s="8">
        <v>200</v>
      </c>
      <c r="G57" s="8">
        <v>224</v>
      </c>
      <c r="H57" s="8">
        <v>40</v>
      </c>
      <c r="I57" s="9" t="s">
        <v>33</v>
      </c>
    </row>
    <row r="58" spans="1:9" ht="32.25" customHeight="1" x14ac:dyDescent="0.25">
      <c r="A58" s="7">
        <v>2020</v>
      </c>
      <c r="B58" s="8" t="s">
        <v>34</v>
      </c>
      <c r="C58" s="8" t="s">
        <v>23</v>
      </c>
      <c r="D58" s="8" t="s">
        <v>27</v>
      </c>
      <c r="E58" s="8">
        <v>34</v>
      </c>
      <c r="F58" s="8">
        <v>4576.8</v>
      </c>
      <c r="G58" s="8">
        <v>5126.0160000000005</v>
      </c>
      <c r="H58" s="8">
        <v>915.36000000000013</v>
      </c>
      <c r="I58" s="9" t="s">
        <v>33</v>
      </c>
    </row>
    <row r="59" spans="1:9" ht="32.25" customHeight="1" x14ac:dyDescent="0.25">
      <c r="A59" s="7">
        <v>2020</v>
      </c>
      <c r="B59" s="8" t="s">
        <v>34</v>
      </c>
      <c r="C59" s="8" t="s">
        <v>14</v>
      </c>
      <c r="D59" s="8" t="s">
        <v>28</v>
      </c>
      <c r="E59" s="8">
        <v>7</v>
      </c>
      <c r="F59" s="8">
        <v>200</v>
      </c>
      <c r="G59" s="8">
        <v>224</v>
      </c>
      <c r="H59" s="8">
        <v>40</v>
      </c>
      <c r="I59" s="9" t="s">
        <v>33</v>
      </c>
    </row>
    <row r="60" spans="1:9" ht="32.25" customHeight="1" x14ac:dyDescent="0.25">
      <c r="A60" s="7">
        <v>2020</v>
      </c>
      <c r="B60" s="8" t="s">
        <v>34</v>
      </c>
      <c r="C60" s="8" t="s">
        <v>23</v>
      </c>
      <c r="D60" s="8" t="s">
        <v>30</v>
      </c>
      <c r="E60" s="8">
        <v>3</v>
      </c>
      <c r="F60" s="8">
        <v>4577.3</v>
      </c>
      <c r="G60" s="8">
        <v>5126.576</v>
      </c>
      <c r="H60" s="8">
        <v>915.46</v>
      </c>
      <c r="I60" s="9" t="s">
        <v>33</v>
      </c>
    </row>
    <row r="61" spans="1:9" ht="32.25" customHeight="1" x14ac:dyDescent="0.25">
      <c r="A61" s="7">
        <v>2020</v>
      </c>
      <c r="B61" s="8" t="s">
        <v>34</v>
      </c>
      <c r="C61" s="8" t="s">
        <v>29</v>
      </c>
      <c r="D61" s="8" t="s">
        <v>29</v>
      </c>
      <c r="E61" s="8">
        <v>2</v>
      </c>
      <c r="F61" s="8">
        <v>6600</v>
      </c>
      <c r="G61" s="8">
        <v>7392</v>
      </c>
      <c r="H61" s="8">
        <v>1320</v>
      </c>
      <c r="I61" s="9" t="s">
        <v>33</v>
      </c>
    </row>
    <row r="62" spans="1:9" ht="32.25" customHeight="1" x14ac:dyDescent="0.25">
      <c r="A62" s="7">
        <v>2020</v>
      </c>
      <c r="B62" s="8" t="s">
        <v>35</v>
      </c>
      <c r="C62" s="8" t="s">
        <v>10</v>
      </c>
      <c r="D62" s="8" t="s">
        <v>11</v>
      </c>
      <c r="E62" s="8">
        <v>3566</v>
      </c>
      <c r="F62" s="8">
        <v>4577.3</v>
      </c>
      <c r="G62" s="8">
        <v>5126.576</v>
      </c>
      <c r="H62" s="8">
        <v>915.46</v>
      </c>
      <c r="I62" s="9" t="s">
        <v>33</v>
      </c>
    </row>
    <row r="63" spans="1:9" ht="32.25" customHeight="1" x14ac:dyDescent="0.25">
      <c r="A63" s="7">
        <v>2020</v>
      </c>
      <c r="B63" s="8" t="s">
        <v>35</v>
      </c>
      <c r="C63" s="8" t="s">
        <v>10</v>
      </c>
      <c r="D63" s="8" t="s">
        <v>13</v>
      </c>
      <c r="E63" s="8">
        <v>2498</v>
      </c>
      <c r="F63" s="8">
        <v>8000</v>
      </c>
      <c r="G63" s="8">
        <v>8960</v>
      </c>
      <c r="H63" s="8">
        <v>1600</v>
      </c>
      <c r="I63" s="9" t="s">
        <v>33</v>
      </c>
    </row>
    <row r="64" spans="1:9" ht="32.25" customHeight="1" x14ac:dyDescent="0.25">
      <c r="A64" s="7">
        <v>2020</v>
      </c>
      <c r="B64" s="8" t="s">
        <v>35</v>
      </c>
      <c r="C64" s="8" t="s">
        <v>14</v>
      </c>
      <c r="D64" s="8" t="s">
        <v>15</v>
      </c>
      <c r="E64" s="8">
        <v>1245</v>
      </c>
      <c r="F64" s="8">
        <v>4577.2</v>
      </c>
      <c r="G64" s="8">
        <v>5126.4639999999999</v>
      </c>
      <c r="H64" s="8">
        <v>915.44</v>
      </c>
      <c r="I64" s="9" t="s">
        <v>33</v>
      </c>
    </row>
    <row r="65" spans="1:9" ht="32.25" customHeight="1" x14ac:dyDescent="0.25">
      <c r="A65" s="7">
        <v>2020</v>
      </c>
      <c r="B65" s="8" t="s">
        <v>35</v>
      </c>
      <c r="C65" s="8" t="s">
        <v>16</v>
      </c>
      <c r="D65" s="8" t="s">
        <v>17</v>
      </c>
      <c r="E65" s="8">
        <v>644</v>
      </c>
      <c r="F65" s="8">
        <v>5743.5</v>
      </c>
      <c r="G65" s="8">
        <v>6432.72</v>
      </c>
      <c r="H65" s="8">
        <v>1148.7</v>
      </c>
      <c r="I65" s="9" t="s">
        <v>33</v>
      </c>
    </row>
    <row r="66" spans="1:9" ht="32.25" customHeight="1" x14ac:dyDescent="0.25">
      <c r="A66" s="7">
        <v>2020</v>
      </c>
      <c r="B66" s="8" t="s">
        <v>35</v>
      </c>
      <c r="C66" s="8" t="s">
        <v>18</v>
      </c>
      <c r="D66" s="8" t="s">
        <v>19</v>
      </c>
      <c r="E66" s="8">
        <v>643</v>
      </c>
      <c r="F66" s="8">
        <v>7000</v>
      </c>
      <c r="G66" s="8">
        <v>7840</v>
      </c>
      <c r="H66" s="8">
        <v>1400</v>
      </c>
      <c r="I66" s="9" t="s">
        <v>12</v>
      </c>
    </row>
    <row r="67" spans="1:9" ht="32.25" customHeight="1" x14ac:dyDescent="0.25">
      <c r="A67" s="7">
        <v>2020</v>
      </c>
      <c r="B67" s="8" t="s">
        <v>35</v>
      </c>
      <c r="C67" s="8" t="s">
        <v>16</v>
      </c>
      <c r="D67" s="8" t="s">
        <v>20</v>
      </c>
      <c r="E67" s="8">
        <v>455</v>
      </c>
      <c r="F67" s="8">
        <v>4578.6000000000004</v>
      </c>
      <c r="G67" s="8">
        <v>5128.0320000000002</v>
      </c>
      <c r="H67" s="8">
        <v>915.72000000000014</v>
      </c>
      <c r="I67" s="9" t="s">
        <v>12</v>
      </c>
    </row>
    <row r="68" spans="1:9" ht="32.25" customHeight="1" x14ac:dyDescent="0.25">
      <c r="A68" s="7">
        <v>2020</v>
      </c>
      <c r="B68" s="8" t="s">
        <v>35</v>
      </c>
      <c r="C68" s="8" t="s">
        <v>18</v>
      </c>
      <c r="D68" s="8" t="s">
        <v>21</v>
      </c>
      <c r="E68" s="8">
        <v>345</v>
      </c>
      <c r="F68" s="8">
        <v>7000</v>
      </c>
      <c r="G68" s="8">
        <v>7840</v>
      </c>
      <c r="H68" s="8">
        <v>1400</v>
      </c>
      <c r="I68" s="9" t="s">
        <v>12</v>
      </c>
    </row>
    <row r="69" spans="1:9" ht="32.25" customHeight="1" x14ac:dyDescent="0.25">
      <c r="A69" s="7">
        <v>2020</v>
      </c>
      <c r="B69" s="8" t="s">
        <v>35</v>
      </c>
      <c r="C69" s="8" t="s">
        <v>14</v>
      </c>
      <c r="D69" s="8" t="s">
        <v>22</v>
      </c>
      <c r="E69" s="8">
        <v>122</v>
      </c>
      <c r="F69" s="8">
        <v>100</v>
      </c>
      <c r="G69" s="8">
        <v>112</v>
      </c>
      <c r="H69" s="8">
        <v>20</v>
      </c>
      <c r="I69" s="9" t="s">
        <v>12</v>
      </c>
    </row>
    <row r="70" spans="1:9" ht="32.25" customHeight="1" x14ac:dyDescent="0.25">
      <c r="A70" s="7">
        <v>2020</v>
      </c>
      <c r="B70" s="8" t="s">
        <v>35</v>
      </c>
      <c r="C70" s="8" t="s">
        <v>23</v>
      </c>
      <c r="D70" s="8" t="s">
        <v>24</v>
      </c>
      <c r="E70" s="8">
        <v>78</v>
      </c>
      <c r="F70" s="8">
        <v>4577.2</v>
      </c>
      <c r="G70" s="8">
        <v>5126.4639999999999</v>
      </c>
      <c r="H70" s="8">
        <v>915.44</v>
      </c>
      <c r="I70" s="9" t="s">
        <v>12</v>
      </c>
    </row>
    <row r="71" spans="1:9" ht="32.25" customHeight="1" x14ac:dyDescent="0.25">
      <c r="A71" s="7">
        <v>2020</v>
      </c>
      <c r="B71" s="8" t="s">
        <v>35</v>
      </c>
      <c r="C71" s="8" t="s">
        <v>23</v>
      </c>
      <c r="D71" s="8" t="s">
        <v>25</v>
      </c>
      <c r="E71" s="8">
        <v>76</v>
      </c>
      <c r="F71" s="8">
        <v>4576.8999999999996</v>
      </c>
      <c r="G71" s="8">
        <v>5126.1279999999997</v>
      </c>
      <c r="H71" s="8">
        <v>915.38</v>
      </c>
      <c r="I71" s="9" t="s">
        <v>12</v>
      </c>
    </row>
    <row r="72" spans="1:9" ht="32.25" customHeight="1" x14ac:dyDescent="0.25">
      <c r="A72" s="7">
        <v>2020</v>
      </c>
      <c r="B72" s="8" t="s">
        <v>35</v>
      </c>
      <c r="C72" s="8" t="s">
        <v>23</v>
      </c>
      <c r="D72" s="8" t="s">
        <v>26</v>
      </c>
      <c r="E72" s="8">
        <v>46</v>
      </c>
      <c r="F72" s="8">
        <v>200</v>
      </c>
      <c r="G72" s="8">
        <v>224</v>
      </c>
      <c r="H72" s="8">
        <v>40</v>
      </c>
      <c r="I72" s="9" t="s">
        <v>12</v>
      </c>
    </row>
    <row r="73" spans="1:9" ht="32.25" customHeight="1" x14ac:dyDescent="0.25">
      <c r="A73" s="7">
        <v>2020</v>
      </c>
      <c r="B73" s="8" t="s">
        <v>35</v>
      </c>
      <c r="C73" s="8" t="s">
        <v>23</v>
      </c>
      <c r="D73" s="8" t="s">
        <v>27</v>
      </c>
      <c r="E73" s="8">
        <v>34</v>
      </c>
      <c r="F73" s="8">
        <v>4576.8</v>
      </c>
      <c r="G73" s="8">
        <v>5126.0160000000005</v>
      </c>
      <c r="H73" s="8">
        <v>915.36000000000013</v>
      </c>
      <c r="I73" s="9" t="s">
        <v>12</v>
      </c>
    </row>
    <row r="74" spans="1:9" ht="32.25" customHeight="1" x14ac:dyDescent="0.25">
      <c r="A74" s="7">
        <v>2020</v>
      </c>
      <c r="B74" s="8" t="s">
        <v>35</v>
      </c>
      <c r="C74" s="8" t="s">
        <v>14</v>
      </c>
      <c r="D74" s="8" t="s">
        <v>28</v>
      </c>
      <c r="E74" s="8">
        <v>7</v>
      </c>
      <c r="F74" s="8">
        <v>200</v>
      </c>
      <c r="G74" s="8">
        <v>224</v>
      </c>
      <c r="H74" s="8">
        <v>40</v>
      </c>
      <c r="I74" s="9" t="s">
        <v>12</v>
      </c>
    </row>
    <row r="75" spans="1:9" ht="32.25" customHeight="1" x14ac:dyDescent="0.25">
      <c r="A75" s="7">
        <v>2020</v>
      </c>
      <c r="B75" s="8" t="s">
        <v>35</v>
      </c>
      <c r="C75" s="8" t="s">
        <v>23</v>
      </c>
      <c r="D75" s="8" t="s">
        <v>30</v>
      </c>
      <c r="E75" s="8">
        <v>3</v>
      </c>
      <c r="F75" s="8">
        <v>4577.3</v>
      </c>
      <c r="G75" s="8">
        <v>5126.576</v>
      </c>
      <c r="H75" s="8">
        <v>915.46</v>
      </c>
      <c r="I75" s="9" t="s">
        <v>12</v>
      </c>
    </row>
    <row r="76" spans="1:9" ht="32.25" customHeight="1" x14ac:dyDescent="0.25">
      <c r="A76" s="7">
        <v>2020</v>
      </c>
      <c r="B76" s="8" t="s">
        <v>35</v>
      </c>
      <c r="C76" s="8" t="s">
        <v>29</v>
      </c>
      <c r="D76" s="8" t="s">
        <v>29</v>
      </c>
      <c r="E76" s="8">
        <v>2</v>
      </c>
      <c r="F76" s="8">
        <v>6600</v>
      </c>
      <c r="G76" s="8">
        <v>7392</v>
      </c>
      <c r="H76" s="8">
        <v>1320</v>
      </c>
      <c r="I76" s="9" t="s">
        <v>12</v>
      </c>
    </row>
    <row r="77" spans="1:9" ht="32.25" customHeight="1" x14ac:dyDescent="0.25">
      <c r="A77" s="7">
        <v>2020</v>
      </c>
      <c r="B77" s="8" t="s">
        <v>36</v>
      </c>
      <c r="C77" s="8" t="s">
        <v>10</v>
      </c>
      <c r="D77" s="8" t="s">
        <v>11</v>
      </c>
      <c r="E77" s="8">
        <v>3566</v>
      </c>
      <c r="F77" s="8">
        <v>4577.3</v>
      </c>
      <c r="G77" s="8">
        <v>5126.576</v>
      </c>
      <c r="H77" s="8">
        <v>915.46</v>
      </c>
      <c r="I77" s="9" t="s">
        <v>12</v>
      </c>
    </row>
    <row r="78" spans="1:9" ht="32.25" customHeight="1" x14ac:dyDescent="0.25">
      <c r="A78" s="7">
        <v>2020</v>
      </c>
      <c r="B78" s="8" t="s">
        <v>36</v>
      </c>
      <c r="C78" s="8" t="s">
        <v>10</v>
      </c>
      <c r="D78" s="8" t="s">
        <v>13</v>
      </c>
      <c r="E78" s="8">
        <v>2498</v>
      </c>
      <c r="F78" s="8">
        <v>8000</v>
      </c>
      <c r="G78" s="8">
        <v>8960</v>
      </c>
      <c r="H78" s="8">
        <v>1600</v>
      </c>
      <c r="I78" s="9" t="s">
        <v>12</v>
      </c>
    </row>
    <row r="79" spans="1:9" ht="32.25" customHeight="1" x14ac:dyDescent="0.25">
      <c r="A79" s="7">
        <v>2020</v>
      </c>
      <c r="B79" s="8" t="s">
        <v>36</v>
      </c>
      <c r="C79" s="8" t="s">
        <v>14</v>
      </c>
      <c r="D79" s="8" t="s">
        <v>15</v>
      </c>
      <c r="E79" s="8">
        <v>1245</v>
      </c>
      <c r="F79" s="8">
        <v>4577.2</v>
      </c>
      <c r="G79" s="8">
        <v>5126.4639999999999</v>
      </c>
      <c r="H79" s="8">
        <v>915.44</v>
      </c>
      <c r="I79" s="9" t="s">
        <v>12</v>
      </c>
    </row>
    <row r="80" spans="1:9" ht="32.25" customHeight="1" x14ac:dyDescent="0.25">
      <c r="A80" s="7">
        <v>2020</v>
      </c>
      <c r="B80" s="8" t="s">
        <v>36</v>
      </c>
      <c r="C80" s="8" t="s">
        <v>16</v>
      </c>
      <c r="D80" s="8" t="s">
        <v>17</v>
      </c>
      <c r="E80" s="8">
        <v>644</v>
      </c>
      <c r="F80" s="8">
        <v>5743.5</v>
      </c>
      <c r="G80" s="8">
        <v>6432.72</v>
      </c>
      <c r="H80" s="8">
        <v>1148.7</v>
      </c>
      <c r="I80" s="9" t="s">
        <v>12</v>
      </c>
    </row>
    <row r="81" spans="1:9" ht="32.25" customHeight="1" x14ac:dyDescent="0.25">
      <c r="A81" s="7">
        <v>2020</v>
      </c>
      <c r="B81" s="8" t="s">
        <v>36</v>
      </c>
      <c r="C81" s="8" t="s">
        <v>18</v>
      </c>
      <c r="D81" s="8" t="s">
        <v>19</v>
      </c>
      <c r="E81" s="8">
        <v>643</v>
      </c>
      <c r="F81" s="8">
        <v>7000</v>
      </c>
      <c r="G81" s="8">
        <v>7840</v>
      </c>
      <c r="H81" s="8">
        <v>1400</v>
      </c>
      <c r="I81" s="9" t="s">
        <v>12</v>
      </c>
    </row>
    <row r="82" spans="1:9" ht="32.25" customHeight="1" x14ac:dyDescent="0.25">
      <c r="A82" s="7">
        <v>2020</v>
      </c>
      <c r="B82" s="8" t="s">
        <v>36</v>
      </c>
      <c r="C82" s="8" t="s">
        <v>16</v>
      </c>
      <c r="D82" s="8" t="s">
        <v>20</v>
      </c>
      <c r="E82" s="8">
        <v>455</v>
      </c>
      <c r="F82" s="8">
        <v>4578.6000000000004</v>
      </c>
      <c r="G82" s="8">
        <v>5128.0320000000002</v>
      </c>
      <c r="H82" s="8">
        <v>915.72000000000014</v>
      </c>
      <c r="I82" s="9" t="s">
        <v>12</v>
      </c>
    </row>
    <row r="83" spans="1:9" ht="32.25" customHeight="1" x14ac:dyDescent="0.25">
      <c r="A83" s="7">
        <v>2020</v>
      </c>
      <c r="B83" s="8" t="s">
        <v>36</v>
      </c>
      <c r="C83" s="8" t="s">
        <v>18</v>
      </c>
      <c r="D83" s="8" t="s">
        <v>21</v>
      </c>
      <c r="E83" s="8">
        <v>345</v>
      </c>
      <c r="F83" s="8">
        <v>7000</v>
      </c>
      <c r="G83" s="8">
        <v>7840</v>
      </c>
      <c r="H83" s="8">
        <v>1400</v>
      </c>
      <c r="I83" s="9" t="s">
        <v>12</v>
      </c>
    </row>
    <row r="84" spans="1:9" ht="32.25" customHeight="1" x14ac:dyDescent="0.25">
      <c r="A84" s="7">
        <v>2020</v>
      </c>
      <c r="B84" s="8" t="s">
        <v>36</v>
      </c>
      <c r="C84" s="8" t="s">
        <v>14</v>
      </c>
      <c r="D84" s="8" t="s">
        <v>22</v>
      </c>
      <c r="E84" s="8">
        <v>122</v>
      </c>
      <c r="F84" s="8">
        <v>100</v>
      </c>
      <c r="G84" s="8">
        <v>112</v>
      </c>
      <c r="H84" s="8">
        <v>20</v>
      </c>
      <c r="I84" s="9" t="s">
        <v>12</v>
      </c>
    </row>
    <row r="85" spans="1:9" ht="32.25" customHeight="1" x14ac:dyDescent="0.25">
      <c r="A85" s="7">
        <v>2020</v>
      </c>
      <c r="B85" s="8" t="s">
        <v>36</v>
      </c>
      <c r="C85" s="8" t="s">
        <v>23</v>
      </c>
      <c r="D85" s="8" t="s">
        <v>24</v>
      </c>
      <c r="E85" s="8">
        <v>78</v>
      </c>
      <c r="F85" s="8">
        <v>4577.2</v>
      </c>
      <c r="G85" s="8">
        <v>5126.4639999999999</v>
      </c>
      <c r="H85" s="8">
        <v>915.44</v>
      </c>
      <c r="I85" s="9" t="s">
        <v>12</v>
      </c>
    </row>
    <row r="86" spans="1:9" ht="32.25" customHeight="1" x14ac:dyDescent="0.25">
      <c r="A86" s="7">
        <v>2020</v>
      </c>
      <c r="B86" s="8" t="s">
        <v>36</v>
      </c>
      <c r="C86" s="8" t="s">
        <v>23</v>
      </c>
      <c r="D86" s="8" t="s">
        <v>25</v>
      </c>
      <c r="E86" s="8">
        <v>76</v>
      </c>
      <c r="F86" s="8">
        <v>4576.8999999999996</v>
      </c>
      <c r="G86" s="8">
        <v>5126.1279999999997</v>
      </c>
      <c r="H86" s="8">
        <v>915.38</v>
      </c>
      <c r="I86" s="9" t="s">
        <v>12</v>
      </c>
    </row>
    <row r="87" spans="1:9" ht="32.25" customHeight="1" x14ac:dyDescent="0.25">
      <c r="A87" s="7">
        <v>2020</v>
      </c>
      <c r="B87" s="8" t="s">
        <v>36</v>
      </c>
      <c r="C87" s="8" t="s">
        <v>23</v>
      </c>
      <c r="D87" s="8" t="s">
        <v>26</v>
      </c>
      <c r="E87" s="8">
        <v>46</v>
      </c>
      <c r="F87" s="8">
        <v>200</v>
      </c>
      <c r="G87" s="8">
        <v>224</v>
      </c>
      <c r="H87" s="8">
        <v>40</v>
      </c>
      <c r="I87" s="9" t="s">
        <v>12</v>
      </c>
    </row>
    <row r="88" spans="1:9" ht="32.25" customHeight="1" x14ac:dyDescent="0.25">
      <c r="A88" s="7">
        <v>2020</v>
      </c>
      <c r="B88" s="8" t="s">
        <v>36</v>
      </c>
      <c r="C88" s="8" t="s">
        <v>23</v>
      </c>
      <c r="D88" s="8" t="s">
        <v>27</v>
      </c>
      <c r="E88" s="8">
        <v>34</v>
      </c>
      <c r="F88" s="8">
        <v>4576.8</v>
      </c>
      <c r="G88" s="8">
        <v>5126.0160000000005</v>
      </c>
      <c r="H88" s="8">
        <v>915.36000000000013</v>
      </c>
      <c r="I88" s="9" t="s">
        <v>12</v>
      </c>
    </row>
    <row r="89" spans="1:9" ht="32.25" customHeight="1" x14ac:dyDescent="0.25">
      <c r="A89" s="7">
        <v>2020</v>
      </c>
      <c r="B89" s="8" t="s">
        <v>36</v>
      </c>
      <c r="C89" s="8" t="s">
        <v>14</v>
      </c>
      <c r="D89" s="8" t="s">
        <v>28</v>
      </c>
      <c r="E89" s="8">
        <v>7</v>
      </c>
      <c r="F89" s="8">
        <v>200</v>
      </c>
      <c r="G89" s="8">
        <v>224</v>
      </c>
      <c r="H89" s="8">
        <v>40</v>
      </c>
      <c r="I89" s="9" t="s">
        <v>12</v>
      </c>
    </row>
    <row r="90" spans="1:9" ht="32.25" customHeight="1" x14ac:dyDescent="0.25">
      <c r="A90" s="7">
        <v>2020</v>
      </c>
      <c r="B90" s="8" t="s">
        <v>36</v>
      </c>
      <c r="C90" s="8" t="s">
        <v>29</v>
      </c>
      <c r="D90" s="8" t="s">
        <v>29</v>
      </c>
      <c r="E90" s="8">
        <v>3</v>
      </c>
      <c r="F90" s="8">
        <v>6600</v>
      </c>
      <c r="G90" s="8">
        <v>7392</v>
      </c>
      <c r="H90" s="8">
        <v>1320</v>
      </c>
      <c r="I90" s="9" t="s">
        <v>12</v>
      </c>
    </row>
    <row r="91" spans="1:9" ht="32.25" customHeight="1" x14ac:dyDescent="0.25">
      <c r="A91" s="7">
        <v>2020</v>
      </c>
      <c r="B91" s="8" t="s">
        <v>36</v>
      </c>
      <c r="C91" s="8" t="s">
        <v>23</v>
      </c>
      <c r="D91" s="8" t="s">
        <v>30</v>
      </c>
      <c r="E91" s="8">
        <v>3</v>
      </c>
      <c r="F91" s="8">
        <v>4577.3</v>
      </c>
      <c r="G91" s="8">
        <v>5126.576</v>
      </c>
      <c r="H91" s="8">
        <v>915.46</v>
      </c>
      <c r="I91" s="9" t="s">
        <v>12</v>
      </c>
    </row>
    <row r="92" spans="1:9" ht="32.25" customHeight="1" x14ac:dyDescent="0.25">
      <c r="A92" s="7">
        <v>2020</v>
      </c>
      <c r="B92" s="8" t="s">
        <v>37</v>
      </c>
      <c r="C92" s="8" t="s">
        <v>10</v>
      </c>
      <c r="D92" s="8" t="s">
        <v>11</v>
      </c>
      <c r="E92" s="8">
        <v>3566</v>
      </c>
      <c r="F92" s="8">
        <v>4577.3</v>
      </c>
      <c r="G92" s="8">
        <v>5126.576</v>
      </c>
      <c r="H92" s="8">
        <v>915.46</v>
      </c>
      <c r="I92" s="9" t="s">
        <v>12</v>
      </c>
    </row>
    <row r="93" spans="1:9" ht="32.25" customHeight="1" x14ac:dyDescent="0.25">
      <c r="A93" s="7">
        <v>2020</v>
      </c>
      <c r="B93" s="8" t="s">
        <v>37</v>
      </c>
      <c r="C93" s="8" t="s">
        <v>10</v>
      </c>
      <c r="D93" s="8" t="s">
        <v>13</v>
      </c>
      <c r="E93" s="8">
        <v>2498</v>
      </c>
      <c r="F93" s="8">
        <v>8000</v>
      </c>
      <c r="G93" s="8">
        <v>8960</v>
      </c>
      <c r="H93" s="8">
        <v>1600</v>
      </c>
      <c r="I93" s="9" t="s">
        <v>12</v>
      </c>
    </row>
    <row r="94" spans="1:9" ht="32.25" customHeight="1" x14ac:dyDescent="0.25">
      <c r="A94" s="7">
        <v>2020</v>
      </c>
      <c r="B94" s="8" t="s">
        <v>37</v>
      </c>
      <c r="C94" s="8" t="s">
        <v>14</v>
      </c>
      <c r="D94" s="8" t="s">
        <v>15</v>
      </c>
      <c r="E94" s="8">
        <v>1245</v>
      </c>
      <c r="F94" s="8">
        <v>4577.2</v>
      </c>
      <c r="G94" s="8">
        <v>5126.4639999999999</v>
      </c>
      <c r="H94" s="8">
        <v>915.44</v>
      </c>
      <c r="I94" s="9" t="s">
        <v>12</v>
      </c>
    </row>
    <row r="95" spans="1:9" ht="32.25" customHeight="1" x14ac:dyDescent="0.25">
      <c r="A95" s="7">
        <v>2020</v>
      </c>
      <c r="B95" s="8" t="s">
        <v>37</v>
      </c>
      <c r="C95" s="8" t="s">
        <v>16</v>
      </c>
      <c r="D95" s="8" t="s">
        <v>17</v>
      </c>
      <c r="E95" s="8">
        <v>644</v>
      </c>
      <c r="F95" s="8">
        <v>5743.5</v>
      </c>
      <c r="G95" s="8">
        <v>6432.72</v>
      </c>
      <c r="H95" s="8">
        <v>1148.7</v>
      </c>
      <c r="I95" s="9" t="s">
        <v>12</v>
      </c>
    </row>
    <row r="96" spans="1:9" ht="32.25" customHeight="1" x14ac:dyDescent="0.25">
      <c r="A96" s="7">
        <v>2020</v>
      </c>
      <c r="B96" s="8" t="s">
        <v>37</v>
      </c>
      <c r="C96" s="8" t="s">
        <v>18</v>
      </c>
      <c r="D96" s="8" t="s">
        <v>19</v>
      </c>
      <c r="E96" s="8">
        <v>643</v>
      </c>
      <c r="F96" s="8">
        <v>7000</v>
      </c>
      <c r="G96" s="8">
        <v>7840</v>
      </c>
      <c r="H96" s="8">
        <v>1400</v>
      </c>
      <c r="I96" s="9" t="s">
        <v>12</v>
      </c>
    </row>
    <row r="97" spans="1:9" ht="32.25" customHeight="1" x14ac:dyDescent="0.25">
      <c r="A97" s="7">
        <v>2020</v>
      </c>
      <c r="B97" s="8" t="s">
        <v>37</v>
      </c>
      <c r="C97" s="8" t="s">
        <v>16</v>
      </c>
      <c r="D97" s="8" t="s">
        <v>20</v>
      </c>
      <c r="E97" s="8">
        <v>455</v>
      </c>
      <c r="F97" s="8">
        <v>4578.6000000000004</v>
      </c>
      <c r="G97" s="8">
        <v>5128.0320000000002</v>
      </c>
      <c r="H97" s="8">
        <v>915.72000000000014</v>
      </c>
      <c r="I97" s="9" t="s">
        <v>12</v>
      </c>
    </row>
    <row r="98" spans="1:9" ht="32.25" customHeight="1" x14ac:dyDescent="0.25">
      <c r="A98" s="7">
        <v>2020</v>
      </c>
      <c r="B98" s="8" t="s">
        <v>37</v>
      </c>
      <c r="C98" s="8" t="s">
        <v>18</v>
      </c>
      <c r="D98" s="8" t="s">
        <v>21</v>
      </c>
      <c r="E98" s="8">
        <v>345</v>
      </c>
      <c r="F98" s="8">
        <v>7000</v>
      </c>
      <c r="G98" s="8">
        <v>7840</v>
      </c>
      <c r="H98" s="8">
        <v>1400</v>
      </c>
      <c r="I98" s="9" t="s">
        <v>12</v>
      </c>
    </row>
    <row r="99" spans="1:9" ht="32.25" customHeight="1" x14ac:dyDescent="0.25">
      <c r="A99" s="7">
        <v>2020</v>
      </c>
      <c r="B99" s="8" t="s">
        <v>37</v>
      </c>
      <c r="C99" s="8" t="s">
        <v>14</v>
      </c>
      <c r="D99" s="8" t="s">
        <v>22</v>
      </c>
      <c r="E99" s="8">
        <v>122</v>
      </c>
      <c r="F99" s="8">
        <v>100</v>
      </c>
      <c r="G99" s="8">
        <v>112</v>
      </c>
      <c r="H99" s="8">
        <v>20</v>
      </c>
      <c r="I99" s="9" t="s">
        <v>12</v>
      </c>
    </row>
    <row r="100" spans="1:9" ht="32.25" customHeight="1" x14ac:dyDescent="0.25">
      <c r="A100" s="7">
        <v>2020</v>
      </c>
      <c r="B100" s="8" t="s">
        <v>37</v>
      </c>
      <c r="C100" s="8" t="s">
        <v>23</v>
      </c>
      <c r="D100" s="8" t="s">
        <v>24</v>
      </c>
      <c r="E100" s="8">
        <v>78</v>
      </c>
      <c r="F100" s="8">
        <v>4577.2</v>
      </c>
      <c r="G100" s="8">
        <v>5126.4639999999999</v>
      </c>
      <c r="H100" s="8">
        <v>915.44</v>
      </c>
      <c r="I100" s="9" t="s">
        <v>12</v>
      </c>
    </row>
    <row r="101" spans="1:9" ht="32.25" customHeight="1" x14ac:dyDescent="0.25">
      <c r="A101" s="7">
        <v>2020</v>
      </c>
      <c r="B101" s="8" t="s">
        <v>37</v>
      </c>
      <c r="C101" s="8" t="s">
        <v>23</v>
      </c>
      <c r="D101" s="8" t="s">
        <v>25</v>
      </c>
      <c r="E101" s="8">
        <v>76</v>
      </c>
      <c r="F101" s="8">
        <v>4576.8999999999996</v>
      </c>
      <c r="G101" s="8">
        <v>5126.1279999999997</v>
      </c>
      <c r="H101" s="8">
        <v>915.38</v>
      </c>
      <c r="I101" s="9" t="s">
        <v>12</v>
      </c>
    </row>
    <row r="102" spans="1:9" ht="32.25" customHeight="1" x14ac:dyDescent="0.25">
      <c r="A102" s="7">
        <v>2020</v>
      </c>
      <c r="B102" s="8" t="s">
        <v>37</v>
      </c>
      <c r="C102" s="8" t="s">
        <v>23</v>
      </c>
      <c r="D102" s="8" t="s">
        <v>26</v>
      </c>
      <c r="E102" s="8">
        <v>46</v>
      </c>
      <c r="F102" s="8">
        <v>200</v>
      </c>
      <c r="G102" s="8">
        <v>224</v>
      </c>
      <c r="H102" s="8">
        <v>40</v>
      </c>
      <c r="I102" s="9" t="s">
        <v>12</v>
      </c>
    </row>
    <row r="103" spans="1:9" ht="32.25" customHeight="1" x14ac:dyDescent="0.25">
      <c r="A103" s="7">
        <v>2020</v>
      </c>
      <c r="B103" s="8" t="s">
        <v>37</v>
      </c>
      <c r="C103" s="8" t="s">
        <v>23</v>
      </c>
      <c r="D103" s="8" t="s">
        <v>27</v>
      </c>
      <c r="E103" s="8">
        <v>34</v>
      </c>
      <c r="F103" s="8">
        <v>4576.8</v>
      </c>
      <c r="G103" s="8">
        <v>5126.0160000000005</v>
      </c>
      <c r="H103" s="8">
        <v>915.36000000000013</v>
      </c>
      <c r="I103" s="9" t="s">
        <v>12</v>
      </c>
    </row>
    <row r="104" spans="1:9" ht="32.25" customHeight="1" x14ac:dyDescent="0.25">
      <c r="A104" s="7">
        <v>2020</v>
      </c>
      <c r="B104" s="8" t="s">
        <v>37</v>
      </c>
      <c r="C104" s="8" t="s">
        <v>14</v>
      </c>
      <c r="D104" s="8" t="s">
        <v>28</v>
      </c>
      <c r="E104" s="8">
        <v>7</v>
      </c>
      <c r="F104" s="8">
        <v>200</v>
      </c>
      <c r="G104" s="8">
        <v>224</v>
      </c>
      <c r="H104" s="8">
        <v>40</v>
      </c>
      <c r="I104" s="9" t="s">
        <v>12</v>
      </c>
    </row>
    <row r="105" spans="1:9" ht="32.25" customHeight="1" x14ac:dyDescent="0.25">
      <c r="A105" s="7">
        <v>2020</v>
      </c>
      <c r="B105" s="8" t="s">
        <v>37</v>
      </c>
      <c r="C105" s="8" t="s">
        <v>23</v>
      </c>
      <c r="D105" s="8" t="s">
        <v>30</v>
      </c>
      <c r="E105" s="8">
        <v>3</v>
      </c>
      <c r="F105" s="8">
        <v>4577.3</v>
      </c>
      <c r="G105" s="8">
        <v>5126.576</v>
      </c>
      <c r="H105" s="8">
        <v>915.46</v>
      </c>
      <c r="I105" s="9" t="s">
        <v>12</v>
      </c>
    </row>
    <row r="106" spans="1:9" ht="32.25" customHeight="1" x14ac:dyDescent="0.25">
      <c r="A106" s="7">
        <v>2020</v>
      </c>
      <c r="B106" s="8" t="s">
        <v>37</v>
      </c>
      <c r="C106" s="8" t="s">
        <v>29</v>
      </c>
      <c r="D106" s="8" t="s">
        <v>29</v>
      </c>
      <c r="E106" s="8">
        <v>2</v>
      </c>
      <c r="F106" s="8">
        <v>6600</v>
      </c>
      <c r="G106" s="8">
        <v>7392</v>
      </c>
      <c r="H106" s="8">
        <v>1320</v>
      </c>
      <c r="I106" s="9" t="s">
        <v>12</v>
      </c>
    </row>
    <row r="107" spans="1:9" ht="32.25" customHeight="1" x14ac:dyDescent="0.25">
      <c r="A107" s="7">
        <v>2020</v>
      </c>
      <c r="B107" s="8" t="s">
        <v>38</v>
      </c>
      <c r="C107" s="8" t="s">
        <v>10</v>
      </c>
      <c r="D107" s="8" t="s">
        <v>11</v>
      </c>
      <c r="E107" s="8">
        <v>3566</v>
      </c>
      <c r="F107" s="8">
        <v>4577.3</v>
      </c>
      <c r="G107" s="8">
        <v>5126.576</v>
      </c>
      <c r="H107" s="8">
        <v>915.46</v>
      </c>
      <c r="I107" s="9" t="s">
        <v>12</v>
      </c>
    </row>
    <row r="108" spans="1:9" ht="32.25" customHeight="1" x14ac:dyDescent="0.25">
      <c r="A108" s="7">
        <v>2020</v>
      </c>
      <c r="B108" s="8" t="s">
        <v>38</v>
      </c>
      <c r="C108" s="8" t="s">
        <v>10</v>
      </c>
      <c r="D108" s="8" t="s">
        <v>13</v>
      </c>
      <c r="E108" s="8">
        <v>2498</v>
      </c>
      <c r="F108" s="8">
        <v>8000</v>
      </c>
      <c r="G108" s="8">
        <v>8960</v>
      </c>
      <c r="H108" s="8">
        <v>1600</v>
      </c>
      <c r="I108" s="9" t="s">
        <v>33</v>
      </c>
    </row>
    <row r="109" spans="1:9" ht="32.25" customHeight="1" x14ac:dyDescent="0.25">
      <c r="A109" s="7">
        <v>2020</v>
      </c>
      <c r="B109" s="8" t="s">
        <v>38</v>
      </c>
      <c r="C109" s="8" t="s">
        <v>14</v>
      </c>
      <c r="D109" s="8" t="s">
        <v>15</v>
      </c>
      <c r="E109" s="8">
        <v>1245</v>
      </c>
      <c r="F109" s="8">
        <v>4577.2</v>
      </c>
      <c r="G109" s="8">
        <v>5126.4639999999999</v>
      </c>
      <c r="H109" s="8">
        <v>915.44</v>
      </c>
      <c r="I109" s="9" t="s">
        <v>33</v>
      </c>
    </row>
    <row r="110" spans="1:9" ht="32.25" customHeight="1" x14ac:dyDescent="0.25">
      <c r="A110" s="7">
        <v>2020</v>
      </c>
      <c r="B110" s="8" t="s">
        <v>38</v>
      </c>
      <c r="C110" s="8" t="s">
        <v>16</v>
      </c>
      <c r="D110" s="8" t="s">
        <v>17</v>
      </c>
      <c r="E110" s="8">
        <v>644</v>
      </c>
      <c r="F110" s="8">
        <v>5743.5</v>
      </c>
      <c r="G110" s="8">
        <v>6432.72</v>
      </c>
      <c r="H110" s="8">
        <v>1148.7</v>
      </c>
      <c r="I110" s="9" t="s">
        <v>33</v>
      </c>
    </row>
    <row r="111" spans="1:9" ht="32.25" customHeight="1" x14ac:dyDescent="0.25">
      <c r="A111" s="7">
        <v>2020</v>
      </c>
      <c r="B111" s="8" t="s">
        <v>38</v>
      </c>
      <c r="C111" s="8" t="s">
        <v>18</v>
      </c>
      <c r="D111" s="8" t="s">
        <v>19</v>
      </c>
      <c r="E111" s="8">
        <v>643</v>
      </c>
      <c r="F111" s="8">
        <v>7000</v>
      </c>
      <c r="G111" s="8">
        <v>7840</v>
      </c>
      <c r="H111" s="8">
        <v>1400</v>
      </c>
      <c r="I111" s="9" t="s">
        <v>33</v>
      </c>
    </row>
    <row r="112" spans="1:9" ht="32.25" customHeight="1" x14ac:dyDescent="0.25">
      <c r="A112" s="7">
        <v>2020</v>
      </c>
      <c r="B112" s="8" t="s">
        <v>38</v>
      </c>
      <c r="C112" s="8" t="s">
        <v>16</v>
      </c>
      <c r="D112" s="8" t="s">
        <v>20</v>
      </c>
      <c r="E112" s="8">
        <v>455</v>
      </c>
      <c r="F112" s="8">
        <v>4578.6000000000004</v>
      </c>
      <c r="G112" s="8">
        <v>5128.0320000000002</v>
      </c>
      <c r="H112" s="8">
        <v>915.72000000000014</v>
      </c>
      <c r="I112" s="9" t="s">
        <v>33</v>
      </c>
    </row>
    <row r="113" spans="1:9" ht="32.25" customHeight="1" x14ac:dyDescent="0.25">
      <c r="A113" s="7">
        <v>2020</v>
      </c>
      <c r="B113" s="8" t="s">
        <v>38</v>
      </c>
      <c r="C113" s="8" t="s">
        <v>18</v>
      </c>
      <c r="D113" s="8" t="s">
        <v>21</v>
      </c>
      <c r="E113" s="8">
        <v>345</v>
      </c>
      <c r="F113" s="8">
        <v>7000</v>
      </c>
      <c r="G113" s="8">
        <v>7840</v>
      </c>
      <c r="H113" s="8">
        <v>1400</v>
      </c>
      <c r="I113" s="9" t="s">
        <v>33</v>
      </c>
    </row>
    <row r="114" spans="1:9" ht="32.25" customHeight="1" x14ac:dyDescent="0.25">
      <c r="A114" s="7">
        <v>2020</v>
      </c>
      <c r="B114" s="8" t="s">
        <v>38</v>
      </c>
      <c r="C114" s="8" t="s">
        <v>14</v>
      </c>
      <c r="D114" s="8" t="s">
        <v>22</v>
      </c>
      <c r="E114" s="8">
        <v>122</v>
      </c>
      <c r="F114" s="8">
        <v>100</v>
      </c>
      <c r="G114" s="8">
        <v>112</v>
      </c>
      <c r="H114" s="8">
        <v>20</v>
      </c>
      <c r="I114" s="9" t="s">
        <v>33</v>
      </c>
    </row>
    <row r="115" spans="1:9" ht="32.25" customHeight="1" x14ac:dyDescent="0.25">
      <c r="A115" s="7">
        <v>2020</v>
      </c>
      <c r="B115" s="8" t="s">
        <v>38</v>
      </c>
      <c r="C115" s="8" t="s">
        <v>23</v>
      </c>
      <c r="D115" s="8" t="s">
        <v>24</v>
      </c>
      <c r="E115" s="8">
        <v>78</v>
      </c>
      <c r="F115" s="8">
        <v>4577.2</v>
      </c>
      <c r="G115" s="8">
        <v>5126.4639999999999</v>
      </c>
      <c r="H115" s="8">
        <v>915.44</v>
      </c>
      <c r="I115" s="9" t="s">
        <v>33</v>
      </c>
    </row>
    <row r="116" spans="1:9" ht="32.25" customHeight="1" x14ac:dyDescent="0.25">
      <c r="A116" s="7">
        <v>2020</v>
      </c>
      <c r="B116" s="8" t="s">
        <v>38</v>
      </c>
      <c r="C116" s="8" t="s">
        <v>23</v>
      </c>
      <c r="D116" s="8" t="s">
        <v>25</v>
      </c>
      <c r="E116" s="8">
        <v>76</v>
      </c>
      <c r="F116" s="8">
        <v>4576.8999999999996</v>
      </c>
      <c r="G116" s="8">
        <v>5126.1279999999997</v>
      </c>
      <c r="H116" s="8">
        <v>915.38</v>
      </c>
      <c r="I116" s="9" t="s">
        <v>33</v>
      </c>
    </row>
    <row r="117" spans="1:9" ht="32.25" customHeight="1" x14ac:dyDescent="0.25">
      <c r="A117" s="7">
        <v>2020</v>
      </c>
      <c r="B117" s="8" t="s">
        <v>38</v>
      </c>
      <c r="C117" s="8" t="s">
        <v>23</v>
      </c>
      <c r="D117" s="8" t="s">
        <v>26</v>
      </c>
      <c r="E117" s="8">
        <v>46</v>
      </c>
      <c r="F117" s="8">
        <v>200</v>
      </c>
      <c r="G117" s="8">
        <v>224</v>
      </c>
      <c r="H117" s="8">
        <v>40</v>
      </c>
      <c r="I117" s="9" t="s">
        <v>33</v>
      </c>
    </row>
    <row r="118" spans="1:9" ht="32.25" customHeight="1" x14ac:dyDescent="0.25">
      <c r="A118" s="7">
        <v>2020</v>
      </c>
      <c r="B118" s="8" t="s">
        <v>38</v>
      </c>
      <c r="C118" s="8" t="s">
        <v>23</v>
      </c>
      <c r="D118" s="8" t="s">
        <v>27</v>
      </c>
      <c r="E118" s="8">
        <v>34</v>
      </c>
      <c r="F118" s="8">
        <v>4576.8</v>
      </c>
      <c r="G118" s="8">
        <v>5126.0160000000005</v>
      </c>
      <c r="H118" s="8">
        <v>915.36000000000013</v>
      </c>
      <c r="I118" s="9" t="s">
        <v>33</v>
      </c>
    </row>
    <row r="119" spans="1:9" ht="32.25" customHeight="1" x14ac:dyDescent="0.25">
      <c r="A119" s="7">
        <v>2020</v>
      </c>
      <c r="B119" s="8" t="s">
        <v>38</v>
      </c>
      <c r="C119" s="8" t="s">
        <v>14</v>
      </c>
      <c r="D119" s="8" t="s">
        <v>28</v>
      </c>
      <c r="E119" s="8">
        <v>7</v>
      </c>
      <c r="F119" s="8">
        <v>200</v>
      </c>
      <c r="G119" s="8">
        <v>224</v>
      </c>
      <c r="H119" s="8">
        <v>40</v>
      </c>
      <c r="I119" s="9" t="s">
        <v>33</v>
      </c>
    </row>
    <row r="120" spans="1:9" ht="32.25" customHeight="1" x14ac:dyDescent="0.25">
      <c r="A120" s="7">
        <v>2020</v>
      </c>
      <c r="B120" s="8" t="s">
        <v>38</v>
      </c>
      <c r="C120" s="8" t="s">
        <v>23</v>
      </c>
      <c r="D120" s="8" t="s">
        <v>30</v>
      </c>
      <c r="E120" s="8">
        <v>3</v>
      </c>
      <c r="F120" s="8">
        <v>4577.3</v>
      </c>
      <c r="G120" s="8">
        <v>5126.576</v>
      </c>
      <c r="H120" s="8">
        <v>915.46</v>
      </c>
      <c r="I120" s="9" t="s">
        <v>33</v>
      </c>
    </row>
    <row r="121" spans="1:9" ht="32.25" customHeight="1" x14ac:dyDescent="0.25">
      <c r="A121" s="7">
        <v>2020</v>
      </c>
      <c r="B121" s="8" t="s">
        <v>38</v>
      </c>
      <c r="C121" s="8" t="s">
        <v>29</v>
      </c>
      <c r="D121" s="8" t="s">
        <v>29</v>
      </c>
      <c r="E121" s="8">
        <v>2</v>
      </c>
      <c r="F121" s="8">
        <v>6600</v>
      </c>
      <c r="G121" s="8">
        <v>7392</v>
      </c>
      <c r="H121" s="8">
        <v>1320</v>
      </c>
      <c r="I121" s="9" t="s">
        <v>33</v>
      </c>
    </row>
    <row r="122" spans="1:9" ht="32.25" customHeight="1" x14ac:dyDescent="0.25">
      <c r="A122" s="7">
        <v>2020</v>
      </c>
      <c r="B122" s="8" t="s">
        <v>39</v>
      </c>
      <c r="C122" s="8" t="s">
        <v>10</v>
      </c>
      <c r="D122" s="8" t="s">
        <v>11</v>
      </c>
      <c r="E122" s="8">
        <v>3566</v>
      </c>
      <c r="F122" s="8">
        <v>4577.3</v>
      </c>
      <c r="G122" s="8">
        <v>5126.576</v>
      </c>
      <c r="H122" s="8">
        <v>915.46</v>
      </c>
      <c r="I122" s="9" t="s">
        <v>33</v>
      </c>
    </row>
    <row r="123" spans="1:9" ht="32.25" customHeight="1" x14ac:dyDescent="0.25">
      <c r="A123" s="7">
        <v>2020</v>
      </c>
      <c r="B123" s="8" t="s">
        <v>39</v>
      </c>
      <c r="C123" s="8" t="s">
        <v>10</v>
      </c>
      <c r="D123" s="8" t="s">
        <v>13</v>
      </c>
      <c r="E123" s="8">
        <v>2498</v>
      </c>
      <c r="F123" s="8">
        <v>8000</v>
      </c>
      <c r="G123" s="8">
        <v>8960</v>
      </c>
      <c r="H123" s="8">
        <v>1600</v>
      </c>
      <c r="I123" s="9" t="s">
        <v>33</v>
      </c>
    </row>
    <row r="124" spans="1:9" ht="32.25" customHeight="1" x14ac:dyDescent="0.25">
      <c r="A124" s="7">
        <v>2020</v>
      </c>
      <c r="B124" s="8" t="s">
        <v>39</v>
      </c>
      <c r="C124" s="8" t="s">
        <v>14</v>
      </c>
      <c r="D124" s="8" t="s">
        <v>15</v>
      </c>
      <c r="E124" s="8">
        <v>1245</v>
      </c>
      <c r="F124" s="8">
        <v>4577.2</v>
      </c>
      <c r="G124" s="8">
        <v>5126.4639999999999</v>
      </c>
      <c r="H124" s="8">
        <v>915.44</v>
      </c>
      <c r="I124" s="9" t="s">
        <v>33</v>
      </c>
    </row>
    <row r="125" spans="1:9" ht="32.25" customHeight="1" x14ac:dyDescent="0.25">
      <c r="A125" s="7">
        <v>2020</v>
      </c>
      <c r="B125" s="8" t="s">
        <v>39</v>
      </c>
      <c r="C125" s="8" t="s">
        <v>16</v>
      </c>
      <c r="D125" s="8" t="s">
        <v>17</v>
      </c>
      <c r="E125" s="8">
        <v>644</v>
      </c>
      <c r="F125" s="8">
        <v>5743.5</v>
      </c>
      <c r="G125" s="8">
        <v>6432.72</v>
      </c>
      <c r="H125" s="8">
        <v>1148.7</v>
      </c>
      <c r="I125" s="9" t="s">
        <v>33</v>
      </c>
    </row>
    <row r="126" spans="1:9" ht="32.25" customHeight="1" x14ac:dyDescent="0.25">
      <c r="A126" s="7">
        <v>2020</v>
      </c>
      <c r="B126" s="8" t="s">
        <v>39</v>
      </c>
      <c r="C126" s="8" t="s">
        <v>18</v>
      </c>
      <c r="D126" s="8" t="s">
        <v>19</v>
      </c>
      <c r="E126" s="8">
        <v>643</v>
      </c>
      <c r="F126" s="8">
        <v>7000</v>
      </c>
      <c r="G126" s="8">
        <v>7840</v>
      </c>
      <c r="H126" s="8">
        <v>1400</v>
      </c>
      <c r="I126" s="9" t="s">
        <v>33</v>
      </c>
    </row>
    <row r="127" spans="1:9" ht="32.25" customHeight="1" x14ac:dyDescent="0.25">
      <c r="A127" s="7">
        <v>2020</v>
      </c>
      <c r="B127" s="8" t="s">
        <v>39</v>
      </c>
      <c r="C127" s="8" t="s">
        <v>16</v>
      </c>
      <c r="D127" s="8" t="s">
        <v>20</v>
      </c>
      <c r="E127" s="8">
        <v>455</v>
      </c>
      <c r="F127" s="8">
        <v>4578.6000000000004</v>
      </c>
      <c r="G127" s="8">
        <v>5128.0320000000002</v>
      </c>
      <c r="H127" s="8">
        <v>915.72000000000014</v>
      </c>
      <c r="I127" s="9" t="s">
        <v>33</v>
      </c>
    </row>
    <row r="128" spans="1:9" ht="32.25" customHeight="1" x14ac:dyDescent="0.25">
      <c r="A128" s="7">
        <v>2020</v>
      </c>
      <c r="B128" s="8" t="s">
        <v>39</v>
      </c>
      <c r="C128" s="8" t="s">
        <v>18</v>
      </c>
      <c r="D128" s="8" t="s">
        <v>21</v>
      </c>
      <c r="E128" s="8">
        <v>345</v>
      </c>
      <c r="F128" s="8">
        <v>7000</v>
      </c>
      <c r="G128" s="8">
        <v>7840</v>
      </c>
      <c r="H128" s="8">
        <v>1400</v>
      </c>
      <c r="I128" s="9" t="s">
        <v>33</v>
      </c>
    </row>
    <row r="129" spans="1:9" ht="32.25" customHeight="1" x14ac:dyDescent="0.25">
      <c r="A129" s="7">
        <v>2020</v>
      </c>
      <c r="B129" s="8" t="s">
        <v>39</v>
      </c>
      <c r="C129" s="8" t="s">
        <v>14</v>
      </c>
      <c r="D129" s="8" t="s">
        <v>22</v>
      </c>
      <c r="E129" s="8">
        <v>122</v>
      </c>
      <c r="F129" s="8">
        <v>100</v>
      </c>
      <c r="G129" s="8">
        <v>112</v>
      </c>
      <c r="H129" s="8">
        <v>20</v>
      </c>
      <c r="I129" s="9" t="s">
        <v>33</v>
      </c>
    </row>
    <row r="130" spans="1:9" ht="32.25" customHeight="1" x14ac:dyDescent="0.25">
      <c r="A130" s="7">
        <v>2020</v>
      </c>
      <c r="B130" s="8" t="s">
        <v>39</v>
      </c>
      <c r="C130" s="8" t="s">
        <v>23</v>
      </c>
      <c r="D130" s="8" t="s">
        <v>24</v>
      </c>
      <c r="E130" s="8">
        <v>78</v>
      </c>
      <c r="F130" s="8">
        <v>4577.2</v>
      </c>
      <c r="G130" s="8">
        <v>5126.4639999999999</v>
      </c>
      <c r="H130" s="8">
        <v>915.44</v>
      </c>
      <c r="I130" s="9" t="s">
        <v>33</v>
      </c>
    </row>
    <row r="131" spans="1:9" ht="32.25" customHeight="1" x14ac:dyDescent="0.25">
      <c r="A131" s="7">
        <v>2020</v>
      </c>
      <c r="B131" s="8" t="s">
        <v>39</v>
      </c>
      <c r="C131" s="8" t="s">
        <v>23</v>
      </c>
      <c r="D131" s="8" t="s">
        <v>25</v>
      </c>
      <c r="E131" s="8">
        <v>76</v>
      </c>
      <c r="F131" s="8">
        <v>4576.8999999999996</v>
      </c>
      <c r="G131" s="8">
        <v>5126.1279999999997</v>
      </c>
      <c r="H131" s="8">
        <v>915.38</v>
      </c>
      <c r="I131" s="9" t="s">
        <v>33</v>
      </c>
    </row>
    <row r="132" spans="1:9" ht="32.25" customHeight="1" x14ac:dyDescent="0.25">
      <c r="A132" s="7">
        <v>2020</v>
      </c>
      <c r="B132" s="8" t="s">
        <v>39</v>
      </c>
      <c r="C132" s="8" t="s">
        <v>23</v>
      </c>
      <c r="D132" s="8" t="s">
        <v>26</v>
      </c>
      <c r="E132" s="8">
        <v>46</v>
      </c>
      <c r="F132" s="8">
        <v>200</v>
      </c>
      <c r="G132" s="8">
        <v>224</v>
      </c>
      <c r="H132" s="8">
        <v>40</v>
      </c>
      <c r="I132" s="9" t="s">
        <v>33</v>
      </c>
    </row>
    <row r="133" spans="1:9" ht="32.25" customHeight="1" x14ac:dyDescent="0.25">
      <c r="A133" s="7">
        <v>2020</v>
      </c>
      <c r="B133" s="8" t="s">
        <v>39</v>
      </c>
      <c r="C133" s="8" t="s">
        <v>23</v>
      </c>
      <c r="D133" s="8" t="s">
        <v>27</v>
      </c>
      <c r="E133" s="8">
        <v>34</v>
      </c>
      <c r="F133" s="8">
        <v>4576.8</v>
      </c>
      <c r="G133" s="8">
        <v>5126.0160000000005</v>
      </c>
      <c r="H133" s="8">
        <v>915.36000000000013</v>
      </c>
      <c r="I133" s="9" t="s">
        <v>12</v>
      </c>
    </row>
    <row r="134" spans="1:9" ht="32.25" customHeight="1" x14ac:dyDescent="0.25">
      <c r="A134" s="7">
        <v>2020</v>
      </c>
      <c r="B134" s="8" t="s">
        <v>39</v>
      </c>
      <c r="C134" s="8" t="s">
        <v>14</v>
      </c>
      <c r="D134" s="8" t="s">
        <v>28</v>
      </c>
      <c r="E134" s="8">
        <v>7</v>
      </c>
      <c r="F134" s="8">
        <v>200</v>
      </c>
      <c r="G134" s="8">
        <v>224</v>
      </c>
      <c r="H134" s="8">
        <v>40</v>
      </c>
      <c r="I134" s="9" t="s">
        <v>12</v>
      </c>
    </row>
    <row r="135" spans="1:9" ht="32.25" customHeight="1" x14ac:dyDescent="0.25">
      <c r="A135" s="7">
        <v>2020</v>
      </c>
      <c r="B135" s="8" t="s">
        <v>39</v>
      </c>
      <c r="C135" s="8" t="s">
        <v>23</v>
      </c>
      <c r="D135" s="8" t="s">
        <v>30</v>
      </c>
      <c r="E135" s="8">
        <v>3</v>
      </c>
      <c r="F135" s="8">
        <v>4577.3</v>
      </c>
      <c r="G135" s="8">
        <v>5126.576</v>
      </c>
      <c r="H135" s="8">
        <v>915.46</v>
      </c>
      <c r="I135" s="9" t="s">
        <v>12</v>
      </c>
    </row>
    <row r="136" spans="1:9" ht="32.25" customHeight="1" x14ac:dyDescent="0.25">
      <c r="A136" s="7">
        <v>2020</v>
      </c>
      <c r="B136" s="8" t="s">
        <v>39</v>
      </c>
      <c r="C136" s="8" t="s">
        <v>29</v>
      </c>
      <c r="D136" s="8" t="s">
        <v>29</v>
      </c>
      <c r="E136" s="8">
        <v>2</v>
      </c>
      <c r="F136" s="8">
        <v>6600</v>
      </c>
      <c r="G136" s="8">
        <v>7392</v>
      </c>
      <c r="H136" s="8">
        <v>1320</v>
      </c>
      <c r="I136" s="9" t="s">
        <v>12</v>
      </c>
    </row>
    <row r="137" spans="1:9" ht="32.25" customHeight="1" x14ac:dyDescent="0.25">
      <c r="A137" s="7">
        <v>2020</v>
      </c>
      <c r="B137" s="8" t="s">
        <v>40</v>
      </c>
      <c r="C137" s="8" t="s">
        <v>10</v>
      </c>
      <c r="D137" s="8" t="s">
        <v>11</v>
      </c>
      <c r="E137" s="8">
        <v>3566</v>
      </c>
      <c r="F137" s="8">
        <v>4577.3</v>
      </c>
      <c r="G137" s="8">
        <v>5126.576</v>
      </c>
      <c r="H137" s="8">
        <v>915.46</v>
      </c>
      <c r="I137" s="9" t="s">
        <v>12</v>
      </c>
    </row>
    <row r="138" spans="1:9" ht="32.25" customHeight="1" x14ac:dyDescent="0.25">
      <c r="A138" s="7">
        <v>2020</v>
      </c>
      <c r="B138" s="8" t="s">
        <v>40</v>
      </c>
      <c r="C138" s="8" t="s">
        <v>10</v>
      </c>
      <c r="D138" s="8" t="s">
        <v>13</v>
      </c>
      <c r="E138" s="8">
        <v>2498</v>
      </c>
      <c r="F138" s="8">
        <v>8000</v>
      </c>
      <c r="G138" s="8">
        <v>8960</v>
      </c>
      <c r="H138" s="8">
        <v>1600</v>
      </c>
      <c r="I138" s="9" t="s">
        <v>12</v>
      </c>
    </row>
    <row r="139" spans="1:9" ht="32.25" customHeight="1" x14ac:dyDescent="0.25">
      <c r="A139" s="7">
        <v>2020</v>
      </c>
      <c r="B139" s="8" t="s">
        <v>40</v>
      </c>
      <c r="C139" s="8" t="s">
        <v>14</v>
      </c>
      <c r="D139" s="8" t="s">
        <v>15</v>
      </c>
      <c r="E139" s="8">
        <v>1245</v>
      </c>
      <c r="F139" s="8">
        <v>4577.2</v>
      </c>
      <c r="G139" s="8">
        <v>5126.4639999999999</v>
      </c>
      <c r="H139" s="8">
        <v>915.44</v>
      </c>
      <c r="I139" s="9" t="s">
        <v>12</v>
      </c>
    </row>
    <row r="140" spans="1:9" ht="32.25" customHeight="1" x14ac:dyDescent="0.25">
      <c r="A140" s="7">
        <v>2020</v>
      </c>
      <c r="B140" s="8" t="s">
        <v>40</v>
      </c>
      <c r="C140" s="8" t="s">
        <v>16</v>
      </c>
      <c r="D140" s="8" t="s">
        <v>17</v>
      </c>
      <c r="E140" s="8">
        <v>644</v>
      </c>
      <c r="F140" s="8">
        <v>5743.5</v>
      </c>
      <c r="G140" s="8">
        <v>6432.72</v>
      </c>
      <c r="H140" s="8">
        <v>1148.7</v>
      </c>
      <c r="I140" s="9" t="s">
        <v>12</v>
      </c>
    </row>
    <row r="141" spans="1:9" ht="32.25" customHeight="1" x14ac:dyDescent="0.25">
      <c r="A141" s="7">
        <v>2020</v>
      </c>
      <c r="B141" s="8" t="s">
        <v>40</v>
      </c>
      <c r="C141" s="8" t="s">
        <v>18</v>
      </c>
      <c r="D141" s="8" t="s">
        <v>19</v>
      </c>
      <c r="E141" s="8">
        <v>643</v>
      </c>
      <c r="F141" s="8">
        <v>7000</v>
      </c>
      <c r="G141" s="8">
        <v>7840</v>
      </c>
      <c r="H141" s="8">
        <v>1400</v>
      </c>
      <c r="I141" s="9" t="s">
        <v>12</v>
      </c>
    </row>
    <row r="142" spans="1:9" ht="32.25" customHeight="1" x14ac:dyDescent="0.25">
      <c r="A142" s="7">
        <v>2020</v>
      </c>
      <c r="B142" s="8" t="s">
        <v>40</v>
      </c>
      <c r="C142" s="8" t="s">
        <v>16</v>
      </c>
      <c r="D142" s="8" t="s">
        <v>20</v>
      </c>
      <c r="E142" s="8">
        <v>455</v>
      </c>
      <c r="F142" s="8">
        <v>4578.6000000000004</v>
      </c>
      <c r="G142" s="8">
        <v>5128.0320000000002</v>
      </c>
      <c r="H142" s="8">
        <v>915.72000000000014</v>
      </c>
      <c r="I142" s="9" t="s">
        <v>12</v>
      </c>
    </row>
    <row r="143" spans="1:9" ht="32.25" customHeight="1" x14ac:dyDescent="0.25">
      <c r="A143" s="7">
        <v>2020</v>
      </c>
      <c r="B143" s="8" t="s">
        <v>40</v>
      </c>
      <c r="C143" s="8" t="s">
        <v>18</v>
      </c>
      <c r="D143" s="8" t="s">
        <v>21</v>
      </c>
      <c r="E143" s="8">
        <v>345</v>
      </c>
      <c r="F143" s="8">
        <v>7000</v>
      </c>
      <c r="G143" s="8">
        <v>7840</v>
      </c>
      <c r="H143" s="8">
        <v>1400</v>
      </c>
      <c r="I143" s="9" t="s">
        <v>12</v>
      </c>
    </row>
    <row r="144" spans="1:9" ht="32.25" customHeight="1" x14ac:dyDescent="0.25">
      <c r="A144" s="7">
        <v>2020</v>
      </c>
      <c r="B144" s="8" t="s">
        <v>40</v>
      </c>
      <c r="C144" s="8" t="s">
        <v>14</v>
      </c>
      <c r="D144" s="8" t="s">
        <v>22</v>
      </c>
      <c r="E144" s="8">
        <v>122</v>
      </c>
      <c r="F144" s="8">
        <v>100</v>
      </c>
      <c r="G144" s="8">
        <v>112</v>
      </c>
      <c r="H144" s="8">
        <v>20</v>
      </c>
      <c r="I144" s="9" t="s">
        <v>12</v>
      </c>
    </row>
    <row r="145" spans="1:9" ht="32.25" customHeight="1" x14ac:dyDescent="0.25">
      <c r="A145" s="7">
        <v>2020</v>
      </c>
      <c r="B145" s="8" t="s">
        <v>40</v>
      </c>
      <c r="C145" s="8" t="s">
        <v>23</v>
      </c>
      <c r="D145" s="8" t="s">
        <v>24</v>
      </c>
      <c r="E145" s="8">
        <v>78</v>
      </c>
      <c r="F145" s="8">
        <v>4577.2</v>
      </c>
      <c r="G145" s="8">
        <v>5126.4639999999999</v>
      </c>
      <c r="H145" s="8">
        <v>915.44</v>
      </c>
      <c r="I145" s="9" t="s">
        <v>12</v>
      </c>
    </row>
    <row r="146" spans="1:9" ht="32.25" customHeight="1" x14ac:dyDescent="0.25">
      <c r="A146" s="7">
        <v>2020</v>
      </c>
      <c r="B146" s="8" t="s">
        <v>40</v>
      </c>
      <c r="C146" s="8" t="s">
        <v>23</v>
      </c>
      <c r="D146" s="8" t="s">
        <v>25</v>
      </c>
      <c r="E146" s="8">
        <v>76</v>
      </c>
      <c r="F146" s="8">
        <v>4576.8999999999996</v>
      </c>
      <c r="G146" s="8">
        <v>5126.1279999999997</v>
      </c>
      <c r="H146" s="8">
        <v>915.38</v>
      </c>
      <c r="I146" s="9" t="s">
        <v>12</v>
      </c>
    </row>
    <row r="147" spans="1:9" ht="32.25" customHeight="1" x14ac:dyDescent="0.25">
      <c r="A147" s="7">
        <v>2020</v>
      </c>
      <c r="B147" s="8" t="s">
        <v>40</v>
      </c>
      <c r="C147" s="8" t="s">
        <v>23</v>
      </c>
      <c r="D147" s="8" t="s">
        <v>26</v>
      </c>
      <c r="E147" s="8">
        <v>46</v>
      </c>
      <c r="F147" s="8">
        <v>200</v>
      </c>
      <c r="G147" s="8">
        <v>224</v>
      </c>
      <c r="H147" s="8">
        <v>40</v>
      </c>
      <c r="I147" s="9" t="s">
        <v>12</v>
      </c>
    </row>
    <row r="148" spans="1:9" ht="32.25" customHeight="1" x14ac:dyDescent="0.25">
      <c r="A148" s="7">
        <v>2020</v>
      </c>
      <c r="B148" s="8" t="s">
        <v>40</v>
      </c>
      <c r="C148" s="8" t="s">
        <v>23</v>
      </c>
      <c r="D148" s="8" t="s">
        <v>27</v>
      </c>
      <c r="E148" s="8">
        <v>34</v>
      </c>
      <c r="F148" s="8">
        <v>4576.8</v>
      </c>
      <c r="G148" s="8">
        <v>5126.0160000000005</v>
      </c>
      <c r="H148" s="8">
        <v>915.36000000000013</v>
      </c>
      <c r="I148" s="9" t="s">
        <v>12</v>
      </c>
    </row>
    <row r="149" spans="1:9" ht="32.25" customHeight="1" x14ac:dyDescent="0.25">
      <c r="A149" s="7">
        <v>2020</v>
      </c>
      <c r="B149" s="8" t="s">
        <v>40</v>
      </c>
      <c r="C149" s="8" t="s">
        <v>14</v>
      </c>
      <c r="D149" s="8" t="s">
        <v>28</v>
      </c>
      <c r="E149" s="8">
        <v>7</v>
      </c>
      <c r="F149" s="8">
        <v>200</v>
      </c>
      <c r="G149" s="8">
        <v>224</v>
      </c>
      <c r="H149" s="8">
        <v>40</v>
      </c>
      <c r="I149" s="9" t="s">
        <v>12</v>
      </c>
    </row>
    <row r="150" spans="1:9" ht="32.25" customHeight="1" x14ac:dyDescent="0.25">
      <c r="A150" s="7">
        <v>2020</v>
      </c>
      <c r="B150" s="8" t="s">
        <v>40</v>
      </c>
      <c r="C150" s="8" t="s">
        <v>23</v>
      </c>
      <c r="D150" s="8" t="s">
        <v>30</v>
      </c>
      <c r="E150" s="8">
        <v>3</v>
      </c>
      <c r="F150" s="8">
        <v>4577.3</v>
      </c>
      <c r="G150" s="8">
        <v>5126.576</v>
      </c>
      <c r="H150" s="8">
        <v>915.46</v>
      </c>
      <c r="I150" s="9" t="s">
        <v>33</v>
      </c>
    </row>
    <row r="151" spans="1:9" ht="32.25" customHeight="1" x14ac:dyDescent="0.25">
      <c r="A151" s="7">
        <v>2020</v>
      </c>
      <c r="B151" s="8" t="s">
        <v>40</v>
      </c>
      <c r="C151" s="8" t="s">
        <v>29</v>
      </c>
      <c r="D151" s="8" t="s">
        <v>29</v>
      </c>
      <c r="E151" s="8">
        <v>2</v>
      </c>
      <c r="F151" s="8">
        <v>6600</v>
      </c>
      <c r="G151" s="8">
        <v>7392</v>
      </c>
      <c r="H151" s="8">
        <v>1320</v>
      </c>
      <c r="I151" s="9" t="s">
        <v>33</v>
      </c>
    </row>
    <row r="152" spans="1:9" ht="32.25" customHeight="1" x14ac:dyDescent="0.25">
      <c r="A152" s="7">
        <v>2020</v>
      </c>
      <c r="B152" s="8" t="s">
        <v>41</v>
      </c>
      <c r="C152" s="8" t="s">
        <v>10</v>
      </c>
      <c r="D152" s="8" t="s">
        <v>11</v>
      </c>
      <c r="E152" s="8">
        <v>3566</v>
      </c>
      <c r="F152" s="8">
        <v>4577.3</v>
      </c>
      <c r="G152" s="8">
        <v>5126.576</v>
      </c>
      <c r="H152" s="8">
        <v>915.46</v>
      </c>
      <c r="I152" s="9" t="s">
        <v>33</v>
      </c>
    </row>
    <row r="153" spans="1:9" ht="32.25" customHeight="1" x14ac:dyDescent="0.25">
      <c r="A153" s="7">
        <v>2020</v>
      </c>
      <c r="B153" s="8" t="s">
        <v>41</v>
      </c>
      <c r="C153" s="8" t="s">
        <v>10</v>
      </c>
      <c r="D153" s="8" t="s">
        <v>13</v>
      </c>
      <c r="E153" s="8">
        <v>2498</v>
      </c>
      <c r="F153" s="8">
        <v>8000</v>
      </c>
      <c r="G153" s="8">
        <v>8960</v>
      </c>
      <c r="H153" s="8">
        <v>1600</v>
      </c>
      <c r="I153" s="9" t="s">
        <v>33</v>
      </c>
    </row>
    <row r="154" spans="1:9" ht="32.25" customHeight="1" x14ac:dyDescent="0.25">
      <c r="A154" s="7">
        <v>2020</v>
      </c>
      <c r="B154" s="8" t="s">
        <v>41</v>
      </c>
      <c r="C154" s="8" t="s">
        <v>14</v>
      </c>
      <c r="D154" s="8" t="s">
        <v>15</v>
      </c>
      <c r="E154" s="8">
        <v>1245</v>
      </c>
      <c r="F154" s="8">
        <v>4577.2</v>
      </c>
      <c r="G154" s="8">
        <v>5126.4639999999999</v>
      </c>
      <c r="H154" s="8">
        <v>915.44</v>
      </c>
      <c r="I154" s="9" t="s">
        <v>33</v>
      </c>
    </row>
    <row r="155" spans="1:9" ht="32.25" customHeight="1" x14ac:dyDescent="0.25">
      <c r="A155" s="7">
        <v>2020</v>
      </c>
      <c r="B155" s="8" t="s">
        <v>41</v>
      </c>
      <c r="C155" s="8" t="s">
        <v>16</v>
      </c>
      <c r="D155" s="8" t="s">
        <v>17</v>
      </c>
      <c r="E155" s="8">
        <v>644</v>
      </c>
      <c r="F155" s="8">
        <v>5743.5</v>
      </c>
      <c r="G155" s="8">
        <v>6432.72</v>
      </c>
      <c r="H155" s="8">
        <v>1148.7</v>
      </c>
      <c r="I155" s="9" t="s">
        <v>33</v>
      </c>
    </row>
    <row r="156" spans="1:9" ht="32.25" customHeight="1" x14ac:dyDescent="0.25">
      <c r="A156" s="7">
        <v>2020</v>
      </c>
      <c r="B156" s="8" t="s">
        <v>41</v>
      </c>
      <c r="C156" s="8" t="s">
        <v>18</v>
      </c>
      <c r="D156" s="8" t="s">
        <v>19</v>
      </c>
      <c r="E156" s="8">
        <v>643</v>
      </c>
      <c r="F156" s="8">
        <v>7000</v>
      </c>
      <c r="G156" s="8">
        <v>7840</v>
      </c>
      <c r="H156" s="8">
        <v>1400</v>
      </c>
      <c r="I156" s="9" t="s">
        <v>33</v>
      </c>
    </row>
    <row r="157" spans="1:9" ht="32.25" customHeight="1" x14ac:dyDescent="0.25">
      <c r="A157" s="7">
        <v>2020</v>
      </c>
      <c r="B157" s="8" t="s">
        <v>41</v>
      </c>
      <c r="C157" s="8" t="s">
        <v>16</v>
      </c>
      <c r="D157" s="8" t="s">
        <v>20</v>
      </c>
      <c r="E157" s="8">
        <v>455</v>
      </c>
      <c r="F157" s="8">
        <v>4578.6000000000004</v>
      </c>
      <c r="G157" s="8">
        <v>5128.0320000000002</v>
      </c>
      <c r="H157" s="8">
        <v>915.72000000000014</v>
      </c>
      <c r="I157" s="9" t="s">
        <v>33</v>
      </c>
    </row>
    <row r="158" spans="1:9" ht="32.25" customHeight="1" x14ac:dyDescent="0.25">
      <c r="A158" s="7">
        <v>2020</v>
      </c>
      <c r="B158" s="8" t="s">
        <v>41</v>
      </c>
      <c r="C158" s="8" t="s">
        <v>18</v>
      </c>
      <c r="D158" s="8" t="s">
        <v>21</v>
      </c>
      <c r="E158" s="8">
        <v>345</v>
      </c>
      <c r="F158" s="8">
        <v>7000</v>
      </c>
      <c r="G158" s="8">
        <v>7840</v>
      </c>
      <c r="H158" s="8">
        <v>1400</v>
      </c>
      <c r="I158" s="9" t="s">
        <v>33</v>
      </c>
    </row>
    <row r="159" spans="1:9" ht="32.25" customHeight="1" x14ac:dyDescent="0.25">
      <c r="A159" s="7">
        <v>2020</v>
      </c>
      <c r="B159" s="8" t="s">
        <v>41</v>
      </c>
      <c r="C159" s="8" t="s">
        <v>14</v>
      </c>
      <c r="D159" s="8" t="s">
        <v>22</v>
      </c>
      <c r="E159" s="8">
        <v>122</v>
      </c>
      <c r="F159" s="8">
        <v>100</v>
      </c>
      <c r="G159" s="8">
        <v>112</v>
      </c>
      <c r="H159" s="8">
        <v>20</v>
      </c>
      <c r="I159" s="9" t="s">
        <v>33</v>
      </c>
    </row>
    <row r="160" spans="1:9" ht="32.25" customHeight="1" x14ac:dyDescent="0.25">
      <c r="A160" s="7">
        <v>2020</v>
      </c>
      <c r="B160" s="8" t="s">
        <v>41</v>
      </c>
      <c r="C160" s="8" t="s">
        <v>23</v>
      </c>
      <c r="D160" s="8" t="s">
        <v>24</v>
      </c>
      <c r="E160" s="8">
        <v>78</v>
      </c>
      <c r="F160" s="8">
        <v>4577.2</v>
      </c>
      <c r="G160" s="8">
        <v>5126.4639999999999</v>
      </c>
      <c r="H160" s="8">
        <v>915.44</v>
      </c>
      <c r="I160" s="9" t="s">
        <v>33</v>
      </c>
    </row>
    <row r="161" spans="1:9" ht="32.25" customHeight="1" x14ac:dyDescent="0.25">
      <c r="A161" s="7">
        <v>2020</v>
      </c>
      <c r="B161" s="8" t="s">
        <v>41</v>
      </c>
      <c r="C161" s="8" t="s">
        <v>23</v>
      </c>
      <c r="D161" s="8" t="s">
        <v>25</v>
      </c>
      <c r="E161" s="8">
        <v>76</v>
      </c>
      <c r="F161" s="8">
        <v>4576.8999999999996</v>
      </c>
      <c r="G161" s="8">
        <v>5126.1279999999997</v>
      </c>
      <c r="H161" s="8">
        <v>915.38</v>
      </c>
      <c r="I161" s="9" t="s">
        <v>33</v>
      </c>
    </row>
    <row r="162" spans="1:9" ht="32.25" customHeight="1" x14ac:dyDescent="0.25">
      <c r="A162" s="7">
        <v>2020</v>
      </c>
      <c r="B162" s="8" t="s">
        <v>41</v>
      </c>
      <c r="C162" s="8" t="s">
        <v>23</v>
      </c>
      <c r="D162" s="8" t="s">
        <v>26</v>
      </c>
      <c r="E162" s="8">
        <v>46</v>
      </c>
      <c r="F162" s="8">
        <v>200</v>
      </c>
      <c r="G162" s="8">
        <v>224</v>
      </c>
      <c r="H162" s="8">
        <v>40</v>
      </c>
      <c r="I162" s="9" t="s">
        <v>33</v>
      </c>
    </row>
    <row r="163" spans="1:9" ht="32.25" customHeight="1" x14ac:dyDescent="0.25">
      <c r="A163" s="7">
        <v>2020</v>
      </c>
      <c r="B163" s="8" t="s">
        <v>41</v>
      </c>
      <c r="C163" s="8" t="s">
        <v>23</v>
      </c>
      <c r="D163" s="8" t="s">
        <v>27</v>
      </c>
      <c r="E163" s="8">
        <v>34</v>
      </c>
      <c r="F163" s="8">
        <v>4576.8</v>
      </c>
      <c r="G163" s="8">
        <v>5126.0160000000005</v>
      </c>
      <c r="H163" s="8">
        <v>915.36000000000013</v>
      </c>
      <c r="I163" s="9" t="s">
        <v>33</v>
      </c>
    </row>
    <row r="164" spans="1:9" ht="32.25" customHeight="1" x14ac:dyDescent="0.25">
      <c r="A164" s="7">
        <v>2020</v>
      </c>
      <c r="B164" s="8" t="s">
        <v>41</v>
      </c>
      <c r="C164" s="8" t="s">
        <v>14</v>
      </c>
      <c r="D164" s="8" t="s">
        <v>28</v>
      </c>
      <c r="E164" s="8">
        <v>7</v>
      </c>
      <c r="F164" s="8">
        <v>200</v>
      </c>
      <c r="G164" s="8">
        <v>224</v>
      </c>
      <c r="H164" s="8">
        <v>40</v>
      </c>
      <c r="I164" s="9" t="s">
        <v>33</v>
      </c>
    </row>
    <row r="165" spans="1:9" ht="32.25" customHeight="1" x14ac:dyDescent="0.25">
      <c r="A165" s="7">
        <v>2020</v>
      </c>
      <c r="B165" s="8" t="s">
        <v>41</v>
      </c>
      <c r="C165" s="8" t="s">
        <v>23</v>
      </c>
      <c r="D165" s="8" t="s">
        <v>30</v>
      </c>
      <c r="E165" s="8">
        <v>3</v>
      </c>
      <c r="F165" s="8">
        <v>4577.3</v>
      </c>
      <c r="G165" s="8">
        <v>5126.576</v>
      </c>
      <c r="H165" s="8">
        <v>915.46</v>
      </c>
      <c r="I165" s="9" t="s">
        <v>33</v>
      </c>
    </row>
    <row r="166" spans="1:9" ht="32.25" customHeight="1" x14ac:dyDescent="0.25">
      <c r="A166" s="7">
        <v>2020</v>
      </c>
      <c r="B166" s="8" t="s">
        <v>41</v>
      </c>
      <c r="C166" s="8" t="s">
        <v>29</v>
      </c>
      <c r="D166" s="8" t="s">
        <v>29</v>
      </c>
      <c r="E166" s="8">
        <v>2</v>
      </c>
      <c r="F166" s="8">
        <v>6600</v>
      </c>
      <c r="G166" s="8">
        <v>7392</v>
      </c>
      <c r="H166" s="8">
        <v>1320</v>
      </c>
      <c r="I166" s="9" t="s">
        <v>12</v>
      </c>
    </row>
    <row r="167" spans="1:9" ht="32.25" customHeight="1" x14ac:dyDescent="0.25">
      <c r="A167" s="7">
        <v>2020</v>
      </c>
      <c r="B167" s="8" t="s">
        <v>42</v>
      </c>
      <c r="C167" s="8" t="s">
        <v>10</v>
      </c>
      <c r="D167" s="8" t="s">
        <v>11</v>
      </c>
      <c r="E167" s="8">
        <v>3566</v>
      </c>
      <c r="F167" s="8">
        <v>4577.3</v>
      </c>
      <c r="G167" s="8">
        <v>5126.576</v>
      </c>
      <c r="H167" s="8">
        <v>915.46</v>
      </c>
      <c r="I167" s="9" t="s">
        <v>12</v>
      </c>
    </row>
    <row r="168" spans="1:9" ht="32.25" customHeight="1" x14ac:dyDescent="0.25">
      <c r="A168" s="7">
        <v>2020</v>
      </c>
      <c r="B168" s="8" t="s">
        <v>42</v>
      </c>
      <c r="C168" s="8" t="s">
        <v>10</v>
      </c>
      <c r="D168" s="8" t="s">
        <v>13</v>
      </c>
      <c r="E168" s="8">
        <v>2498</v>
      </c>
      <c r="F168" s="8">
        <v>8000</v>
      </c>
      <c r="G168" s="8">
        <v>8960</v>
      </c>
      <c r="H168" s="8">
        <v>1600</v>
      </c>
      <c r="I168" s="9" t="s">
        <v>12</v>
      </c>
    </row>
    <row r="169" spans="1:9" ht="32.25" customHeight="1" x14ac:dyDescent="0.25">
      <c r="A169" s="7">
        <v>2020</v>
      </c>
      <c r="B169" s="8" t="s">
        <v>42</v>
      </c>
      <c r="C169" s="8" t="s">
        <v>14</v>
      </c>
      <c r="D169" s="8" t="s">
        <v>15</v>
      </c>
      <c r="E169" s="8">
        <v>1245</v>
      </c>
      <c r="F169" s="8">
        <v>4577.2</v>
      </c>
      <c r="G169" s="8">
        <v>5126.4639999999999</v>
      </c>
      <c r="H169" s="8">
        <v>915.44</v>
      </c>
      <c r="I169" s="9" t="s">
        <v>12</v>
      </c>
    </row>
    <row r="170" spans="1:9" ht="32.25" customHeight="1" x14ac:dyDescent="0.25">
      <c r="A170" s="7">
        <v>2020</v>
      </c>
      <c r="B170" s="8" t="s">
        <v>42</v>
      </c>
      <c r="C170" s="8" t="s">
        <v>16</v>
      </c>
      <c r="D170" s="8" t="s">
        <v>17</v>
      </c>
      <c r="E170" s="8">
        <v>644</v>
      </c>
      <c r="F170" s="8">
        <v>5743.5</v>
      </c>
      <c r="G170" s="8">
        <v>6432.72</v>
      </c>
      <c r="H170" s="8">
        <v>1148.7</v>
      </c>
      <c r="I170" s="9" t="s">
        <v>12</v>
      </c>
    </row>
    <row r="171" spans="1:9" ht="32.25" customHeight="1" x14ac:dyDescent="0.25">
      <c r="A171" s="7">
        <v>2020</v>
      </c>
      <c r="B171" s="8" t="s">
        <v>42</v>
      </c>
      <c r="C171" s="8" t="s">
        <v>18</v>
      </c>
      <c r="D171" s="8" t="s">
        <v>19</v>
      </c>
      <c r="E171" s="8">
        <v>643</v>
      </c>
      <c r="F171" s="8">
        <v>7000</v>
      </c>
      <c r="G171" s="8">
        <v>7840</v>
      </c>
      <c r="H171" s="8">
        <v>1400</v>
      </c>
      <c r="I171" s="9" t="s">
        <v>33</v>
      </c>
    </row>
    <row r="172" spans="1:9" ht="32.25" customHeight="1" x14ac:dyDescent="0.25">
      <c r="A172" s="7">
        <v>2020</v>
      </c>
      <c r="B172" s="8" t="s">
        <v>42</v>
      </c>
      <c r="C172" s="8" t="s">
        <v>16</v>
      </c>
      <c r="D172" s="8" t="s">
        <v>20</v>
      </c>
      <c r="E172" s="8">
        <v>455</v>
      </c>
      <c r="F172" s="8">
        <v>4578.6000000000004</v>
      </c>
      <c r="G172" s="8">
        <v>5128.0320000000002</v>
      </c>
      <c r="H172" s="8">
        <v>915.72000000000014</v>
      </c>
      <c r="I172" s="9" t="s">
        <v>33</v>
      </c>
    </row>
    <row r="173" spans="1:9" ht="32.25" customHeight="1" x14ac:dyDescent="0.25">
      <c r="A173" s="7">
        <v>2020</v>
      </c>
      <c r="B173" s="8" t="s">
        <v>42</v>
      </c>
      <c r="C173" s="8" t="s">
        <v>18</v>
      </c>
      <c r="D173" s="8" t="s">
        <v>21</v>
      </c>
      <c r="E173" s="8">
        <v>345</v>
      </c>
      <c r="F173" s="8">
        <v>7000</v>
      </c>
      <c r="G173" s="8">
        <v>7840</v>
      </c>
      <c r="H173" s="8">
        <v>1400</v>
      </c>
      <c r="I173" s="9" t="s">
        <v>33</v>
      </c>
    </row>
    <row r="174" spans="1:9" ht="32.25" customHeight="1" x14ac:dyDescent="0.25">
      <c r="A174" s="7">
        <v>2020</v>
      </c>
      <c r="B174" s="8" t="s">
        <v>42</v>
      </c>
      <c r="C174" s="8" t="s">
        <v>14</v>
      </c>
      <c r="D174" s="8" t="s">
        <v>22</v>
      </c>
      <c r="E174" s="8">
        <v>122</v>
      </c>
      <c r="F174" s="8">
        <v>100</v>
      </c>
      <c r="G174" s="8">
        <v>112</v>
      </c>
      <c r="H174" s="8">
        <v>20</v>
      </c>
      <c r="I174" s="9" t="s">
        <v>33</v>
      </c>
    </row>
    <row r="175" spans="1:9" ht="32.25" customHeight="1" x14ac:dyDescent="0.25">
      <c r="A175" s="7">
        <v>2020</v>
      </c>
      <c r="B175" s="8" t="s">
        <v>42</v>
      </c>
      <c r="C175" s="8" t="s">
        <v>23</v>
      </c>
      <c r="D175" s="8" t="s">
        <v>24</v>
      </c>
      <c r="E175" s="8">
        <v>78</v>
      </c>
      <c r="F175" s="8">
        <v>4577.2</v>
      </c>
      <c r="G175" s="8">
        <v>5126.4639999999999</v>
      </c>
      <c r="H175" s="8">
        <v>915.44</v>
      </c>
      <c r="I175" s="9" t="s">
        <v>33</v>
      </c>
    </row>
    <row r="176" spans="1:9" ht="32.25" customHeight="1" x14ac:dyDescent="0.25">
      <c r="A176" s="7">
        <v>2020</v>
      </c>
      <c r="B176" s="8" t="s">
        <v>42</v>
      </c>
      <c r="C176" s="8" t="s">
        <v>23</v>
      </c>
      <c r="D176" s="8" t="s">
        <v>25</v>
      </c>
      <c r="E176" s="8">
        <v>76</v>
      </c>
      <c r="F176" s="8">
        <v>4576.8999999999996</v>
      </c>
      <c r="G176" s="8">
        <v>5126.1279999999997</v>
      </c>
      <c r="H176" s="8">
        <v>915.38</v>
      </c>
      <c r="I176" s="9" t="s">
        <v>33</v>
      </c>
    </row>
    <row r="177" spans="1:9" ht="32.25" customHeight="1" x14ac:dyDescent="0.25">
      <c r="A177" s="7">
        <v>2020</v>
      </c>
      <c r="B177" s="8" t="s">
        <v>42</v>
      </c>
      <c r="C177" s="8" t="s">
        <v>23</v>
      </c>
      <c r="D177" s="8" t="s">
        <v>26</v>
      </c>
      <c r="E177" s="8">
        <v>46</v>
      </c>
      <c r="F177" s="8">
        <v>200</v>
      </c>
      <c r="G177" s="8">
        <v>224</v>
      </c>
      <c r="H177" s="8">
        <v>40</v>
      </c>
      <c r="I177" s="9" t="s">
        <v>33</v>
      </c>
    </row>
    <row r="178" spans="1:9" ht="32.25" customHeight="1" x14ac:dyDescent="0.25">
      <c r="A178" s="7">
        <v>2020</v>
      </c>
      <c r="B178" s="8" t="s">
        <v>42</v>
      </c>
      <c r="C178" s="8" t="s">
        <v>23</v>
      </c>
      <c r="D178" s="8" t="s">
        <v>27</v>
      </c>
      <c r="E178" s="8">
        <v>34</v>
      </c>
      <c r="F178" s="8">
        <v>4576.8</v>
      </c>
      <c r="G178" s="8">
        <v>5126.0160000000005</v>
      </c>
      <c r="H178" s="8">
        <v>915.36000000000013</v>
      </c>
      <c r="I178" s="9" t="s">
        <v>33</v>
      </c>
    </row>
    <row r="179" spans="1:9" ht="32.25" customHeight="1" x14ac:dyDescent="0.25">
      <c r="A179" s="7">
        <v>2020</v>
      </c>
      <c r="B179" s="8" t="s">
        <v>42</v>
      </c>
      <c r="C179" s="8" t="s">
        <v>14</v>
      </c>
      <c r="D179" s="8" t="s">
        <v>28</v>
      </c>
      <c r="E179" s="8">
        <v>7</v>
      </c>
      <c r="F179" s="8">
        <v>200</v>
      </c>
      <c r="G179" s="8">
        <v>224</v>
      </c>
      <c r="H179" s="8">
        <v>40</v>
      </c>
      <c r="I179" s="9" t="s">
        <v>33</v>
      </c>
    </row>
    <row r="180" spans="1:9" ht="32.25" customHeight="1" x14ac:dyDescent="0.25">
      <c r="A180" s="7">
        <v>2020</v>
      </c>
      <c r="B180" s="8" t="s">
        <v>42</v>
      </c>
      <c r="C180" s="8" t="s">
        <v>23</v>
      </c>
      <c r="D180" s="8" t="s">
        <v>30</v>
      </c>
      <c r="E180" s="8">
        <v>3</v>
      </c>
      <c r="F180" s="8">
        <v>4577.3</v>
      </c>
      <c r="G180" s="8">
        <v>5126.576</v>
      </c>
      <c r="H180" s="8">
        <v>915.46</v>
      </c>
      <c r="I180" s="9" t="s">
        <v>12</v>
      </c>
    </row>
    <row r="181" spans="1:9" ht="32.25" customHeight="1" x14ac:dyDescent="0.25">
      <c r="A181" s="7">
        <v>2020</v>
      </c>
      <c r="B181" s="8" t="s">
        <v>42</v>
      </c>
      <c r="C181" s="8" t="s">
        <v>29</v>
      </c>
      <c r="D181" s="8" t="s">
        <v>29</v>
      </c>
      <c r="E181" s="8">
        <v>2</v>
      </c>
      <c r="F181" s="8">
        <v>6600</v>
      </c>
      <c r="G181" s="8">
        <v>7392</v>
      </c>
      <c r="H181" s="8">
        <v>1320</v>
      </c>
      <c r="I181" s="9" t="s">
        <v>33</v>
      </c>
    </row>
    <row r="182" spans="1:9" ht="32.25" customHeight="1" x14ac:dyDescent="0.25">
      <c r="A182" s="7">
        <v>2021</v>
      </c>
      <c r="B182" s="8" t="s">
        <v>9</v>
      </c>
      <c r="C182" s="8" t="s">
        <v>10</v>
      </c>
      <c r="D182" s="8" t="s">
        <v>11</v>
      </c>
      <c r="E182" s="8">
        <v>6591.1679999999997</v>
      </c>
      <c r="F182" s="8">
        <v>4577.3</v>
      </c>
      <c r="G182" s="8">
        <v>5126.576</v>
      </c>
      <c r="H182" s="8">
        <v>915.46</v>
      </c>
      <c r="I182" s="9" t="s">
        <v>12</v>
      </c>
    </row>
    <row r="183" spans="1:9" ht="32.25" customHeight="1" x14ac:dyDescent="0.25">
      <c r="A183" s="7">
        <v>2021</v>
      </c>
      <c r="B183" s="8" t="s">
        <v>9</v>
      </c>
      <c r="C183" s="8" t="s">
        <v>10</v>
      </c>
      <c r="D183" s="8" t="s">
        <v>13</v>
      </c>
      <c r="E183" s="8">
        <v>8270.64</v>
      </c>
      <c r="F183" s="8">
        <v>8800</v>
      </c>
      <c r="G183" s="8">
        <v>8960</v>
      </c>
      <c r="H183" s="8">
        <v>1760</v>
      </c>
      <c r="I183" s="9" t="s">
        <v>12</v>
      </c>
    </row>
    <row r="184" spans="1:9" ht="32.25" customHeight="1" x14ac:dyDescent="0.25">
      <c r="A184" s="7">
        <v>2021</v>
      </c>
      <c r="B184" s="8" t="s">
        <v>9</v>
      </c>
      <c r="C184" s="8" t="s">
        <v>14</v>
      </c>
      <c r="D184" s="8" t="s">
        <v>15</v>
      </c>
      <c r="E184" s="8">
        <v>8470</v>
      </c>
      <c r="F184" s="8">
        <v>5034.92</v>
      </c>
      <c r="G184" s="8">
        <v>5126.4639999999999</v>
      </c>
      <c r="H184" s="8">
        <v>1006.984</v>
      </c>
      <c r="I184" s="9" t="s">
        <v>12</v>
      </c>
    </row>
    <row r="185" spans="1:9" ht="32.25" customHeight="1" x14ac:dyDescent="0.25">
      <c r="A185" s="7">
        <v>2021</v>
      </c>
      <c r="B185" s="8" t="s">
        <v>9</v>
      </c>
      <c r="C185" s="8" t="s">
        <v>16</v>
      </c>
      <c r="D185" s="8" t="s">
        <v>17</v>
      </c>
      <c r="E185" s="8">
        <v>6055.1985000000004</v>
      </c>
      <c r="F185" s="8">
        <v>6317.85</v>
      </c>
      <c r="G185" s="8">
        <v>6432.72</v>
      </c>
      <c r="H185" s="8">
        <v>1263.5700000000002</v>
      </c>
      <c r="I185" s="9" t="s">
        <v>12</v>
      </c>
    </row>
    <row r="186" spans="1:9" ht="32.25" customHeight="1" x14ac:dyDescent="0.25">
      <c r="A186" s="7">
        <v>2021</v>
      </c>
      <c r="B186" s="8" t="s">
        <v>9</v>
      </c>
      <c r="C186" s="8" t="s">
        <v>18</v>
      </c>
      <c r="D186" s="8" t="s">
        <v>19</v>
      </c>
      <c r="E186" s="8">
        <v>10368.4</v>
      </c>
      <c r="F186" s="8">
        <v>7700</v>
      </c>
      <c r="G186" s="8">
        <v>7840</v>
      </c>
      <c r="H186" s="8">
        <v>1540</v>
      </c>
      <c r="I186" s="9" t="s">
        <v>12</v>
      </c>
    </row>
    <row r="187" spans="1:9" ht="32.25" customHeight="1" x14ac:dyDescent="0.25">
      <c r="A187" s="7">
        <v>2021</v>
      </c>
      <c r="B187" s="8" t="s">
        <v>9</v>
      </c>
      <c r="C187" s="8" t="s">
        <v>16</v>
      </c>
      <c r="D187" s="8" t="s">
        <v>20</v>
      </c>
      <c r="E187" s="8">
        <v>3101.2624999999998</v>
      </c>
      <c r="F187" s="8">
        <v>5036.46</v>
      </c>
      <c r="G187" s="8">
        <v>5128.0320000000002</v>
      </c>
      <c r="H187" s="8">
        <v>1007.292</v>
      </c>
      <c r="I187" s="9" t="s">
        <v>12</v>
      </c>
    </row>
    <row r="188" spans="1:9" ht="32.25" customHeight="1" x14ac:dyDescent="0.25">
      <c r="A188" s="7">
        <v>2021</v>
      </c>
      <c r="B188" s="8" t="s">
        <v>9</v>
      </c>
      <c r="C188" s="8" t="s">
        <v>18</v>
      </c>
      <c r="D188" s="8" t="s">
        <v>21</v>
      </c>
      <c r="E188" s="8">
        <v>6591.1679999999997</v>
      </c>
      <c r="F188" s="8">
        <v>7700</v>
      </c>
      <c r="G188" s="8">
        <v>7840</v>
      </c>
      <c r="H188" s="8">
        <v>1540</v>
      </c>
      <c r="I188" s="9" t="s">
        <v>12</v>
      </c>
    </row>
    <row r="189" spans="1:9" ht="32.25" customHeight="1" x14ac:dyDescent="0.25">
      <c r="A189" s="7">
        <v>2021</v>
      </c>
      <c r="B189" s="8" t="s">
        <v>9</v>
      </c>
      <c r="C189" s="8" t="s">
        <v>14</v>
      </c>
      <c r="D189" s="8" t="s">
        <v>22</v>
      </c>
      <c r="E189" s="8">
        <v>6590.7359999999999</v>
      </c>
      <c r="F189" s="8">
        <v>110</v>
      </c>
      <c r="G189" s="8">
        <v>112</v>
      </c>
      <c r="H189" s="8">
        <v>22</v>
      </c>
      <c r="I189" s="9" t="s">
        <v>12</v>
      </c>
    </row>
    <row r="190" spans="1:9" ht="32.25" customHeight="1" x14ac:dyDescent="0.25">
      <c r="A190" s="7">
        <v>2021</v>
      </c>
      <c r="B190" s="8" t="s">
        <v>9</v>
      </c>
      <c r="C190" s="8" t="s">
        <v>23</v>
      </c>
      <c r="D190" s="8" t="s">
        <v>24</v>
      </c>
      <c r="E190" s="8">
        <v>288</v>
      </c>
      <c r="F190" s="8">
        <v>5034.92</v>
      </c>
      <c r="G190" s="8">
        <v>5126.4639999999999</v>
      </c>
      <c r="H190" s="8">
        <v>1006.984</v>
      </c>
      <c r="I190" s="9" t="s">
        <v>12</v>
      </c>
    </row>
    <row r="191" spans="1:9" ht="32.25" customHeight="1" x14ac:dyDescent="0.25">
      <c r="A191" s="7">
        <v>2021</v>
      </c>
      <c r="B191" s="8" t="s">
        <v>9</v>
      </c>
      <c r="C191" s="8" t="s">
        <v>23</v>
      </c>
      <c r="D191" s="8" t="s">
        <v>25</v>
      </c>
      <c r="E191" s="8">
        <v>6590.5919999999996</v>
      </c>
      <c r="F191" s="8">
        <v>4576.8999999999996</v>
      </c>
      <c r="G191" s="8">
        <v>5126.1279999999997</v>
      </c>
      <c r="H191" s="8">
        <v>915.38</v>
      </c>
      <c r="I191" s="9" t="s">
        <v>12</v>
      </c>
    </row>
    <row r="192" spans="1:9" ht="32.25" customHeight="1" x14ac:dyDescent="0.25">
      <c r="A192" s="7">
        <v>2021</v>
      </c>
      <c r="B192" s="8" t="s">
        <v>9</v>
      </c>
      <c r="C192" s="8" t="s">
        <v>23</v>
      </c>
      <c r="D192" s="8" t="s">
        <v>26</v>
      </c>
      <c r="E192" s="8">
        <v>4032.9300000000003</v>
      </c>
      <c r="F192" s="8">
        <v>200</v>
      </c>
      <c r="G192" s="8">
        <v>224</v>
      </c>
      <c r="H192" s="8">
        <v>40</v>
      </c>
      <c r="I192" s="9" t="s">
        <v>12</v>
      </c>
    </row>
    <row r="193" spans="1:9" ht="32.25" customHeight="1" x14ac:dyDescent="0.25">
      <c r="A193" s="7">
        <v>2021</v>
      </c>
      <c r="B193" s="8" t="s">
        <v>9</v>
      </c>
      <c r="C193" s="8" t="s">
        <v>23</v>
      </c>
      <c r="D193" s="8" t="s">
        <v>27</v>
      </c>
      <c r="E193" s="8">
        <v>7986</v>
      </c>
      <c r="F193" s="8">
        <v>4576.8</v>
      </c>
      <c r="G193" s="8">
        <v>5126.0160000000005</v>
      </c>
      <c r="H193" s="8">
        <v>915.36000000000013</v>
      </c>
      <c r="I193" s="9" t="s">
        <v>12</v>
      </c>
    </row>
    <row r="194" spans="1:9" ht="32.25" customHeight="1" x14ac:dyDescent="0.25">
      <c r="A194" s="7">
        <v>2021</v>
      </c>
      <c r="B194" s="8" t="s">
        <v>9</v>
      </c>
      <c r="C194" s="8" t="s">
        <v>14</v>
      </c>
      <c r="D194" s="8" t="s">
        <v>28</v>
      </c>
      <c r="E194" s="8">
        <v>5538.5330000000004</v>
      </c>
      <c r="F194" s="8">
        <v>200</v>
      </c>
      <c r="G194" s="8">
        <v>224</v>
      </c>
      <c r="H194" s="8">
        <v>40</v>
      </c>
      <c r="I194" s="9" t="s">
        <v>12</v>
      </c>
    </row>
    <row r="195" spans="1:9" ht="32.25" customHeight="1" x14ac:dyDescent="0.25">
      <c r="A195" s="7">
        <v>2021</v>
      </c>
      <c r="B195" s="8" t="s">
        <v>9</v>
      </c>
      <c r="C195" s="8" t="s">
        <v>29</v>
      </c>
      <c r="D195" s="8" t="s">
        <v>29</v>
      </c>
      <c r="E195" s="8">
        <v>3</v>
      </c>
      <c r="F195" s="8">
        <v>6600</v>
      </c>
      <c r="G195" s="8">
        <v>7392</v>
      </c>
      <c r="H195" s="8">
        <v>1320</v>
      </c>
      <c r="I195" s="9" t="s">
        <v>12</v>
      </c>
    </row>
    <row r="196" spans="1:9" ht="32.25" customHeight="1" x14ac:dyDescent="0.25">
      <c r="A196" s="7">
        <v>2021</v>
      </c>
      <c r="B196" s="8" t="s">
        <v>9</v>
      </c>
      <c r="C196" s="8" t="s">
        <v>23</v>
      </c>
      <c r="D196" s="8" t="s">
        <v>30</v>
      </c>
      <c r="E196" s="8">
        <v>3</v>
      </c>
      <c r="F196" s="8">
        <v>4577.3</v>
      </c>
      <c r="G196" s="8">
        <v>5126.576</v>
      </c>
      <c r="H196" s="8">
        <v>915.46</v>
      </c>
      <c r="I196" s="9" t="s">
        <v>12</v>
      </c>
    </row>
    <row r="197" spans="1:9" ht="32.25" customHeight="1" x14ac:dyDescent="0.25">
      <c r="A197" s="7">
        <v>2021</v>
      </c>
      <c r="B197" s="8" t="s">
        <v>31</v>
      </c>
      <c r="C197" s="8" t="s">
        <v>10</v>
      </c>
      <c r="D197" s="8" t="s">
        <v>11</v>
      </c>
      <c r="E197" s="8">
        <v>3566</v>
      </c>
      <c r="F197" s="8">
        <v>4577.3</v>
      </c>
      <c r="G197" s="8">
        <v>5126.576</v>
      </c>
      <c r="H197" s="8">
        <v>915.46</v>
      </c>
      <c r="I197" s="9" t="s">
        <v>12</v>
      </c>
    </row>
    <row r="198" spans="1:9" ht="32.25" customHeight="1" x14ac:dyDescent="0.25">
      <c r="A198" s="7">
        <v>2021</v>
      </c>
      <c r="B198" s="8" t="s">
        <v>31</v>
      </c>
      <c r="C198" s="8" t="s">
        <v>10</v>
      </c>
      <c r="D198" s="8" t="s">
        <v>13</v>
      </c>
      <c r="E198" s="8">
        <v>2498</v>
      </c>
      <c r="F198" s="8">
        <v>8000</v>
      </c>
      <c r="G198" s="8">
        <v>8960</v>
      </c>
      <c r="H198" s="8">
        <v>1600</v>
      </c>
      <c r="I198" s="9" t="s">
        <v>12</v>
      </c>
    </row>
    <row r="199" spans="1:9" ht="32.25" customHeight="1" x14ac:dyDescent="0.25">
      <c r="A199" s="7">
        <v>2021</v>
      </c>
      <c r="B199" s="8" t="s">
        <v>31</v>
      </c>
      <c r="C199" s="8" t="s">
        <v>14</v>
      </c>
      <c r="D199" s="8" t="s">
        <v>15</v>
      </c>
      <c r="E199" s="8">
        <v>1245</v>
      </c>
      <c r="F199" s="8">
        <v>4577.2</v>
      </c>
      <c r="G199" s="8">
        <v>5126.4639999999999</v>
      </c>
      <c r="H199" s="8">
        <v>915.44</v>
      </c>
      <c r="I199" s="9" t="s">
        <v>12</v>
      </c>
    </row>
    <row r="200" spans="1:9" ht="32.25" customHeight="1" x14ac:dyDescent="0.25">
      <c r="A200" s="7">
        <v>2021</v>
      </c>
      <c r="B200" s="8" t="s">
        <v>31</v>
      </c>
      <c r="C200" s="8" t="s">
        <v>16</v>
      </c>
      <c r="D200" s="8" t="s">
        <v>17</v>
      </c>
      <c r="E200" s="8">
        <v>644</v>
      </c>
      <c r="F200" s="8">
        <v>5743.5</v>
      </c>
      <c r="G200" s="8">
        <v>6432.72</v>
      </c>
      <c r="H200" s="8">
        <v>1148.7</v>
      </c>
      <c r="I200" s="9" t="s">
        <v>12</v>
      </c>
    </row>
    <row r="201" spans="1:9" ht="32.25" customHeight="1" x14ac:dyDescent="0.25">
      <c r="A201" s="7">
        <v>2021</v>
      </c>
      <c r="B201" s="8" t="s">
        <v>31</v>
      </c>
      <c r="C201" s="8" t="s">
        <v>18</v>
      </c>
      <c r="D201" s="8" t="s">
        <v>19</v>
      </c>
      <c r="E201" s="8">
        <v>643</v>
      </c>
      <c r="F201" s="8">
        <v>7000</v>
      </c>
      <c r="G201" s="8">
        <v>7840</v>
      </c>
      <c r="H201" s="8">
        <v>1400</v>
      </c>
      <c r="I201" s="9" t="s">
        <v>12</v>
      </c>
    </row>
    <row r="202" spans="1:9" ht="32.25" customHeight="1" x14ac:dyDescent="0.25">
      <c r="A202" s="7">
        <v>2021</v>
      </c>
      <c r="B202" s="8" t="s">
        <v>31</v>
      </c>
      <c r="C202" s="8" t="s">
        <v>16</v>
      </c>
      <c r="D202" s="8" t="s">
        <v>20</v>
      </c>
      <c r="E202" s="8">
        <v>455</v>
      </c>
      <c r="F202" s="8">
        <v>4578.6000000000004</v>
      </c>
      <c r="G202" s="8">
        <v>5128.0320000000002</v>
      </c>
      <c r="H202" s="8">
        <v>915.72000000000014</v>
      </c>
      <c r="I202" s="9" t="s">
        <v>12</v>
      </c>
    </row>
    <row r="203" spans="1:9" ht="32.25" customHeight="1" x14ac:dyDescent="0.25">
      <c r="A203" s="7">
        <v>2021</v>
      </c>
      <c r="B203" s="8" t="s">
        <v>31</v>
      </c>
      <c r="C203" s="8" t="s">
        <v>18</v>
      </c>
      <c r="D203" s="8" t="s">
        <v>21</v>
      </c>
      <c r="E203" s="8">
        <v>345</v>
      </c>
      <c r="F203" s="8">
        <v>7000</v>
      </c>
      <c r="G203" s="8">
        <v>7840</v>
      </c>
      <c r="H203" s="8">
        <v>1400</v>
      </c>
      <c r="I203" s="9" t="s">
        <v>12</v>
      </c>
    </row>
    <row r="204" spans="1:9" ht="32.25" customHeight="1" x14ac:dyDescent="0.25">
      <c r="A204" s="7">
        <v>2021</v>
      </c>
      <c r="B204" s="8" t="s">
        <v>31</v>
      </c>
      <c r="C204" s="8" t="s">
        <v>14</v>
      </c>
      <c r="D204" s="8" t="s">
        <v>22</v>
      </c>
      <c r="E204" s="8">
        <v>122</v>
      </c>
      <c r="F204" s="8">
        <v>100</v>
      </c>
      <c r="G204" s="8">
        <v>112</v>
      </c>
      <c r="H204" s="8">
        <v>20</v>
      </c>
      <c r="I204" s="9" t="s">
        <v>12</v>
      </c>
    </row>
    <row r="205" spans="1:9" ht="32.25" customHeight="1" x14ac:dyDescent="0.25">
      <c r="A205" s="7">
        <v>2021</v>
      </c>
      <c r="B205" s="8" t="s">
        <v>31</v>
      </c>
      <c r="C205" s="8" t="s">
        <v>23</v>
      </c>
      <c r="D205" s="8" t="s">
        <v>24</v>
      </c>
      <c r="E205" s="8">
        <v>78</v>
      </c>
      <c r="F205" s="8">
        <v>4577.2</v>
      </c>
      <c r="G205" s="8">
        <v>5126.4639999999999</v>
      </c>
      <c r="H205" s="8">
        <v>915.44</v>
      </c>
      <c r="I205" s="9" t="s">
        <v>12</v>
      </c>
    </row>
    <row r="206" spans="1:9" ht="32.25" customHeight="1" x14ac:dyDescent="0.25">
      <c r="A206" s="7">
        <v>2021</v>
      </c>
      <c r="B206" s="8" t="s">
        <v>31</v>
      </c>
      <c r="C206" s="8" t="s">
        <v>23</v>
      </c>
      <c r="D206" s="8" t="s">
        <v>25</v>
      </c>
      <c r="E206" s="8">
        <v>240</v>
      </c>
      <c r="F206" s="8">
        <v>4576.8999999999996</v>
      </c>
      <c r="G206" s="8">
        <v>5126.1279999999997</v>
      </c>
      <c r="H206" s="8">
        <v>915.38</v>
      </c>
      <c r="I206" s="9" t="s">
        <v>12</v>
      </c>
    </row>
    <row r="207" spans="1:9" ht="32.25" customHeight="1" x14ac:dyDescent="0.25">
      <c r="A207" s="7">
        <v>2021</v>
      </c>
      <c r="B207" s="8" t="s">
        <v>31</v>
      </c>
      <c r="C207" s="8" t="s">
        <v>23</v>
      </c>
      <c r="D207" s="8" t="s">
        <v>26</v>
      </c>
      <c r="E207" s="8">
        <v>5492.16</v>
      </c>
      <c r="F207" s="8">
        <v>200</v>
      </c>
      <c r="G207" s="8">
        <v>224</v>
      </c>
      <c r="H207" s="8">
        <v>40</v>
      </c>
      <c r="I207" s="9" t="s">
        <v>12</v>
      </c>
    </row>
    <row r="208" spans="1:9" ht="32.25" customHeight="1" x14ac:dyDescent="0.25">
      <c r="A208" s="7">
        <v>2021</v>
      </c>
      <c r="B208" s="8" t="s">
        <v>31</v>
      </c>
      <c r="C208" s="8" t="s">
        <v>23</v>
      </c>
      <c r="D208" s="8" t="s">
        <v>27</v>
      </c>
      <c r="E208" s="8">
        <v>240</v>
      </c>
      <c r="F208" s="8">
        <v>4576.8</v>
      </c>
      <c r="G208" s="8">
        <v>5126.0160000000005</v>
      </c>
      <c r="H208" s="8">
        <v>915.36000000000013</v>
      </c>
      <c r="I208" s="9" t="s">
        <v>12</v>
      </c>
    </row>
    <row r="209" spans="1:9" ht="32.25" customHeight="1" x14ac:dyDescent="0.25">
      <c r="A209" s="7">
        <v>2021</v>
      </c>
      <c r="B209" s="8" t="s">
        <v>31</v>
      </c>
      <c r="C209" s="8" t="s">
        <v>14</v>
      </c>
      <c r="D209" s="8" t="s">
        <v>28</v>
      </c>
      <c r="E209" s="8">
        <v>5492.76</v>
      </c>
      <c r="F209" s="8">
        <v>200</v>
      </c>
      <c r="G209" s="8">
        <v>224</v>
      </c>
      <c r="H209" s="8">
        <v>40</v>
      </c>
      <c r="I209" s="9" t="s">
        <v>12</v>
      </c>
    </row>
    <row r="210" spans="1:9" ht="32.25" customHeight="1" x14ac:dyDescent="0.25">
      <c r="A210" s="7">
        <v>2021</v>
      </c>
      <c r="B210" s="8" t="s">
        <v>31</v>
      </c>
      <c r="C210" s="8" t="s">
        <v>23</v>
      </c>
      <c r="D210" s="8" t="s">
        <v>30</v>
      </c>
      <c r="E210" s="8">
        <v>7920</v>
      </c>
      <c r="F210" s="8">
        <v>4577.3</v>
      </c>
      <c r="G210" s="8">
        <v>5126.576</v>
      </c>
      <c r="H210" s="8">
        <v>915.46</v>
      </c>
      <c r="I210" s="9" t="s">
        <v>12</v>
      </c>
    </row>
    <row r="211" spans="1:9" ht="32.25" customHeight="1" x14ac:dyDescent="0.25">
      <c r="A211" s="7">
        <v>2021</v>
      </c>
      <c r="B211" s="8" t="s">
        <v>31</v>
      </c>
      <c r="C211" s="8" t="s">
        <v>29</v>
      </c>
      <c r="D211" s="8" t="s">
        <v>29</v>
      </c>
      <c r="E211" s="8">
        <v>5492.76</v>
      </c>
      <c r="F211" s="8">
        <v>6600</v>
      </c>
      <c r="G211" s="8">
        <v>7392</v>
      </c>
      <c r="H211" s="8">
        <v>1320</v>
      </c>
      <c r="I211" s="9" t="s">
        <v>12</v>
      </c>
    </row>
    <row r="212" spans="1:9" ht="32.25" customHeight="1" x14ac:dyDescent="0.25">
      <c r="A212" s="7">
        <v>2021</v>
      </c>
      <c r="B212" s="8" t="s">
        <v>32</v>
      </c>
      <c r="C212" s="8" t="s">
        <v>10</v>
      </c>
      <c r="D212" s="8" t="s">
        <v>11</v>
      </c>
      <c r="E212" s="8">
        <v>9600</v>
      </c>
      <c r="F212" s="8">
        <v>4577.3</v>
      </c>
      <c r="G212" s="8">
        <v>5126.576</v>
      </c>
      <c r="H212" s="8">
        <v>915.46</v>
      </c>
      <c r="I212" s="9" t="s">
        <v>12</v>
      </c>
    </row>
    <row r="213" spans="1:9" ht="32.25" customHeight="1" x14ac:dyDescent="0.25">
      <c r="A213" s="7">
        <v>2021</v>
      </c>
      <c r="B213" s="8" t="s">
        <v>32</v>
      </c>
      <c r="C213" s="8" t="s">
        <v>10</v>
      </c>
      <c r="D213" s="8" t="s">
        <v>13</v>
      </c>
      <c r="E213" s="8">
        <v>5492.6399999999994</v>
      </c>
      <c r="F213" s="8">
        <v>8000</v>
      </c>
      <c r="G213" s="8">
        <v>8960</v>
      </c>
      <c r="H213" s="8">
        <v>1600</v>
      </c>
      <c r="I213" s="9" t="s">
        <v>12</v>
      </c>
    </row>
    <row r="214" spans="1:9" ht="32.25" customHeight="1" x14ac:dyDescent="0.25">
      <c r="A214" s="7">
        <v>2021</v>
      </c>
      <c r="B214" s="8" t="s">
        <v>32</v>
      </c>
      <c r="C214" s="8" t="s">
        <v>14</v>
      </c>
      <c r="D214" s="8" t="s">
        <v>15</v>
      </c>
      <c r="E214" s="8">
        <v>6892.2</v>
      </c>
      <c r="F214" s="8">
        <v>4577.2</v>
      </c>
      <c r="G214" s="8">
        <v>5126.4639999999999</v>
      </c>
      <c r="H214" s="8">
        <v>915.44</v>
      </c>
      <c r="I214" s="9" t="s">
        <v>12</v>
      </c>
    </row>
    <row r="215" spans="1:9" ht="32.25" customHeight="1" x14ac:dyDescent="0.25">
      <c r="A215" s="7">
        <v>2021</v>
      </c>
      <c r="B215" s="8" t="s">
        <v>32</v>
      </c>
      <c r="C215" s="8" t="s">
        <v>16</v>
      </c>
      <c r="D215" s="8" t="s">
        <v>17</v>
      </c>
      <c r="E215" s="8">
        <v>644</v>
      </c>
      <c r="F215" s="8">
        <v>5743.5</v>
      </c>
      <c r="G215" s="8">
        <v>6432.72</v>
      </c>
      <c r="H215" s="8">
        <v>1148.7</v>
      </c>
      <c r="I215" s="9" t="s">
        <v>12</v>
      </c>
    </row>
    <row r="216" spans="1:9" ht="32.25" customHeight="1" x14ac:dyDescent="0.25">
      <c r="A216" s="7">
        <v>2021</v>
      </c>
      <c r="B216" s="8" t="s">
        <v>32</v>
      </c>
      <c r="C216" s="8" t="s">
        <v>18</v>
      </c>
      <c r="D216" s="8" t="s">
        <v>19</v>
      </c>
      <c r="E216" s="8">
        <v>643</v>
      </c>
      <c r="F216" s="8">
        <v>7000</v>
      </c>
      <c r="G216" s="8">
        <v>7840</v>
      </c>
      <c r="H216" s="8">
        <v>1400</v>
      </c>
      <c r="I216" s="9" t="s">
        <v>12</v>
      </c>
    </row>
    <row r="217" spans="1:9" ht="32.25" customHeight="1" x14ac:dyDescent="0.25">
      <c r="A217" s="7">
        <v>2021</v>
      </c>
      <c r="B217" s="8" t="s">
        <v>32</v>
      </c>
      <c r="C217" s="8" t="s">
        <v>16</v>
      </c>
      <c r="D217" s="8" t="s">
        <v>20</v>
      </c>
      <c r="E217" s="8">
        <v>455</v>
      </c>
      <c r="F217" s="8">
        <v>4578.6000000000004</v>
      </c>
      <c r="G217" s="8">
        <v>5128.0320000000002</v>
      </c>
      <c r="H217" s="8">
        <v>915.72000000000014</v>
      </c>
      <c r="I217" s="9" t="s">
        <v>12</v>
      </c>
    </row>
    <row r="218" spans="1:9" ht="32.25" customHeight="1" x14ac:dyDescent="0.25">
      <c r="A218" s="7">
        <v>2021</v>
      </c>
      <c r="B218" s="8" t="s">
        <v>32</v>
      </c>
      <c r="C218" s="8" t="s">
        <v>18</v>
      </c>
      <c r="D218" s="8" t="s">
        <v>21</v>
      </c>
      <c r="E218" s="8">
        <v>345</v>
      </c>
      <c r="F218" s="8">
        <v>7000</v>
      </c>
      <c r="G218" s="8">
        <v>7840</v>
      </c>
      <c r="H218" s="8">
        <v>1400</v>
      </c>
      <c r="I218" s="9" t="s">
        <v>12</v>
      </c>
    </row>
    <row r="219" spans="1:9" ht="32.25" customHeight="1" x14ac:dyDescent="0.25">
      <c r="A219" s="7">
        <v>2021</v>
      </c>
      <c r="B219" s="8" t="s">
        <v>32</v>
      </c>
      <c r="C219" s="8" t="s">
        <v>14</v>
      </c>
      <c r="D219" s="8" t="s">
        <v>22</v>
      </c>
      <c r="E219" s="8">
        <v>122</v>
      </c>
      <c r="F219" s="8">
        <v>100</v>
      </c>
      <c r="G219" s="8">
        <v>112</v>
      </c>
      <c r="H219" s="8">
        <v>20</v>
      </c>
      <c r="I219" s="9" t="s">
        <v>12</v>
      </c>
    </row>
    <row r="220" spans="1:9" ht="32.25" customHeight="1" x14ac:dyDescent="0.25">
      <c r="A220" s="7">
        <v>2021</v>
      </c>
      <c r="B220" s="8" t="s">
        <v>32</v>
      </c>
      <c r="C220" s="8" t="s">
        <v>23</v>
      </c>
      <c r="D220" s="8" t="s">
        <v>24</v>
      </c>
      <c r="E220" s="8">
        <v>78</v>
      </c>
      <c r="F220" s="8">
        <v>4577.2</v>
      </c>
      <c r="G220" s="8">
        <v>5126.4639999999999</v>
      </c>
      <c r="H220" s="8">
        <v>915.44</v>
      </c>
      <c r="I220" s="9" t="s">
        <v>12</v>
      </c>
    </row>
    <row r="221" spans="1:9" ht="32.25" customHeight="1" x14ac:dyDescent="0.25">
      <c r="A221" s="7">
        <v>2021</v>
      </c>
      <c r="B221" s="8" t="s">
        <v>32</v>
      </c>
      <c r="C221" s="8" t="s">
        <v>23</v>
      </c>
      <c r="D221" s="8" t="s">
        <v>25</v>
      </c>
      <c r="E221" s="8">
        <v>76</v>
      </c>
      <c r="F221" s="8">
        <v>4576.8999999999996</v>
      </c>
      <c r="G221" s="8">
        <v>5126.1279999999997</v>
      </c>
      <c r="H221" s="8">
        <v>915.38</v>
      </c>
      <c r="I221" s="9" t="s">
        <v>12</v>
      </c>
    </row>
    <row r="222" spans="1:9" ht="32.25" customHeight="1" x14ac:dyDescent="0.25">
      <c r="A222" s="7">
        <v>2021</v>
      </c>
      <c r="B222" s="8" t="s">
        <v>32</v>
      </c>
      <c r="C222" s="8" t="s">
        <v>23</v>
      </c>
      <c r="D222" s="8" t="s">
        <v>26</v>
      </c>
      <c r="E222" s="8">
        <v>46</v>
      </c>
      <c r="F222" s="8">
        <v>200</v>
      </c>
      <c r="G222" s="8">
        <v>224</v>
      </c>
      <c r="H222" s="8">
        <v>40</v>
      </c>
      <c r="I222" s="9" t="s">
        <v>12</v>
      </c>
    </row>
    <row r="223" spans="1:9" ht="32.25" customHeight="1" x14ac:dyDescent="0.25">
      <c r="A223" s="7">
        <v>2021</v>
      </c>
      <c r="B223" s="8" t="s">
        <v>32</v>
      </c>
      <c r="C223" s="8" t="s">
        <v>23</v>
      </c>
      <c r="D223" s="8" t="s">
        <v>27</v>
      </c>
      <c r="E223" s="8">
        <v>34</v>
      </c>
      <c r="F223" s="8">
        <v>4576.8</v>
      </c>
      <c r="G223" s="8">
        <v>5126.0160000000005</v>
      </c>
      <c r="H223" s="8">
        <v>915.36000000000013</v>
      </c>
      <c r="I223" s="9" t="s">
        <v>12</v>
      </c>
    </row>
    <row r="224" spans="1:9" ht="32.25" customHeight="1" x14ac:dyDescent="0.25">
      <c r="A224" s="7">
        <v>2021</v>
      </c>
      <c r="B224" s="8" t="s">
        <v>32</v>
      </c>
      <c r="C224" s="8" t="s">
        <v>14</v>
      </c>
      <c r="D224" s="8" t="s">
        <v>28</v>
      </c>
      <c r="E224" s="8">
        <v>7</v>
      </c>
      <c r="F224" s="8">
        <v>200</v>
      </c>
      <c r="G224" s="8">
        <v>224</v>
      </c>
      <c r="H224" s="8">
        <v>40</v>
      </c>
      <c r="I224" s="9" t="s">
        <v>12</v>
      </c>
    </row>
    <row r="225" spans="1:9" ht="32.25" customHeight="1" x14ac:dyDescent="0.25">
      <c r="A225" s="7">
        <v>2021</v>
      </c>
      <c r="B225" s="8" t="s">
        <v>32</v>
      </c>
      <c r="C225" s="8" t="s">
        <v>23</v>
      </c>
      <c r="D225" s="8" t="s">
        <v>30</v>
      </c>
      <c r="E225" s="8">
        <v>3</v>
      </c>
      <c r="F225" s="8">
        <v>4577.3</v>
      </c>
      <c r="G225" s="8">
        <v>5126.576</v>
      </c>
      <c r="H225" s="8">
        <v>915.46</v>
      </c>
      <c r="I225" s="9" t="s">
        <v>12</v>
      </c>
    </row>
    <row r="226" spans="1:9" ht="32.25" customHeight="1" x14ac:dyDescent="0.25">
      <c r="A226" s="7">
        <v>2021</v>
      </c>
      <c r="B226" s="8" t="s">
        <v>32</v>
      </c>
      <c r="C226" s="8" t="s">
        <v>29</v>
      </c>
      <c r="D226" s="8" t="s">
        <v>29</v>
      </c>
      <c r="E226" s="8">
        <v>2</v>
      </c>
      <c r="F226" s="8">
        <v>6600</v>
      </c>
      <c r="G226" s="8">
        <v>7392</v>
      </c>
      <c r="H226" s="8">
        <v>1320</v>
      </c>
      <c r="I226" s="9" t="s">
        <v>12</v>
      </c>
    </row>
    <row r="227" spans="1:9" ht="32.25" customHeight="1" x14ac:dyDescent="0.25">
      <c r="A227" s="7">
        <v>2021</v>
      </c>
      <c r="B227" s="8" t="s">
        <v>34</v>
      </c>
      <c r="C227" s="8" t="s">
        <v>10</v>
      </c>
      <c r="D227" s="8" t="s">
        <v>11</v>
      </c>
      <c r="E227" s="8">
        <v>3566</v>
      </c>
      <c r="F227" s="8">
        <v>4577.3</v>
      </c>
      <c r="G227" s="8">
        <v>5126.576</v>
      </c>
      <c r="H227" s="8">
        <v>915.46</v>
      </c>
      <c r="I227" s="9" t="s">
        <v>12</v>
      </c>
    </row>
    <row r="228" spans="1:9" ht="32.25" customHeight="1" x14ac:dyDescent="0.25">
      <c r="A228" s="7">
        <v>2021</v>
      </c>
      <c r="B228" s="8" t="s">
        <v>34</v>
      </c>
      <c r="C228" s="8" t="s">
        <v>10</v>
      </c>
      <c r="D228" s="8" t="s">
        <v>13</v>
      </c>
      <c r="E228" s="8">
        <v>2498</v>
      </c>
      <c r="F228" s="8">
        <v>8000</v>
      </c>
      <c r="G228" s="8">
        <v>8960</v>
      </c>
      <c r="H228" s="8">
        <v>1600</v>
      </c>
      <c r="I228" s="9" t="s">
        <v>12</v>
      </c>
    </row>
    <row r="229" spans="1:9" ht="32.25" customHeight="1" x14ac:dyDescent="0.25">
      <c r="A229" s="7">
        <v>2021</v>
      </c>
      <c r="B229" s="8" t="s">
        <v>34</v>
      </c>
      <c r="C229" s="8" t="s">
        <v>14</v>
      </c>
      <c r="D229" s="8" t="s">
        <v>15</v>
      </c>
      <c r="E229" s="8">
        <v>1245</v>
      </c>
      <c r="F229" s="8">
        <v>4577.2</v>
      </c>
      <c r="G229" s="8">
        <v>5126.4639999999999</v>
      </c>
      <c r="H229" s="8">
        <v>915.44</v>
      </c>
      <c r="I229" s="9" t="s">
        <v>12</v>
      </c>
    </row>
    <row r="230" spans="1:9" ht="32.25" customHeight="1" x14ac:dyDescent="0.25">
      <c r="A230" s="7">
        <v>2021</v>
      </c>
      <c r="B230" s="8" t="s">
        <v>34</v>
      </c>
      <c r="C230" s="8" t="s">
        <v>16</v>
      </c>
      <c r="D230" s="8" t="s">
        <v>17</v>
      </c>
      <c r="E230" s="8">
        <v>644</v>
      </c>
      <c r="F230" s="8">
        <v>5743.5</v>
      </c>
      <c r="G230" s="8">
        <v>6432.72</v>
      </c>
      <c r="H230" s="8">
        <v>1148.7</v>
      </c>
      <c r="I230" s="9" t="s">
        <v>12</v>
      </c>
    </row>
    <row r="231" spans="1:9" ht="32.25" customHeight="1" x14ac:dyDescent="0.25">
      <c r="A231" s="7">
        <v>2021</v>
      </c>
      <c r="B231" s="8" t="s">
        <v>34</v>
      </c>
      <c r="C231" s="8" t="s">
        <v>18</v>
      </c>
      <c r="D231" s="8" t="s">
        <v>19</v>
      </c>
      <c r="E231" s="8">
        <v>643</v>
      </c>
      <c r="F231" s="8">
        <v>7000</v>
      </c>
      <c r="G231" s="8">
        <v>7840</v>
      </c>
      <c r="H231" s="8">
        <v>1400</v>
      </c>
      <c r="I231" s="9" t="s">
        <v>12</v>
      </c>
    </row>
    <row r="232" spans="1:9" ht="32.25" customHeight="1" x14ac:dyDescent="0.25">
      <c r="A232" s="7">
        <v>2021</v>
      </c>
      <c r="B232" s="8" t="s">
        <v>34</v>
      </c>
      <c r="C232" s="8" t="s">
        <v>16</v>
      </c>
      <c r="D232" s="8" t="s">
        <v>20</v>
      </c>
      <c r="E232" s="8">
        <v>455</v>
      </c>
      <c r="F232" s="8">
        <v>4578.6000000000004</v>
      </c>
      <c r="G232" s="8">
        <v>5128.0320000000002</v>
      </c>
      <c r="H232" s="8">
        <v>915.72000000000014</v>
      </c>
      <c r="I232" s="9" t="s">
        <v>12</v>
      </c>
    </row>
    <row r="233" spans="1:9" ht="32.25" customHeight="1" x14ac:dyDescent="0.25">
      <c r="A233" s="7">
        <v>2021</v>
      </c>
      <c r="B233" s="8" t="s">
        <v>34</v>
      </c>
      <c r="C233" s="8" t="s">
        <v>18</v>
      </c>
      <c r="D233" s="8" t="s">
        <v>21</v>
      </c>
      <c r="E233" s="8">
        <v>345</v>
      </c>
      <c r="F233" s="8">
        <v>7000</v>
      </c>
      <c r="G233" s="8">
        <v>7840</v>
      </c>
      <c r="H233" s="8">
        <v>1400</v>
      </c>
      <c r="I233" s="9" t="s">
        <v>12</v>
      </c>
    </row>
    <row r="234" spans="1:9" ht="32.25" customHeight="1" x14ac:dyDescent="0.25">
      <c r="A234" s="7">
        <v>2021</v>
      </c>
      <c r="B234" s="8" t="s">
        <v>34</v>
      </c>
      <c r="C234" s="8" t="s">
        <v>14</v>
      </c>
      <c r="D234" s="8" t="s">
        <v>22</v>
      </c>
      <c r="E234" s="8">
        <v>122</v>
      </c>
      <c r="F234" s="8">
        <v>100</v>
      </c>
      <c r="G234" s="8">
        <v>112</v>
      </c>
      <c r="H234" s="8">
        <v>20</v>
      </c>
      <c r="I234" s="9" t="s">
        <v>12</v>
      </c>
    </row>
    <row r="235" spans="1:9" ht="32.25" customHeight="1" x14ac:dyDescent="0.25">
      <c r="A235" s="7">
        <v>2021</v>
      </c>
      <c r="B235" s="8" t="s">
        <v>34</v>
      </c>
      <c r="C235" s="8" t="s">
        <v>23</v>
      </c>
      <c r="D235" s="8" t="s">
        <v>24</v>
      </c>
      <c r="E235" s="8">
        <v>78</v>
      </c>
      <c r="F235" s="8">
        <v>4577.2</v>
      </c>
      <c r="G235" s="8">
        <v>5126.4639999999999</v>
      </c>
      <c r="H235" s="8">
        <v>915.44</v>
      </c>
      <c r="I235" s="9" t="s">
        <v>12</v>
      </c>
    </row>
    <row r="236" spans="1:9" ht="32.25" customHeight="1" x14ac:dyDescent="0.25">
      <c r="A236" s="7">
        <v>2021</v>
      </c>
      <c r="B236" s="8" t="s">
        <v>34</v>
      </c>
      <c r="C236" s="8" t="s">
        <v>23</v>
      </c>
      <c r="D236" s="8" t="s">
        <v>25</v>
      </c>
      <c r="E236" s="8">
        <v>76</v>
      </c>
      <c r="F236" s="8">
        <v>4576.8999999999996</v>
      </c>
      <c r="G236" s="8">
        <v>5126.1279999999997</v>
      </c>
      <c r="H236" s="8">
        <v>915.38</v>
      </c>
      <c r="I236" s="9" t="s">
        <v>12</v>
      </c>
    </row>
    <row r="237" spans="1:9" ht="32.25" customHeight="1" x14ac:dyDescent="0.25">
      <c r="A237" s="7">
        <v>2021</v>
      </c>
      <c r="B237" s="8" t="s">
        <v>34</v>
      </c>
      <c r="C237" s="8" t="s">
        <v>23</v>
      </c>
      <c r="D237" s="8" t="s">
        <v>26</v>
      </c>
      <c r="E237" s="8">
        <v>46</v>
      </c>
      <c r="F237" s="8">
        <v>200</v>
      </c>
      <c r="G237" s="8">
        <v>224</v>
      </c>
      <c r="H237" s="8">
        <v>40</v>
      </c>
      <c r="I237" s="9" t="s">
        <v>12</v>
      </c>
    </row>
    <row r="238" spans="1:9" ht="32.25" customHeight="1" x14ac:dyDescent="0.25">
      <c r="A238" s="7">
        <v>2021</v>
      </c>
      <c r="B238" s="8" t="s">
        <v>34</v>
      </c>
      <c r="C238" s="8" t="s">
        <v>23</v>
      </c>
      <c r="D238" s="8" t="s">
        <v>27</v>
      </c>
      <c r="E238" s="8">
        <v>34</v>
      </c>
      <c r="F238" s="8">
        <v>4576.8</v>
      </c>
      <c r="G238" s="8">
        <v>5126.0160000000005</v>
      </c>
      <c r="H238" s="8">
        <v>915.36000000000013</v>
      </c>
      <c r="I238" s="9" t="s">
        <v>12</v>
      </c>
    </row>
    <row r="239" spans="1:9" ht="32.25" customHeight="1" x14ac:dyDescent="0.25">
      <c r="A239" s="7">
        <v>2021</v>
      </c>
      <c r="B239" s="8" t="s">
        <v>34</v>
      </c>
      <c r="C239" s="8" t="s">
        <v>14</v>
      </c>
      <c r="D239" s="8" t="s">
        <v>28</v>
      </c>
      <c r="E239" s="8">
        <v>7</v>
      </c>
      <c r="F239" s="8">
        <v>200</v>
      </c>
      <c r="G239" s="8">
        <v>224</v>
      </c>
      <c r="H239" s="8">
        <v>40</v>
      </c>
      <c r="I239" s="9" t="s">
        <v>12</v>
      </c>
    </row>
    <row r="240" spans="1:9" ht="32.25" customHeight="1" x14ac:dyDescent="0.25">
      <c r="A240" s="7">
        <v>2021</v>
      </c>
      <c r="B240" s="8" t="s">
        <v>34</v>
      </c>
      <c r="C240" s="8" t="s">
        <v>23</v>
      </c>
      <c r="D240" s="8" t="s">
        <v>30</v>
      </c>
      <c r="E240" s="8">
        <v>3</v>
      </c>
      <c r="F240" s="8">
        <v>4577.3</v>
      </c>
      <c r="G240" s="8">
        <v>5126.576</v>
      </c>
      <c r="H240" s="8">
        <v>915.46</v>
      </c>
      <c r="I240" s="9" t="s">
        <v>12</v>
      </c>
    </row>
    <row r="241" spans="1:9" ht="32.25" customHeight="1" x14ac:dyDescent="0.25">
      <c r="A241" s="7">
        <v>2021</v>
      </c>
      <c r="B241" s="8" t="s">
        <v>34</v>
      </c>
      <c r="C241" s="8" t="s">
        <v>29</v>
      </c>
      <c r="D241" s="8" t="s">
        <v>29</v>
      </c>
      <c r="E241" s="8">
        <v>2</v>
      </c>
      <c r="F241" s="8">
        <v>7920</v>
      </c>
      <c r="G241" s="8">
        <v>10296</v>
      </c>
      <c r="H241" s="8">
        <v>1584</v>
      </c>
      <c r="I241" s="9" t="s">
        <v>12</v>
      </c>
    </row>
    <row r="242" spans="1:9" ht="32.25" customHeight="1" x14ac:dyDescent="0.25">
      <c r="A242" s="7">
        <v>2021</v>
      </c>
      <c r="B242" s="8" t="s">
        <v>35</v>
      </c>
      <c r="C242" s="8" t="s">
        <v>10</v>
      </c>
      <c r="D242" s="8" t="s">
        <v>11</v>
      </c>
      <c r="E242" s="8">
        <v>3566</v>
      </c>
      <c r="F242" s="8">
        <v>5492.76</v>
      </c>
      <c r="G242" s="8">
        <v>7140.5879999999997</v>
      </c>
      <c r="H242" s="8">
        <v>1098.5520000000001</v>
      </c>
      <c r="I242" s="9" t="s">
        <v>12</v>
      </c>
    </row>
    <row r="243" spans="1:9" ht="32.25" customHeight="1" x14ac:dyDescent="0.25">
      <c r="A243" s="7">
        <v>2021</v>
      </c>
      <c r="B243" s="8" t="s">
        <v>35</v>
      </c>
      <c r="C243" s="8" t="s">
        <v>10</v>
      </c>
      <c r="D243" s="8" t="s">
        <v>13</v>
      </c>
      <c r="E243" s="8">
        <v>2498</v>
      </c>
      <c r="F243" s="8">
        <v>9600</v>
      </c>
      <c r="G243" s="8">
        <v>12480</v>
      </c>
      <c r="H243" s="8">
        <v>1920</v>
      </c>
      <c r="I243" s="9" t="s">
        <v>12</v>
      </c>
    </row>
    <row r="244" spans="1:9" ht="32.25" customHeight="1" x14ac:dyDescent="0.25">
      <c r="A244" s="7">
        <v>2021</v>
      </c>
      <c r="B244" s="8" t="s">
        <v>35</v>
      </c>
      <c r="C244" s="8" t="s">
        <v>14</v>
      </c>
      <c r="D244" s="8" t="s">
        <v>15</v>
      </c>
      <c r="E244" s="8">
        <v>1245</v>
      </c>
      <c r="F244" s="8">
        <v>5492.6399999999994</v>
      </c>
      <c r="G244" s="8">
        <v>7140.4319999999989</v>
      </c>
      <c r="H244" s="8">
        <v>1098.528</v>
      </c>
      <c r="I244" s="9" t="s">
        <v>12</v>
      </c>
    </row>
    <row r="245" spans="1:9" ht="32.25" customHeight="1" x14ac:dyDescent="0.25">
      <c r="A245" s="7">
        <v>2021</v>
      </c>
      <c r="B245" s="8" t="s">
        <v>35</v>
      </c>
      <c r="C245" s="8" t="s">
        <v>16</v>
      </c>
      <c r="D245" s="8" t="s">
        <v>17</v>
      </c>
      <c r="E245" s="8">
        <v>644</v>
      </c>
      <c r="F245" s="8">
        <v>6892.2</v>
      </c>
      <c r="G245" s="8">
        <v>8959.86</v>
      </c>
      <c r="H245" s="8">
        <v>1378.44</v>
      </c>
      <c r="I245" s="9" t="s">
        <v>12</v>
      </c>
    </row>
    <row r="246" spans="1:9" ht="32.25" customHeight="1" x14ac:dyDescent="0.25">
      <c r="A246" s="7">
        <v>2021</v>
      </c>
      <c r="B246" s="8" t="s">
        <v>35</v>
      </c>
      <c r="C246" s="8" t="s">
        <v>18</v>
      </c>
      <c r="D246" s="8" t="s">
        <v>19</v>
      </c>
      <c r="E246" s="8">
        <v>643</v>
      </c>
      <c r="F246" s="8">
        <v>8400</v>
      </c>
      <c r="G246" s="8">
        <v>10920</v>
      </c>
      <c r="H246" s="8">
        <v>1680</v>
      </c>
      <c r="I246" s="9" t="s">
        <v>12</v>
      </c>
    </row>
    <row r="247" spans="1:9" ht="32.25" customHeight="1" x14ac:dyDescent="0.25">
      <c r="A247" s="7">
        <v>2021</v>
      </c>
      <c r="B247" s="8" t="s">
        <v>35</v>
      </c>
      <c r="C247" s="8" t="s">
        <v>16</v>
      </c>
      <c r="D247" s="8" t="s">
        <v>20</v>
      </c>
      <c r="E247" s="8">
        <v>455</v>
      </c>
      <c r="F247" s="8">
        <v>5494.3200000000006</v>
      </c>
      <c r="G247" s="8">
        <v>7142.6160000000009</v>
      </c>
      <c r="H247" s="8">
        <v>1098.8640000000003</v>
      </c>
      <c r="I247" s="9" t="s">
        <v>12</v>
      </c>
    </row>
    <row r="248" spans="1:9" ht="32.25" customHeight="1" x14ac:dyDescent="0.25">
      <c r="A248" s="7">
        <v>2021</v>
      </c>
      <c r="B248" s="8" t="s">
        <v>35</v>
      </c>
      <c r="C248" s="8" t="s">
        <v>18</v>
      </c>
      <c r="D248" s="8" t="s">
        <v>21</v>
      </c>
      <c r="E248" s="8">
        <v>345</v>
      </c>
      <c r="F248" s="8">
        <v>8400</v>
      </c>
      <c r="G248" s="8">
        <v>10920</v>
      </c>
      <c r="H248" s="8">
        <v>1680</v>
      </c>
      <c r="I248" s="9" t="s">
        <v>12</v>
      </c>
    </row>
    <row r="249" spans="1:9" ht="32.25" customHeight="1" x14ac:dyDescent="0.25">
      <c r="A249" s="7">
        <v>2021</v>
      </c>
      <c r="B249" s="8" t="s">
        <v>35</v>
      </c>
      <c r="C249" s="8" t="s">
        <v>14</v>
      </c>
      <c r="D249" s="8" t="s">
        <v>22</v>
      </c>
      <c r="E249" s="8">
        <v>122</v>
      </c>
      <c r="F249" s="8">
        <v>120</v>
      </c>
      <c r="G249" s="8">
        <v>156</v>
      </c>
      <c r="H249" s="8">
        <v>24</v>
      </c>
      <c r="I249" s="9" t="s">
        <v>12</v>
      </c>
    </row>
    <row r="250" spans="1:9" ht="32.25" customHeight="1" x14ac:dyDescent="0.25">
      <c r="A250" s="7">
        <v>2021</v>
      </c>
      <c r="B250" s="8" t="s">
        <v>35</v>
      </c>
      <c r="C250" s="8" t="s">
        <v>23</v>
      </c>
      <c r="D250" s="8" t="s">
        <v>24</v>
      </c>
      <c r="E250" s="8">
        <v>78</v>
      </c>
      <c r="F250" s="8">
        <v>4577.2</v>
      </c>
      <c r="G250" s="8">
        <v>5126.4639999999999</v>
      </c>
      <c r="H250" s="8">
        <v>915.44</v>
      </c>
      <c r="I250" s="9" t="s">
        <v>12</v>
      </c>
    </row>
    <row r="251" spans="1:9" ht="32.25" customHeight="1" x14ac:dyDescent="0.25">
      <c r="A251" s="7">
        <v>2021</v>
      </c>
      <c r="B251" s="8" t="s">
        <v>35</v>
      </c>
      <c r="C251" s="8" t="s">
        <v>23</v>
      </c>
      <c r="D251" s="8" t="s">
        <v>25</v>
      </c>
      <c r="E251" s="8">
        <v>76</v>
      </c>
      <c r="F251" s="8">
        <v>4576.8999999999996</v>
      </c>
      <c r="G251" s="8">
        <v>5126.1279999999997</v>
      </c>
      <c r="H251" s="8">
        <v>915.38</v>
      </c>
      <c r="I251" s="9" t="s">
        <v>12</v>
      </c>
    </row>
    <row r="252" spans="1:9" ht="32.25" customHeight="1" x14ac:dyDescent="0.25">
      <c r="A252" s="7">
        <v>2021</v>
      </c>
      <c r="B252" s="8" t="s">
        <v>35</v>
      </c>
      <c r="C252" s="8" t="s">
        <v>23</v>
      </c>
      <c r="D252" s="8" t="s">
        <v>26</v>
      </c>
      <c r="E252" s="8">
        <v>46</v>
      </c>
      <c r="F252" s="8">
        <v>200</v>
      </c>
      <c r="G252" s="8">
        <v>224</v>
      </c>
      <c r="H252" s="8">
        <v>40</v>
      </c>
      <c r="I252" s="9" t="s">
        <v>12</v>
      </c>
    </row>
    <row r="253" spans="1:9" ht="32.25" customHeight="1" x14ac:dyDescent="0.25">
      <c r="A253" s="7">
        <v>2021</v>
      </c>
      <c r="B253" s="8" t="s">
        <v>35</v>
      </c>
      <c r="C253" s="8" t="s">
        <v>23</v>
      </c>
      <c r="D253" s="8" t="s">
        <v>27</v>
      </c>
      <c r="E253" s="8">
        <v>34</v>
      </c>
      <c r="F253" s="8">
        <v>4576.8</v>
      </c>
      <c r="G253" s="8">
        <v>5126.0160000000005</v>
      </c>
      <c r="H253" s="8">
        <v>915.36000000000013</v>
      </c>
      <c r="I253" s="9" t="s">
        <v>12</v>
      </c>
    </row>
    <row r="254" spans="1:9" ht="32.25" customHeight="1" x14ac:dyDescent="0.25">
      <c r="A254" s="7">
        <v>2021</v>
      </c>
      <c r="B254" s="8" t="s">
        <v>35</v>
      </c>
      <c r="C254" s="8" t="s">
        <v>14</v>
      </c>
      <c r="D254" s="8" t="s">
        <v>28</v>
      </c>
      <c r="E254" s="8">
        <v>7</v>
      </c>
      <c r="F254" s="8">
        <v>200</v>
      </c>
      <c r="G254" s="8">
        <v>224</v>
      </c>
      <c r="H254" s="8">
        <v>40</v>
      </c>
      <c r="I254" s="9" t="s">
        <v>12</v>
      </c>
    </row>
    <row r="255" spans="1:9" ht="32.25" customHeight="1" x14ac:dyDescent="0.25">
      <c r="A255" s="7">
        <v>2021</v>
      </c>
      <c r="B255" s="8" t="s">
        <v>35</v>
      </c>
      <c r="C255" s="8" t="s">
        <v>23</v>
      </c>
      <c r="D255" s="8" t="s">
        <v>30</v>
      </c>
      <c r="E255" s="8">
        <v>3</v>
      </c>
      <c r="F255" s="8">
        <v>4577.3</v>
      </c>
      <c r="G255" s="8">
        <v>5126.576</v>
      </c>
      <c r="H255" s="8">
        <v>915.46</v>
      </c>
      <c r="I255" s="9" t="s">
        <v>12</v>
      </c>
    </row>
    <row r="256" spans="1:9" ht="32.25" customHeight="1" x14ac:dyDescent="0.25">
      <c r="A256" s="7">
        <v>2021</v>
      </c>
      <c r="B256" s="8" t="s">
        <v>35</v>
      </c>
      <c r="C256" s="8" t="s">
        <v>29</v>
      </c>
      <c r="D256" s="8" t="s">
        <v>29</v>
      </c>
      <c r="E256" s="8">
        <v>2</v>
      </c>
      <c r="F256" s="8">
        <v>6600</v>
      </c>
      <c r="G256" s="8">
        <v>7392</v>
      </c>
      <c r="H256" s="8">
        <v>1320</v>
      </c>
      <c r="I256" s="9" t="s">
        <v>12</v>
      </c>
    </row>
    <row r="257" spans="1:9" ht="32.25" customHeight="1" x14ac:dyDescent="0.25">
      <c r="A257" s="7">
        <v>2021</v>
      </c>
      <c r="B257" s="8" t="s">
        <v>36</v>
      </c>
      <c r="C257" s="8" t="s">
        <v>10</v>
      </c>
      <c r="D257" s="8" t="s">
        <v>11</v>
      </c>
      <c r="E257" s="8">
        <v>3566</v>
      </c>
      <c r="F257" s="8">
        <v>4577.3</v>
      </c>
      <c r="G257" s="8">
        <v>5126.576</v>
      </c>
      <c r="H257" s="8">
        <v>915.46</v>
      </c>
      <c r="I257" s="9" t="s">
        <v>12</v>
      </c>
    </row>
    <row r="258" spans="1:9" ht="32.25" customHeight="1" x14ac:dyDescent="0.25">
      <c r="A258" s="7">
        <v>2021</v>
      </c>
      <c r="B258" s="8" t="s">
        <v>36</v>
      </c>
      <c r="C258" s="8" t="s">
        <v>10</v>
      </c>
      <c r="D258" s="8" t="s">
        <v>13</v>
      </c>
      <c r="E258" s="8">
        <v>2498</v>
      </c>
      <c r="F258" s="8">
        <v>8000</v>
      </c>
      <c r="G258" s="8">
        <v>8960</v>
      </c>
      <c r="H258" s="8">
        <v>1600</v>
      </c>
      <c r="I258" s="9" t="s">
        <v>12</v>
      </c>
    </row>
    <row r="259" spans="1:9" ht="32.25" customHeight="1" x14ac:dyDescent="0.25">
      <c r="A259" s="7">
        <v>2021</v>
      </c>
      <c r="B259" s="8" t="s">
        <v>36</v>
      </c>
      <c r="C259" s="8" t="s">
        <v>14</v>
      </c>
      <c r="D259" s="8" t="s">
        <v>15</v>
      </c>
      <c r="E259" s="8">
        <v>1245</v>
      </c>
      <c r="F259" s="8">
        <v>4577.2</v>
      </c>
      <c r="G259" s="8">
        <v>5126.4639999999999</v>
      </c>
      <c r="H259" s="8">
        <v>915.44</v>
      </c>
      <c r="I259" s="9" t="s">
        <v>12</v>
      </c>
    </row>
    <row r="260" spans="1:9" ht="32.25" customHeight="1" x14ac:dyDescent="0.25">
      <c r="A260" s="7">
        <v>2021</v>
      </c>
      <c r="B260" s="8" t="s">
        <v>36</v>
      </c>
      <c r="C260" s="8" t="s">
        <v>16</v>
      </c>
      <c r="D260" s="8" t="s">
        <v>17</v>
      </c>
      <c r="E260" s="8">
        <v>644</v>
      </c>
      <c r="F260" s="8">
        <v>5743.5</v>
      </c>
      <c r="G260" s="8">
        <v>6432.72</v>
      </c>
      <c r="H260" s="8">
        <v>1148.7</v>
      </c>
      <c r="I260" s="9" t="s">
        <v>12</v>
      </c>
    </row>
    <row r="261" spans="1:9" ht="32.25" customHeight="1" x14ac:dyDescent="0.25">
      <c r="A261" s="7">
        <v>2021</v>
      </c>
      <c r="B261" s="8" t="s">
        <v>36</v>
      </c>
      <c r="C261" s="8" t="s">
        <v>18</v>
      </c>
      <c r="D261" s="8" t="s">
        <v>19</v>
      </c>
      <c r="E261" s="8">
        <v>643</v>
      </c>
      <c r="F261" s="8">
        <v>7000</v>
      </c>
      <c r="G261" s="8">
        <v>7840</v>
      </c>
      <c r="H261" s="8">
        <v>1400</v>
      </c>
      <c r="I261" s="9" t="s">
        <v>12</v>
      </c>
    </row>
    <row r="262" spans="1:9" ht="32.25" customHeight="1" x14ac:dyDescent="0.25">
      <c r="A262" s="7">
        <v>2021</v>
      </c>
      <c r="B262" s="8" t="s">
        <v>36</v>
      </c>
      <c r="C262" s="8" t="s">
        <v>16</v>
      </c>
      <c r="D262" s="8" t="s">
        <v>20</v>
      </c>
      <c r="E262" s="8">
        <v>455</v>
      </c>
      <c r="F262" s="8">
        <v>4578.6000000000004</v>
      </c>
      <c r="G262" s="8">
        <v>5128.0320000000002</v>
      </c>
      <c r="H262" s="8">
        <v>915.72000000000014</v>
      </c>
      <c r="I262" s="9" t="s">
        <v>12</v>
      </c>
    </row>
    <row r="263" spans="1:9" ht="32.25" customHeight="1" x14ac:dyDescent="0.25">
      <c r="A263" s="7">
        <v>2021</v>
      </c>
      <c r="B263" s="8" t="s">
        <v>36</v>
      </c>
      <c r="C263" s="8" t="s">
        <v>18</v>
      </c>
      <c r="D263" s="8" t="s">
        <v>21</v>
      </c>
      <c r="E263" s="8">
        <v>345</v>
      </c>
      <c r="F263" s="8">
        <v>7000</v>
      </c>
      <c r="G263" s="8">
        <v>7840</v>
      </c>
      <c r="H263" s="8">
        <v>1400</v>
      </c>
      <c r="I263" s="9" t="s">
        <v>12</v>
      </c>
    </row>
    <row r="264" spans="1:9" ht="32.25" customHeight="1" x14ac:dyDescent="0.25">
      <c r="A264" s="7">
        <v>2021</v>
      </c>
      <c r="B264" s="8" t="s">
        <v>36</v>
      </c>
      <c r="C264" s="8" t="s">
        <v>14</v>
      </c>
      <c r="D264" s="8" t="s">
        <v>22</v>
      </c>
      <c r="E264" s="8">
        <v>122</v>
      </c>
      <c r="F264" s="8">
        <v>100</v>
      </c>
      <c r="G264" s="8">
        <v>112</v>
      </c>
      <c r="H264" s="8">
        <v>20</v>
      </c>
      <c r="I264" s="9" t="s">
        <v>12</v>
      </c>
    </row>
    <row r="265" spans="1:9" ht="32.25" customHeight="1" x14ac:dyDescent="0.25">
      <c r="A265" s="7">
        <v>2021</v>
      </c>
      <c r="B265" s="8" t="s">
        <v>36</v>
      </c>
      <c r="C265" s="8" t="s">
        <v>23</v>
      </c>
      <c r="D265" s="8" t="s">
        <v>24</v>
      </c>
      <c r="E265" s="8">
        <v>78</v>
      </c>
      <c r="F265" s="8">
        <v>4577.2</v>
      </c>
      <c r="G265" s="8">
        <v>5126.4639999999999</v>
      </c>
      <c r="H265" s="8">
        <v>915.44</v>
      </c>
      <c r="I265" s="9" t="s">
        <v>12</v>
      </c>
    </row>
    <row r="266" spans="1:9" ht="32.25" customHeight="1" x14ac:dyDescent="0.25">
      <c r="A266" s="7">
        <v>2021</v>
      </c>
      <c r="B266" s="8" t="s">
        <v>36</v>
      </c>
      <c r="C266" s="8" t="s">
        <v>23</v>
      </c>
      <c r="D266" s="8" t="s">
        <v>25</v>
      </c>
      <c r="E266" s="8">
        <v>5034.5899999999992</v>
      </c>
      <c r="F266" s="8">
        <v>4576.8999999999996</v>
      </c>
      <c r="G266" s="8">
        <v>5126.1279999999997</v>
      </c>
      <c r="H266" s="8">
        <v>915.38</v>
      </c>
      <c r="I266" s="9" t="s">
        <v>12</v>
      </c>
    </row>
    <row r="267" spans="1:9" ht="32.25" customHeight="1" x14ac:dyDescent="0.25">
      <c r="A267" s="7">
        <v>2021</v>
      </c>
      <c r="B267" s="8" t="s">
        <v>36</v>
      </c>
      <c r="C267" s="8" t="s">
        <v>23</v>
      </c>
      <c r="D267" s="8" t="s">
        <v>26</v>
      </c>
      <c r="E267" s="8">
        <v>220</v>
      </c>
      <c r="F267" s="8">
        <v>200</v>
      </c>
      <c r="G267" s="8">
        <v>224</v>
      </c>
      <c r="H267" s="8">
        <v>40</v>
      </c>
      <c r="I267" s="9" t="s">
        <v>12</v>
      </c>
    </row>
    <row r="268" spans="1:9" ht="32.25" customHeight="1" x14ac:dyDescent="0.25">
      <c r="A268" s="7">
        <v>2021</v>
      </c>
      <c r="B268" s="8" t="s">
        <v>36</v>
      </c>
      <c r="C268" s="8" t="s">
        <v>23</v>
      </c>
      <c r="D268" s="8" t="s">
        <v>27</v>
      </c>
      <c r="E268" s="8">
        <v>5034.4800000000005</v>
      </c>
      <c r="F268" s="8">
        <v>4576.8</v>
      </c>
      <c r="G268" s="8">
        <v>5126.0160000000005</v>
      </c>
      <c r="H268" s="8">
        <v>915.36000000000013</v>
      </c>
      <c r="I268" s="9" t="s">
        <v>12</v>
      </c>
    </row>
    <row r="269" spans="1:9" ht="32.25" customHeight="1" x14ac:dyDescent="0.25">
      <c r="A269" s="7">
        <v>2021</v>
      </c>
      <c r="B269" s="8" t="s">
        <v>36</v>
      </c>
      <c r="C269" s="8" t="s">
        <v>14</v>
      </c>
      <c r="D269" s="8" t="s">
        <v>28</v>
      </c>
      <c r="E269" s="8">
        <v>220</v>
      </c>
      <c r="F269" s="8">
        <v>200</v>
      </c>
      <c r="G269" s="8">
        <v>224</v>
      </c>
      <c r="H269" s="8">
        <v>40</v>
      </c>
      <c r="I269" s="9" t="s">
        <v>12</v>
      </c>
    </row>
    <row r="270" spans="1:9" ht="32.25" customHeight="1" x14ac:dyDescent="0.25">
      <c r="A270" s="7">
        <v>2021</v>
      </c>
      <c r="B270" s="8" t="s">
        <v>36</v>
      </c>
      <c r="C270" s="8" t="s">
        <v>29</v>
      </c>
      <c r="D270" s="8" t="s">
        <v>29</v>
      </c>
      <c r="E270" s="8">
        <v>7260</v>
      </c>
      <c r="F270" s="8">
        <v>6600</v>
      </c>
      <c r="G270" s="8">
        <v>7392</v>
      </c>
      <c r="H270" s="8">
        <v>1320</v>
      </c>
      <c r="I270" s="9" t="s">
        <v>12</v>
      </c>
    </row>
    <row r="271" spans="1:9" ht="32.25" customHeight="1" x14ac:dyDescent="0.25">
      <c r="A271" s="7">
        <v>2021</v>
      </c>
      <c r="B271" s="8" t="s">
        <v>36</v>
      </c>
      <c r="C271" s="8" t="s">
        <v>23</v>
      </c>
      <c r="D271" s="8" t="s">
        <v>30</v>
      </c>
      <c r="E271" s="8">
        <v>5035.0300000000007</v>
      </c>
      <c r="F271" s="8">
        <v>4577.3</v>
      </c>
      <c r="G271" s="8">
        <v>5126.576</v>
      </c>
      <c r="H271" s="8">
        <v>915.46</v>
      </c>
      <c r="I271" s="9" t="s">
        <v>12</v>
      </c>
    </row>
    <row r="272" spans="1:9" ht="32.25" customHeight="1" x14ac:dyDescent="0.25">
      <c r="A272" s="7">
        <v>2021</v>
      </c>
      <c r="B272" s="8" t="s">
        <v>37</v>
      </c>
      <c r="C272" s="8" t="s">
        <v>10</v>
      </c>
      <c r="D272" s="8" t="s">
        <v>11</v>
      </c>
      <c r="E272" s="8">
        <v>5035.0300000000007</v>
      </c>
      <c r="F272" s="8">
        <v>4577.3</v>
      </c>
      <c r="G272" s="8">
        <v>5126.576</v>
      </c>
      <c r="H272" s="8">
        <v>915.46</v>
      </c>
      <c r="I272" s="9" t="s">
        <v>12</v>
      </c>
    </row>
    <row r="273" spans="1:9" ht="32.25" customHeight="1" x14ac:dyDescent="0.25">
      <c r="A273" s="7">
        <v>2021</v>
      </c>
      <c r="B273" s="8" t="s">
        <v>37</v>
      </c>
      <c r="C273" s="8" t="s">
        <v>10</v>
      </c>
      <c r="D273" s="8" t="s">
        <v>13</v>
      </c>
      <c r="E273" s="8">
        <v>8800</v>
      </c>
      <c r="F273" s="8">
        <v>8000</v>
      </c>
      <c r="G273" s="8">
        <v>8960</v>
      </c>
      <c r="H273" s="8">
        <v>1600</v>
      </c>
      <c r="I273" s="9" t="s">
        <v>12</v>
      </c>
    </row>
    <row r="274" spans="1:9" ht="32.25" customHeight="1" x14ac:dyDescent="0.25">
      <c r="A274" s="7">
        <v>2021</v>
      </c>
      <c r="B274" s="8" t="s">
        <v>37</v>
      </c>
      <c r="C274" s="8" t="s">
        <v>14</v>
      </c>
      <c r="D274" s="8" t="s">
        <v>15</v>
      </c>
      <c r="E274" s="8">
        <v>5034.92</v>
      </c>
      <c r="F274" s="8">
        <v>4577.2</v>
      </c>
      <c r="G274" s="8">
        <v>5126.4639999999999</v>
      </c>
      <c r="H274" s="8">
        <v>915.44</v>
      </c>
      <c r="I274" s="9" t="s">
        <v>12</v>
      </c>
    </row>
    <row r="275" spans="1:9" ht="32.25" customHeight="1" x14ac:dyDescent="0.25">
      <c r="A275" s="7">
        <v>2021</v>
      </c>
      <c r="B275" s="8" t="s">
        <v>37</v>
      </c>
      <c r="C275" s="8" t="s">
        <v>16</v>
      </c>
      <c r="D275" s="8" t="s">
        <v>17</v>
      </c>
      <c r="E275" s="8">
        <v>644</v>
      </c>
      <c r="F275" s="8">
        <v>5743.5</v>
      </c>
      <c r="G275" s="8">
        <v>6432.72</v>
      </c>
      <c r="H275" s="8">
        <v>1148.7</v>
      </c>
      <c r="I275" s="9" t="s">
        <v>12</v>
      </c>
    </row>
    <row r="276" spans="1:9" ht="32.25" customHeight="1" x14ac:dyDescent="0.25">
      <c r="A276" s="7">
        <v>2021</v>
      </c>
      <c r="B276" s="8" t="s">
        <v>37</v>
      </c>
      <c r="C276" s="8" t="s">
        <v>18</v>
      </c>
      <c r="D276" s="8" t="s">
        <v>19</v>
      </c>
      <c r="E276" s="8">
        <v>643</v>
      </c>
      <c r="F276" s="8">
        <v>7000</v>
      </c>
      <c r="G276" s="8">
        <v>7840</v>
      </c>
      <c r="H276" s="8">
        <v>1400</v>
      </c>
      <c r="I276" s="9" t="s">
        <v>12</v>
      </c>
    </row>
    <row r="277" spans="1:9" ht="32.25" customHeight="1" x14ac:dyDescent="0.25">
      <c r="A277" s="7">
        <v>2021</v>
      </c>
      <c r="B277" s="8" t="s">
        <v>37</v>
      </c>
      <c r="C277" s="8" t="s">
        <v>16</v>
      </c>
      <c r="D277" s="8" t="s">
        <v>20</v>
      </c>
      <c r="E277" s="8">
        <v>455</v>
      </c>
      <c r="F277" s="8">
        <v>4578.6000000000004</v>
      </c>
      <c r="G277" s="8">
        <v>5128.0320000000002</v>
      </c>
      <c r="H277" s="8">
        <v>915.72000000000014</v>
      </c>
      <c r="I277" s="9" t="s">
        <v>12</v>
      </c>
    </row>
    <row r="278" spans="1:9" ht="32.25" customHeight="1" x14ac:dyDescent="0.25">
      <c r="A278" s="7">
        <v>2021</v>
      </c>
      <c r="B278" s="8" t="s">
        <v>37</v>
      </c>
      <c r="C278" s="8" t="s">
        <v>18</v>
      </c>
      <c r="D278" s="8" t="s">
        <v>21</v>
      </c>
      <c r="E278" s="8">
        <v>345</v>
      </c>
      <c r="F278" s="8">
        <v>7000</v>
      </c>
      <c r="G278" s="8">
        <v>7840</v>
      </c>
      <c r="H278" s="8">
        <v>1400</v>
      </c>
      <c r="I278" s="9" t="s">
        <v>12</v>
      </c>
    </row>
    <row r="279" spans="1:9" ht="32.25" customHeight="1" x14ac:dyDescent="0.25">
      <c r="A279" s="7">
        <v>2021</v>
      </c>
      <c r="B279" s="8" t="s">
        <v>37</v>
      </c>
      <c r="C279" s="8" t="s">
        <v>14</v>
      </c>
      <c r="D279" s="8" t="s">
        <v>22</v>
      </c>
      <c r="E279" s="8">
        <v>122</v>
      </c>
      <c r="F279" s="8">
        <v>100</v>
      </c>
      <c r="G279" s="8">
        <v>112</v>
      </c>
      <c r="H279" s="8">
        <v>20</v>
      </c>
      <c r="I279" s="9" t="s">
        <v>12</v>
      </c>
    </row>
    <row r="280" spans="1:9" ht="32.25" customHeight="1" x14ac:dyDescent="0.25">
      <c r="A280" s="7">
        <v>2021</v>
      </c>
      <c r="B280" s="8" t="s">
        <v>37</v>
      </c>
      <c r="C280" s="8" t="s">
        <v>23</v>
      </c>
      <c r="D280" s="8" t="s">
        <v>24</v>
      </c>
      <c r="E280" s="8">
        <v>78</v>
      </c>
      <c r="F280" s="8">
        <v>4577.2</v>
      </c>
      <c r="G280" s="8">
        <v>5126.4639999999999</v>
      </c>
      <c r="H280" s="8">
        <v>915.44</v>
      </c>
      <c r="I280" s="9" t="s">
        <v>12</v>
      </c>
    </row>
    <row r="281" spans="1:9" ht="32.25" customHeight="1" x14ac:dyDescent="0.25">
      <c r="A281" s="7">
        <v>2021</v>
      </c>
      <c r="B281" s="8" t="s">
        <v>37</v>
      </c>
      <c r="C281" s="8" t="s">
        <v>23</v>
      </c>
      <c r="D281" s="8" t="s">
        <v>25</v>
      </c>
      <c r="E281" s="8">
        <v>76</v>
      </c>
      <c r="F281" s="8">
        <v>4576.8999999999996</v>
      </c>
      <c r="G281" s="8">
        <v>5126.1279999999997</v>
      </c>
      <c r="H281" s="8">
        <v>915.38</v>
      </c>
      <c r="I281" s="9" t="s">
        <v>12</v>
      </c>
    </row>
    <row r="282" spans="1:9" ht="32.25" customHeight="1" x14ac:dyDescent="0.25">
      <c r="A282" s="7">
        <v>2021</v>
      </c>
      <c r="B282" s="8" t="s">
        <v>37</v>
      </c>
      <c r="C282" s="8" t="s">
        <v>23</v>
      </c>
      <c r="D282" s="8" t="s">
        <v>26</v>
      </c>
      <c r="E282" s="8">
        <v>46</v>
      </c>
      <c r="F282" s="8">
        <v>200</v>
      </c>
      <c r="G282" s="8">
        <v>224</v>
      </c>
      <c r="H282" s="8">
        <v>40</v>
      </c>
      <c r="I282" s="9" t="s">
        <v>12</v>
      </c>
    </row>
    <row r="283" spans="1:9" ht="32.25" customHeight="1" x14ac:dyDescent="0.25">
      <c r="A283" s="7">
        <v>2021</v>
      </c>
      <c r="B283" s="8" t="s">
        <v>37</v>
      </c>
      <c r="C283" s="8" t="s">
        <v>23</v>
      </c>
      <c r="D283" s="8" t="s">
        <v>27</v>
      </c>
      <c r="E283" s="8">
        <v>34</v>
      </c>
      <c r="F283" s="8">
        <v>4576.8</v>
      </c>
      <c r="G283" s="8">
        <v>5126.0160000000005</v>
      </c>
      <c r="H283" s="8">
        <v>915.36000000000013</v>
      </c>
      <c r="I283" s="9" t="s">
        <v>12</v>
      </c>
    </row>
    <row r="284" spans="1:9" ht="32.25" customHeight="1" x14ac:dyDescent="0.25">
      <c r="A284" s="7">
        <v>2021</v>
      </c>
      <c r="B284" s="8" t="s">
        <v>37</v>
      </c>
      <c r="C284" s="8" t="s">
        <v>14</v>
      </c>
      <c r="D284" s="8" t="s">
        <v>28</v>
      </c>
      <c r="E284" s="8">
        <v>7</v>
      </c>
      <c r="F284" s="8">
        <v>200</v>
      </c>
      <c r="G284" s="8">
        <v>224</v>
      </c>
      <c r="H284" s="8">
        <v>40</v>
      </c>
      <c r="I284" s="9" t="s">
        <v>12</v>
      </c>
    </row>
    <row r="285" spans="1:9" ht="32.25" customHeight="1" x14ac:dyDescent="0.25">
      <c r="A285" s="7">
        <v>2021</v>
      </c>
      <c r="B285" s="8" t="s">
        <v>37</v>
      </c>
      <c r="C285" s="8" t="s">
        <v>23</v>
      </c>
      <c r="D285" s="8" t="s">
        <v>30</v>
      </c>
      <c r="E285" s="8">
        <v>3</v>
      </c>
      <c r="F285" s="8">
        <v>4577.3</v>
      </c>
      <c r="G285" s="8">
        <v>5126.576</v>
      </c>
      <c r="H285" s="8">
        <v>915.46</v>
      </c>
      <c r="I285" s="9" t="s">
        <v>12</v>
      </c>
    </row>
    <row r="286" spans="1:9" ht="32.25" customHeight="1" x14ac:dyDescent="0.25">
      <c r="A286" s="7">
        <v>2021</v>
      </c>
      <c r="B286" s="8" t="s">
        <v>37</v>
      </c>
      <c r="C286" s="8" t="s">
        <v>29</v>
      </c>
      <c r="D286" s="8" t="s">
        <v>29</v>
      </c>
      <c r="E286" s="8">
        <v>2</v>
      </c>
      <c r="F286" s="8">
        <v>6600</v>
      </c>
      <c r="G286" s="8">
        <v>7392</v>
      </c>
      <c r="H286" s="8">
        <v>1320</v>
      </c>
      <c r="I286" s="9" t="s">
        <v>12</v>
      </c>
    </row>
    <row r="287" spans="1:9" ht="32.25" customHeight="1" x14ac:dyDescent="0.25">
      <c r="A287" s="7">
        <v>2021</v>
      </c>
      <c r="B287" s="8" t="s">
        <v>38</v>
      </c>
      <c r="C287" s="8" t="s">
        <v>10</v>
      </c>
      <c r="D287" s="8" t="s">
        <v>11</v>
      </c>
      <c r="E287" s="8">
        <v>3566</v>
      </c>
      <c r="F287" s="8">
        <v>4577.3</v>
      </c>
      <c r="G287" s="8">
        <v>5126.576</v>
      </c>
      <c r="H287" s="8">
        <v>915.46</v>
      </c>
      <c r="I287" s="9" t="s">
        <v>12</v>
      </c>
    </row>
    <row r="288" spans="1:9" ht="32.25" customHeight="1" x14ac:dyDescent="0.25">
      <c r="A288" s="7">
        <v>2021</v>
      </c>
      <c r="B288" s="8" t="s">
        <v>38</v>
      </c>
      <c r="C288" s="8" t="s">
        <v>10</v>
      </c>
      <c r="D288" s="8" t="s">
        <v>13</v>
      </c>
      <c r="E288" s="8">
        <v>2498</v>
      </c>
      <c r="F288" s="8">
        <v>8000</v>
      </c>
      <c r="G288" s="8">
        <v>8960</v>
      </c>
      <c r="H288" s="8">
        <v>1600</v>
      </c>
      <c r="I288" s="9" t="s">
        <v>12</v>
      </c>
    </row>
    <row r="289" spans="1:9" ht="32.25" customHeight="1" x14ac:dyDescent="0.25">
      <c r="A289" s="7">
        <v>2021</v>
      </c>
      <c r="B289" s="8" t="s">
        <v>38</v>
      </c>
      <c r="C289" s="8" t="s">
        <v>14</v>
      </c>
      <c r="D289" s="8" t="s">
        <v>15</v>
      </c>
      <c r="E289" s="8">
        <v>1245</v>
      </c>
      <c r="F289" s="8">
        <v>4577.2</v>
      </c>
      <c r="G289" s="8">
        <v>5126.4639999999999</v>
      </c>
      <c r="H289" s="8">
        <v>915.44</v>
      </c>
      <c r="I289" s="9" t="s">
        <v>12</v>
      </c>
    </row>
    <row r="290" spans="1:9" ht="32.25" customHeight="1" x14ac:dyDescent="0.25">
      <c r="A290" s="7">
        <v>2021</v>
      </c>
      <c r="B290" s="8" t="s">
        <v>38</v>
      </c>
      <c r="C290" s="8" t="s">
        <v>16</v>
      </c>
      <c r="D290" s="8" t="s">
        <v>17</v>
      </c>
      <c r="E290" s="8">
        <v>644</v>
      </c>
      <c r="F290" s="8">
        <v>5743.5</v>
      </c>
      <c r="G290" s="8">
        <v>6432.72</v>
      </c>
      <c r="H290" s="8">
        <v>1148.7</v>
      </c>
      <c r="I290" s="9" t="s">
        <v>12</v>
      </c>
    </row>
    <row r="291" spans="1:9" ht="32.25" customHeight="1" x14ac:dyDescent="0.25">
      <c r="A291" s="7">
        <v>2021</v>
      </c>
      <c r="B291" s="8" t="s">
        <v>38</v>
      </c>
      <c r="C291" s="8" t="s">
        <v>18</v>
      </c>
      <c r="D291" s="8" t="s">
        <v>19</v>
      </c>
      <c r="E291" s="8">
        <v>643</v>
      </c>
      <c r="F291" s="8">
        <v>7000</v>
      </c>
      <c r="G291" s="8">
        <v>7840</v>
      </c>
      <c r="H291" s="8">
        <v>1400</v>
      </c>
      <c r="I291" s="9" t="s">
        <v>12</v>
      </c>
    </row>
    <row r="292" spans="1:9" ht="32.25" customHeight="1" x14ac:dyDescent="0.25">
      <c r="A292" s="7">
        <v>2021</v>
      </c>
      <c r="B292" s="8" t="s">
        <v>38</v>
      </c>
      <c r="C292" s="8" t="s">
        <v>16</v>
      </c>
      <c r="D292" s="8" t="s">
        <v>20</v>
      </c>
      <c r="E292" s="8">
        <v>455</v>
      </c>
      <c r="F292" s="8">
        <v>5036.46</v>
      </c>
      <c r="G292" s="8">
        <v>5128.0320000000002</v>
      </c>
      <c r="H292" s="8">
        <v>1007.292</v>
      </c>
      <c r="I292" s="9" t="s">
        <v>12</v>
      </c>
    </row>
    <row r="293" spans="1:9" ht="32.25" customHeight="1" x14ac:dyDescent="0.25">
      <c r="A293" s="7">
        <v>2021</v>
      </c>
      <c r="B293" s="8" t="s">
        <v>38</v>
      </c>
      <c r="C293" s="8" t="s">
        <v>18</v>
      </c>
      <c r="D293" s="8" t="s">
        <v>21</v>
      </c>
      <c r="E293" s="8">
        <v>345</v>
      </c>
      <c r="F293" s="8">
        <v>7700</v>
      </c>
      <c r="G293" s="8">
        <v>7840</v>
      </c>
      <c r="H293" s="8">
        <v>1540</v>
      </c>
      <c r="I293" s="9" t="s">
        <v>12</v>
      </c>
    </row>
    <row r="294" spans="1:9" ht="32.25" customHeight="1" x14ac:dyDescent="0.25">
      <c r="A294" s="7">
        <v>2021</v>
      </c>
      <c r="B294" s="8" t="s">
        <v>38</v>
      </c>
      <c r="C294" s="8" t="s">
        <v>14</v>
      </c>
      <c r="D294" s="8" t="s">
        <v>22</v>
      </c>
      <c r="E294" s="8">
        <v>122</v>
      </c>
      <c r="F294" s="8">
        <v>110</v>
      </c>
      <c r="G294" s="8">
        <v>112</v>
      </c>
      <c r="H294" s="8">
        <v>22</v>
      </c>
      <c r="I294" s="9" t="s">
        <v>12</v>
      </c>
    </row>
    <row r="295" spans="1:9" ht="32.25" customHeight="1" x14ac:dyDescent="0.25">
      <c r="A295" s="7">
        <v>2021</v>
      </c>
      <c r="B295" s="8" t="s">
        <v>38</v>
      </c>
      <c r="C295" s="8" t="s">
        <v>23</v>
      </c>
      <c r="D295" s="8" t="s">
        <v>24</v>
      </c>
      <c r="E295" s="8">
        <v>78</v>
      </c>
      <c r="F295" s="8">
        <v>5034.92</v>
      </c>
      <c r="G295" s="8">
        <v>5126.4639999999999</v>
      </c>
      <c r="H295" s="8">
        <v>1006.984</v>
      </c>
      <c r="I295" s="9" t="s">
        <v>12</v>
      </c>
    </row>
    <row r="296" spans="1:9" ht="32.25" customHeight="1" x14ac:dyDescent="0.25">
      <c r="A296" s="7">
        <v>2021</v>
      </c>
      <c r="B296" s="8" t="s">
        <v>38</v>
      </c>
      <c r="C296" s="8" t="s">
        <v>23</v>
      </c>
      <c r="D296" s="8" t="s">
        <v>25</v>
      </c>
      <c r="E296" s="8">
        <v>76</v>
      </c>
      <c r="F296" s="8">
        <v>5034.5899999999992</v>
      </c>
      <c r="G296" s="8">
        <v>5126.1279999999997</v>
      </c>
      <c r="H296" s="8">
        <v>1006.9179999999999</v>
      </c>
      <c r="I296" s="9" t="s">
        <v>12</v>
      </c>
    </row>
    <row r="297" spans="1:9" ht="32.25" customHeight="1" x14ac:dyDescent="0.25">
      <c r="A297" s="7">
        <v>2021</v>
      </c>
      <c r="B297" s="8" t="s">
        <v>38</v>
      </c>
      <c r="C297" s="8" t="s">
        <v>23</v>
      </c>
      <c r="D297" s="8" t="s">
        <v>26</v>
      </c>
      <c r="E297" s="8">
        <v>46</v>
      </c>
      <c r="F297" s="8">
        <v>230</v>
      </c>
      <c r="G297" s="8">
        <v>224</v>
      </c>
      <c r="H297" s="8">
        <v>46</v>
      </c>
      <c r="I297" s="9" t="s">
        <v>12</v>
      </c>
    </row>
    <row r="298" spans="1:9" ht="32.25" customHeight="1" x14ac:dyDescent="0.25">
      <c r="A298" s="7">
        <v>2021</v>
      </c>
      <c r="B298" s="8" t="s">
        <v>38</v>
      </c>
      <c r="C298" s="8" t="s">
        <v>23</v>
      </c>
      <c r="D298" s="8" t="s">
        <v>27</v>
      </c>
      <c r="E298" s="8">
        <v>34</v>
      </c>
      <c r="F298" s="8">
        <v>5263.32</v>
      </c>
      <c r="G298" s="8">
        <v>5126.0160000000005</v>
      </c>
      <c r="H298" s="8">
        <v>1052.664</v>
      </c>
      <c r="I298" s="9" t="s">
        <v>12</v>
      </c>
    </row>
    <row r="299" spans="1:9" ht="32.25" customHeight="1" x14ac:dyDescent="0.25">
      <c r="A299" s="7">
        <v>2021</v>
      </c>
      <c r="B299" s="8" t="s">
        <v>38</v>
      </c>
      <c r="C299" s="8" t="s">
        <v>14</v>
      </c>
      <c r="D299" s="8" t="s">
        <v>28</v>
      </c>
      <c r="E299" s="8">
        <v>7</v>
      </c>
      <c r="F299" s="8">
        <v>230</v>
      </c>
      <c r="G299" s="8">
        <v>224</v>
      </c>
      <c r="H299" s="8">
        <v>46</v>
      </c>
      <c r="I299" s="9" t="s">
        <v>33</v>
      </c>
    </row>
    <row r="300" spans="1:9" ht="32.25" customHeight="1" x14ac:dyDescent="0.25">
      <c r="A300" s="7">
        <v>2021</v>
      </c>
      <c r="B300" s="8" t="s">
        <v>38</v>
      </c>
      <c r="C300" s="8" t="s">
        <v>23</v>
      </c>
      <c r="D300" s="8" t="s">
        <v>30</v>
      </c>
      <c r="E300" s="8">
        <v>3</v>
      </c>
      <c r="F300" s="8">
        <v>5263.8950000000004</v>
      </c>
      <c r="G300" s="8">
        <v>5126.576</v>
      </c>
      <c r="H300" s="8">
        <v>1052.7790000000002</v>
      </c>
      <c r="I300" s="9" t="s">
        <v>33</v>
      </c>
    </row>
    <row r="301" spans="1:9" ht="32.25" customHeight="1" x14ac:dyDescent="0.25">
      <c r="A301" s="7">
        <v>2021</v>
      </c>
      <c r="B301" s="8" t="s">
        <v>38</v>
      </c>
      <c r="C301" s="8" t="s">
        <v>29</v>
      </c>
      <c r="D301" s="8" t="s">
        <v>29</v>
      </c>
      <c r="E301" s="8">
        <v>2</v>
      </c>
      <c r="F301" s="8">
        <v>7590</v>
      </c>
      <c r="G301" s="8">
        <v>7392</v>
      </c>
      <c r="H301" s="8">
        <v>1518</v>
      </c>
      <c r="I301" s="9" t="s">
        <v>33</v>
      </c>
    </row>
    <row r="302" spans="1:9" ht="32.25" customHeight="1" x14ac:dyDescent="0.25">
      <c r="A302" s="7">
        <v>2021</v>
      </c>
      <c r="B302" s="8" t="s">
        <v>39</v>
      </c>
      <c r="C302" s="8" t="s">
        <v>10</v>
      </c>
      <c r="D302" s="8" t="s">
        <v>11</v>
      </c>
      <c r="E302" s="8">
        <v>3566</v>
      </c>
      <c r="F302" s="8">
        <v>5263.8950000000004</v>
      </c>
      <c r="G302" s="8">
        <v>5126.576</v>
      </c>
      <c r="H302" s="8">
        <v>1052.7790000000002</v>
      </c>
      <c r="I302" s="9" t="s">
        <v>33</v>
      </c>
    </row>
    <row r="303" spans="1:9" ht="32.25" customHeight="1" x14ac:dyDescent="0.25">
      <c r="A303" s="7">
        <v>2021</v>
      </c>
      <c r="B303" s="8" t="s">
        <v>39</v>
      </c>
      <c r="C303" s="8" t="s">
        <v>10</v>
      </c>
      <c r="D303" s="8" t="s">
        <v>13</v>
      </c>
      <c r="E303" s="8">
        <v>2498</v>
      </c>
      <c r="F303" s="8">
        <v>8800</v>
      </c>
      <c r="G303" s="8">
        <v>8960</v>
      </c>
      <c r="H303" s="8">
        <v>1760</v>
      </c>
      <c r="I303" s="9" t="s">
        <v>33</v>
      </c>
    </row>
    <row r="304" spans="1:9" ht="32.25" customHeight="1" x14ac:dyDescent="0.25">
      <c r="A304" s="7">
        <v>2021</v>
      </c>
      <c r="B304" s="8" t="s">
        <v>39</v>
      </c>
      <c r="C304" s="8" t="s">
        <v>14</v>
      </c>
      <c r="D304" s="8" t="s">
        <v>15</v>
      </c>
      <c r="E304" s="8">
        <v>1245</v>
      </c>
      <c r="F304" s="8">
        <v>5034.92</v>
      </c>
      <c r="G304" s="8">
        <v>5126.4639999999999</v>
      </c>
      <c r="H304" s="8">
        <v>1006.984</v>
      </c>
      <c r="I304" s="9" t="s">
        <v>33</v>
      </c>
    </row>
    <row r="305" spans="1:9" ht="32.25" customHeight="1" x14ac:dyDescent="0.25">
      <c r="A305" s="7">
        <v>2021</v>
      </c>
      <c r="B305" s="8" t="s">
        <v>39</v>
      </c>
      <c r="C305" s="8" t="s">
        <v>16</v>
      </c>
      <c r="D305" s="8" t="s">
        <v>17</v>
      </c>
      <c r="E305" s="8">
        <v>644</v>
      </c>
      <c r="F305" s="8">
        <v>6317.85</v>
      </c>
      <c r="G305" s="8">
        <v>6432.72</v>
      </c>
      <c r="H305" s="8">
        <v>1263.5700000000002</v>
      </c>
      <c r="I305" s="9" t="s">
        <v>33</v>
      </c>
    </row>
    <row r="306" spans="1:9" ht="32.25" customHeight="1" x14ac:dyDescent="0.25">
      <c r="A306" s="7">
        <v>2021</v>
      </c>
      <c r="B306" s="8" t="s">
        <v>39</v>
      </c>
      <c r="C306" s="8" t="s">
        <v>18</v>
      </c>
      <c r="D306" s="8" t="s">
        <v>19</v>
      </c>
      <c r="E306" s="8">
        <v>643</v>
      </c>
      <c r="F306" s="8">
        <v>7700</v>
      </c>
      <c r="G306" s="8">
        <v>7840</v>
      </c>
      <c r="H306" s="8">
        <v>1540</v>
      </c>
      <c r="I306" s="9" t="s">
        <v>33</v>
      </c>
    </row>
    <row r="307" spans="1:9" ht="32.25" customHeight="1" x14ac:dyDescent="0.25">
      <c r="A307" s="7">
        <v>2021</v>
      </c>
      <c r="B307" s="8" t="s">
        <v>39</v>
      </c>
      <c r="C307" s="8" t="s">
        <v>16</v>
      </c>
      <c r="D307" s="8" t="s">
        <v>20</v>
      </c>
      <c r="E307" s="8">
        <v>455</v>
      </c>
      <c r="F307" s="8">
        <v>5036.46</v>
      </c>
      <c r="G307" s="8">
        <v>5128.0320000000002</v>
      </c>
      <c r="H307" s="8">
        <v>1007.292</v>
      </c>
      <c r="I307" s="9" t="s">
        <v>33</v>
      </c>
    </row>
    <row r="308" spans="1:9" ht="32.25" customHeight="1" x14ac:dyDescent="0.25">
      <c r="A308" s="7">
        <v>2021</v>
      </c>
      <c r="B308" s="8" t="s">
        <v>39</v>
      </c>
      <c r="C308" s="8" t="s">
        <v>18</v>
      </c>
      <c r="D308" s="8" t="s">
        <v>21</v>
      </c>
      <c r="E308" s="8">
        <v>345</v>
      </c>
      <c r="F308" s="8">
        <v>7700</v>
      </c>
      <c r="G308" s="8">
        <v>7840</v>
      </c>
      <c r="H308" s="8">
        <v>1540</v>
      </c>
      <c r="I308" s="9" t="s">
        <v>33</v>
      </c>
    </row>
    <row r="309" spans="1:9" ht="32.25" customHeight="1" x14ac:dyDescent="0.25">
      <c r="A309" s="7">
        <v>2021</v>
      </c>
      <c r="B309" s="8" t="s">
        <v>39</v>
      </c>
      <c r="C309" s="8" t="s">
        <v>14</v>
      </c>
      <c r="D309" s="8" t="s">
        <v>22</v>
      </c>
      <c r="E309" s="8">
        <v>122</v>
      </c>
      <c r="F309" s="8">
        <v>110</v>
      </c>
      <c r="G309" s="8">
        <v>112</v>
      </c>
      <c r="H309" s="8">
        <v>22</v>
      </c>
      <c r="I309" s="9" t="s">
        <v>33</v>
      </c>
    </row>
    <row r="310" spans="1:9" ht="32.25" customHeight="1" x14ac:dyDescent="0.25">
      <c r="A310" s="7">
        <v>2021</v>
      </c>
      <c r="B310" s="8" t="s">
        <v>39</v>
      </c>
      <c r="C310" s="8" t="s">
        <v>23</v>
      </c>
      <c r="D310" s="8" t="s">
        <v>24</v>
      </c>
      <c r="E310" s="8">
        <v>78</v>
      </c>
      <c r="F310" s="8">
        <v>5034.92</v>
      </c>
      <c r="G310" s="8">
        <v>5126.4639999999999</v>
      </c>
      <c r="H310" s="8">
        <v>1006.984</v>
      </c>
      <c r="I310" s="9" t="s">
        <v>33</v>
      </c>
    </row>
    <row r="311" spans="1:9" ht="32.25" customHeight="1" x14ac:dyDescent="0.25">
      <c r="A311" s="7">
        <v>2021</v>
      </c>
      <c r="B311" s="8" t="s">
        <v>39</v>
      </c>
      <c r="C311" s="8" t="s">
        <v>23</v>
      </c>
      <c r="D311" s="8" t="s">
        <v>25</v>
      </c>
      <c r="E311" s="8">
        <v>76</v>
      </c>
      <c r="F311" s="8">
        <v>4576.8999999999996</v>
      </c>
      <c r="G311" s="8">
        <v>5126.1279999999997</v>
      </c>
      <c r="H311" s="8">
        <v>915.38</v>
      </c>
      <c r="I311" s="9" t="s">
        <v>33</v>
      </c>
    </row>
    <row r="312" spans="1:9" ht="32.25" customHeight="1" x14ac:dyDescent="0.25">
      <c r="A312" s="7">
        <v>2021</v>
      </c>
      <c r="B312" s="8" t="s">
        <v>39</v>
      </c>
      <c r="C312" s="8" t="s">
        <v>23</v>
      </c>
      <c r="D312" s="8" t="s">
        <v>26</v>
      </c>
      <c r="E312" s="8">
        <v>46</v>
      </c>
      <c r="F312" s="8">
        <v>200</v>
      </c>
      <c r="G312" s="8">
        <v>224</v>
      </c>
      <c r="H312" s="8">
        <v>40</v>
      </c>
      <c r="I312" s="9" t="s">
        <v>33</v>
      </c>
    </row>
    <row r="313" spans="1:9" ht="32.25" customHeight="1" x14ac:dyDescent="0.25">
      <c r="A313" s="7">
        <v>2021</v>
      </c>
      <c r="B313" s="8" t="s">
        <v>39</v>
      </c>
      <c r="C313" s="8" t="s">
        <v>23</v>
      </c>
      <c r="D313" s="8" t="s">
        <v>27</v>
      </c>
      <c r="E313" s="8">
        <v>34</v>
      </c>
      <c r="F313" s="8">
        <v>4576.8</v>
      </c>
      <c r="G313" s="8">
        <v>5126.0160000000005</v>
      </c>
      <c r="H313" s="8">
        <v>915.36000000000013</v>
      </c>
      <c r="I313" s="9" t="s">
        <v>33</v>
      </c>
    </row>
    <row r="314" spans="1:9" ht="32.25" customHeight="1" x14ac:dyDescent="0.25">
      <c r="A314" s="7">
        <v>2021</v>
      </c>
      <c r="B314" s="8" t="s">
        <v>39</v>
      </c>
      <c r="C314" s="8" t="s">
        <v>14</v>
      </c>
      <c r="D314" s="8" t="s">
        <v>28</v>
      </c>
      <c r="E314" s="8">
        <v>7</v>
      </c>
      <c r="F314" s="8">
        <v>200</v>
      </c>
      <c r="G314" s="8">
        <v>224</v>
      </c>
      <c r="H314" s="8">
        <v>40</v>
      </c>
      <c r="I314" s="9" t="s">
        <v>33</v>
      </c>
    </row>
    <row r="315" spans="1:9" ht="32.25" customHeight="1" x14ac:dyDescent="0.25">
      <c r="A315" s="7">
        <v>2021</v>
      </c>
      <c r="B315" s="8" t="s">
        <v>39</v>
      </c>
      <c r="C315" s="8" t="s">
        <v>23</v>
      </c>
      <c r="D315" s="8" t="s">
        <v>30</v>
      </c>
      <c r="E315" s="8">
        <v>3</v>
      </c>
      <c r="F315" s="8">
        <v>4577.3</v>
      </c>
      <c r="G315" s="8">
        <v>5126.576</v>
      </c>
      <c r="H315" s="8">
        <v>915.46</v>
      </c>
      <c r="I315" s="9" t="s">
        <v>33</v>
      </c>
    </row>
    <row r="316" spans="1:9" ht="32.25" customHeight="1" x14ac:dyDescent="0.25">
      <c r="A316" s="7">
        <v>2021</v>
      </c>
      <c r="B316" s="8" t="s">
        <v>39</v>
      </c>
      <c r="C316" s="8" t="s">
        <v>29</v>
      </c>
      <c r="D316" s="8" t="s">
        <v>29</v>
      </c>
      <c r="E316" s="8">
        <v>2</v>
      </c>
      <c r="F316" s="8">
        <v>6600</v>
      </c>
      <c r="G316" s="8">
        <v>7392</v>
      </c>
      <c r="H316" s="8">
        <v>1320</v>
      </c>
      <c r="I316" s="9" t="s">
        <v>33</v>
      </c>
    </row>
    <row r="317" spans="1:9" ht="32.25" customHeight="1" x14ac:dyDescent="0.25">
      <c r="A317" s="7">
        <v>2021</v>
      </c>
      <c r="B317" s="8" t="s">
        <v>40</v>
      </c>
      <c r="C317" s="8" t="s">
        <v>10</v>
      </c>
      <c r="D317" s="8" t="s">
        <v>11</v>
      </c>
      <c r="E317" s="8">
        <v>3566</v>
      </c>
      <c r="F317" s="8">
        <v>4577.3</v>
      </c>
      <c r="G317" s="8">
        <v>5126.576</v>
      </c>
      <c r="H317" s="8">
        <v>915.46</v>
      </c>
      <c r="I317" s="9" t="s">
        <v>33</v>
      </c>
    </row>
    <row r="318" spans="1:9" ht="32.25" customHeight="1" x14ac:dyDescent="0.25">
      <c r="A318" s="7">
        <v>2021</v>
      </c>
      <c r="B318" s="8" t="s">
        <v>40</v>
      </c>
      <c r="C318" s="8" t="s">
        <v>10</v>
      </c>
      <c r="D318" s="8" t="s">
        <v>13</v>
      </c>
      <c r="E318" s="8">
        <v>2498</v>
      </c>
      <c r="F318" s="8">
        <v>8000</v>
      </c>
      <c r="G318" s="8">
        <v>8960</v>
      </c>
      <c r="H318" s="8">
        <v>1600</v>
      </c>
      <c r="I318" s="9" t="s">
        <v>33</v>
      </c>
    </row>
    <row r="319" spans="1:9" ht="32.25" customHeight="1" x14ac:dyDescent="0.25">
      <c r="A319" s="7">
        <v>2021</v>
      </c>
      <c r="B319" s="8" t="s">
        <v>40</v>
      </c>
      <c r="C319" s="8" t="s">
        <v>14</v>
      </c>
      <c r="D319" s="8" t="s">
        <v>15</v>
      </c>
      <c r="E319" s="8">
        <v>1245</v>
      </c>
      <c r="F319" s="8">
        <v>4577.2</v>
      </c>
      <c r="G319" s="8">
        <v>5126.4639999999999</v>
      </c>
      <c r="H319" s="8">
        <v>915.44</v>
      </c>
      <c r="I319" s="9" t="s">
        <v>33</v>
      </c>
    </row>
    <row r="320" spans="1:9" ht="32.25" customHeight="1" x14ac:dyDescent="0.25">
      <c r="A320" s="7">
        <v>2021</v>
      </c>
      <c r="B320" s="8" t="s">
        <v>40</v>
      </c>
      <c r="C320" s="8" t="s">
        <v>16</v>
      </c>
      <c r="D320" s="8" t="s">
        <v>17</v>
      </c>
      <c r="E320" s="8">
        <v>644</v>
      </c>
      <c r="F320" s="8">
        <v>5743.5</v>
      </c>
      <c r="G320" s="8">
        <v>6432.72</v>
      </c>
      <c r="H320" s="8">
        <v>1148.7</v>
      </c>
      <c r="I320" s="9" t="s">
        <v>33</v>
      </c>
    </row>
    <row r="321" spans="1:9" ht="32.25" customHeight="1" x14ac:dyDescent="0.25">
      <c r="A321" s="7">
        <v>2021</v>
      </c>
      <c r="B321" s="8" t="s">
        <v>40</v>
      </c>
      <c r="C321" s="8" t="s">
        <v>18</v>
      </c>
      <c r="D321" s="8" t="s">
        <v>19</v>
      </c>
      <c r="E321" s="8">
        <v>643</v>
      </c>
      <c r="F321" s="8">
        <v>7000</v>
      </c>
      <c r="G321" s="8">
        <v>7840</v>
      </c>
      <c r="H321" s="8">
        <v>1400</v>
      </c>
      <c r="I321" s="9" t="s">
        <v>33</v>
      </c>
    </row>
    <row r="322" spans="1:9" ht="32.25" customHeight="1" x14ac:dyDescent="0.25">
      <c r="A322" s="7">
        <v>2021</v>
      </c>
      <c r="B322" s="8" t="s">
        <v>40</v>
      </c>
      <c r="C322" s="8" t="s">
        <v>16</v>
      </c>
      <c r="D322" s="8" t="s">
        <v>20</v>
      </c>
      <c r="E322" s="8">
        <v>455</v>
      </c>
      <c r="F322" s="8">
        <v>4578.6000000000004</v>
      </c>
      <c r="G322" s="8">
        <v>5128.0320000000002</v>
      </c>
      <c r="H322" s="8">
        <v>915.72000000000014</v>
      </c>
      <c r="I322" s="9" t="s">
        <v>12</v>
      </c>
    </row>
    <row r="323" spans="1:9" ht="32.25" customHeight="1" x14ac:dyDescent="0.25">
      <c r="A323" s="7">
        <v>2021</v>
      </c>
      <c r="B323" s="8" t="s">
        <v>40</v>
      </c>
      <c r="C323" s="8" t="s">
        <v>18</v>
      </c>
      <c r="D323" s="8" t="s">
        <v>21</v>
      </c>
      <c r="E323" s="8">
        <v>345</v>
      </c>
      <c r="F323" s="8">
        <v>7000</v>
      </c>
      <c r="G323" s="8">
        <v>7840</v>
      </c>
      <c r="H323" s="8">
        <v>1400</v>
      </c>
      <c r="I323" s="9" t="s">
        <v>12</v>
      </c>
    </row>
    <row r="324" spans="1:9" ht="32.25" customHeight="1" x14ac:dyDescent="0.25">
      <c r="A324" s="7">
        <v>2021</v>
      </c>
      <c r="B324" s="8" t="s">
        <v>40</v>
      </c>
      <c r="C324" s="8" t="s">
        <v>14</v>
      </c>
      <c r="D324" s="8" t="s">
        <v>22</v>
      </c>
      <c r="E324" s="8">
        <v>122</v>
      </c>
      <c r="F324" s="8">
        <v>100</v>
      </c>
      <c r="G324" s="8">
        <v>112</v>
      </c>
      <c r="H324" s="8">
        <v>20</v>
      </c>
      <c r="I324" s="9" t="s">
        <v>12</v>
      </c>
    </row>
    <row r="325" spans="1:9" ht="32.25" customHeight="1" x14ac:dyDescent="0.25">
      <c r="A325" s="7">
        <v>2021</v>
      </c>
      <c r="B325" s="8" t="s">
        <v>40</v>
      </c>
      <c r="C325" s="8" t="s">
        <v>23</v>
      </c>
      <c r="D325" s="8" t="s">
        <v>24</v>
      </c>
      <c r="E325" s="8">
        <v>78</v>
      </c>
      <c r="F325" s="8">
        <v>4577.2</v>
      </c>
      <c r="G325" s="8">
        <v>5126.4639999999999</v>
      </c>
      <c r="H325" s="8">
        <v>915.44</v>
      </c>
      <c r="I325" s="9" t="s">
        <v>12</v>
      </c>
    </row>
    <row r="326" spans="1:9" ht="32.25" customHeight="1" x14ac:dyDescent="0.25">
      <c r="A326" s="7">
        <v>2021</v>
      </c>
      <c r="B326" s="8" t="s">
        <v>40</v>
      </c>
      <c r="C326" s="8" t="s">
        <v>23</v>
      </c>
      <c r="D326" s="8" t="s">
        <v>25</v>
      </c>
      <c r="E326" s="8">
        <v>76</v>
      </c>
      <c r="F326" s="8">
        <v>4576.8999999999996</v>
      </c>
      <c r="G326" s="8">
        <v>5126.1279999999997</v>
      </c>
      <c r="H326" s="8">
        <v>915.38</v>
      </c>
      <c r="I326" s="9" t="s">
        <v>12</v>
      </c>
    </row>
    <row r="327" spans="1:9" ht="32.25" customHeight="1" x14ac:dyDescent="0.25">
      <c r="A327" s="7">
        <v>2021</v>
      </c>
      <c r="B327" s="8" t="s">
        <v>40</v>
      </c>
      <c r="C327" s="8" t="s">
        <v>23</v>
      </c>
      <c r="D327" s="8" t="s">
        <v>26</v>
      </c>
      <c r="E327" s="8">
        <v>46</v>
      </c>
      <c r="F327" s="8">
        <v>200</v>
      </c>
      <c r="G327" s="8">
        <v>224</v>
      </c>
      <c r="H327" s="8">
        <v>40</v>
      </c>
      <c r="I327" s="9" t="s">
        <v>12</v>
      </c>
    </row>
    <row r="328" spans="1:9" ht="32.25" customHeight="1" x14ac:dyDescent="0.25">
      <c r="A328" s="7">
        <v>2021</v>
      </c>
      <c r="B328" s="8" t="s">
        <v>40</v>
      </c>
      <c r="C328" s="8" t="s">
        <v>23</v>
      </c>
      <c r="D328" s="8" t="s">
        <v>27</v>
      </c>
      <c r="E328" s="8">
        <v>34</v>
      </c>
      <c r="F328" s="8">
        <v>4576.8</v>
      </c>
      <c r="G328" s="8">
        <v>5126.0160000000005</v>
      </c>
      <c r="H328" s="8">
        <v>915.36000000000013</v>
      </c>
      <c r="I328" s="9" t="s">
        <v>12</v>
      </c>
    </row>
    <row r="329" spans="1:9" ht="32.25" customHeight="1" x14ac:dyDescent="0.25">
      <c r="A329" s="7">
        <v>2021</v>
      </c>
      <c r="B329" s="8" t="s">
        <v>40</v>
      </c>
      <c r="C329" s="8" t="s">
        <v>14</v>
      </c>
      <c r="D329" s="8" t="s">
        <v>28</v>
      </c>
      <c r="E329" s="8">
        <v>7</v>
      </c>
      <c r="F329" s="8">
        <v>200</v>
      </c>
      <c r="G329" s="8">
        <v>224</v>
      </c>
      <c r="H329" s="8">
        <v>40</v>
      </c>
      <c r="I329" s="9" t="s">
        <v>12</v>
      </c>
    </row>
    <row r="330" spans="1:9" ht="32.25" customHeight="1" x14ac:dyDescent="0.25">
      <c r="A330" s="7">
        <v>2021</v>
      </c>
      <c r="B330" s="8" t="s">
        <v>40</v>
      </c>
      <c r="C330" s="8" t="s">
        <v>23</v>
      </c>
      <c r="D330" s="8" t="s">
        <v>30</v>
      </c>
      <c r="E330" s="8">
        <v>3</v>
      </c>
      <c r="F330" s="8">
        <v>4577.3</v>
      </c>
      <c r="G330" s="8">
        <v>5126.576</v>
      </c>
      <c r="H330" s="8">
        <v>915.46</v>
      </c>
      <c r="I330" s="9" t="s">
        <v>12</v>
      </c>
    </row>
    <row r="331" spans="1:9" ht="32.25" customHeight="1" x14ac:dyDescent="0.25">
      <c r="A331" s="7">
        <v>2021</v>
      </c>
      <c r="B331" s="8" t="s">
        <v>40</v>
      </c>
      <c r="C331" s="8" t="s">
        <v>29</v>
      </c>
      <c r="D331" s="8" t="s">
        <v>29</v>
      </c>
      <c r="E331" s="8">
        <v>2</v>
      </c>
      <c r="F331" s="8">
        <v>6600</v>
      </c>
      <c r="G331" s="8">
        <v>7392</v>
      </c>
      <c r="H331" s="8">
        <v>1320</v>
      </c>
      <c r="I331" s="9" t="s">
        <v>12</v>
      </c>
    </row>
    <row r="332" spans="1:9" ht="32.25" customHeight="1" x14ac:dyDescent="0.25">
      <c r="A332" s="7">
        <v>2021</v>
      </c>
      <c r="B332" s="8" t="s">
        <v>41</v>
      </c>
      <c r="C332" s="8" t="s">
        <v>10</v>
      </c>
      <c r="D332" s="8" t="s">
        <v>11</v>
      </c>
      <c r="E332" s="8">
        <v>3566</v>
      </c>
      <c r="F332" s="8">
        <v>4577.3</v>
      </c>
      <c r="G332" s="8">
        <v>5126.576</v>
      </c>
      <c r="H332" s="8">
        <v>915.46</v>
      </c>
      <c r="I332" s="9" t="s">
        <v>12</v>
      </c>
    </row>
    <row r="333" spans="1:9" ht="32.25" customHeight="1" x14ac:dyDescent="0.25">
      <c r="A333" s="7">
        <v>2021</v>
      </c>
      <c r="B333" s="8" t="s">
        <v>41</v>
      </c>
      <c r="C333" s="8" t="s">
        <v>10</v>
      </c>
      <c r="D333" s="8" t="s">
        <v>13</v>
      </c>
      <c r="E333" s="8">
        <v>2498</v>
      </c>
      <c r="F333" s="8">
        <v>8000</v>
      </c>
      <c r="G333" s="8">
        <v>8960</v>
      </c>
      <c r="H333" s="8">
        <v>1600</v>
      </c>
      <c r="I333" s="9" t="s">
        <v>12</v>
      </c>
    </row>
    <row r="334" spans="1:9" ht="32.25" customHeight="1" x14ac:dyDescent="0.25">
      <c r="A334" s="7">
        <v>2021</v>
      </c>
      <c r="B334" s="8" t="s">
        <v>41</v>
      </c>
      <c r="C334" s="8" t="s">
        <v>14</v>
      </c>
      <c r="D334" s="8" t="s">
        <v>15</v>
      </c>
      <c r="E334" s="8">
        <v>1245</v>
      </c>
      <c r="F334" s="8">
        <v>4577.2</v>
      </c>
      <c r="G334" s="8">
        <v>5126.4639999999999</v>
      </c>
      <c r="H334" s="8">
        <v>915.44</v>
      </c>
      <c r="I334" s="9" t="s">
        <v>12</v>
      </c>
    </row>
    <row r="335" spans="1:9" ht="32.25" customHeight="1" x14ac:dyDescent="0.25">
      <c r="A335" s="7">
        <v>2021</v>
      </c>
      <c r="B335" s="8" t="s">
        <v>41</v>
      </c>
      <c r="C335" s="8" t="s">
        <v>16</v>
      </c>
      <c r="D335" s="8" t="s">
        <v>17</v>
      </c>
      <c r="E335" s="8">
        <v>644</v>
      </c>
      <c r="F335" s="8">
        <v>5743.5</v>
      </c>
      <c r="G335" s="8">
        <v>6432.72</v>
      </c>
      <c r="H335" s="8">
        <v>1148.7</v>
      </c>
      <c r="I335" s="9" t="s">
        <v>12</v>
      </c>
    </row>
    <row r="336" spans="1:9" ht="32.25" customHeight="1" x14ac:dyDescent="0.25">
      <c r="A336" s="7">
        <v>2021</v>
      </c>
      <c r="B336" s="8" t="s">
        <v>41</v>
      </c>
      <c r="C336" s="8" t="s">
        <v>18</v>
      </c>
      <c r="D336" s="8" t="s">
        <v>19</v>
      </c>
      <c r="E336" s="8">
        <v>643</v>
      </c>
      <c r="F336" s="8">
        <v>7000</v>
      </c>
      <c r="G336" s="8">
        <v>7840</v>
      </c>
      <c r="H336" s="8">
        <v>1400</v>
      </c>
      <c r="I336" s="9" t="s">
        <v>12</v>
      </c>
    </row>
    <row r="337" spans="1:9" ht="32.25" customHeight="1" x14ac:dyDescent="0.25">
      <c r="A337" s="7">
        <v>2021</v>
      </c>
      <c r="B337" s="8" t="s">
        <v>41</v>
      </c>
      <c r="C337" s="8" t="s">
        <v>16</v>
      </c>
      <c r="D337" s="8" t="s">
        <v>20</v>
      </c>
      <c r="E337" s="8">
        <v>455</v>
      </c>
      <c r="F337" s="8">
        <v>4578.6000000000004</v>
      </c>
      <c r="G337" s="8">
        <v>5128.0320000000002</v>
      </c>
      <c r="H337" s="8">
        <v>915.72000000000014</v>
      </c>
      <c r="I337" s="9" t="s">
        <v>12</v>
      </c>
    </row>
    <row r="338" spans="1:9" ht="32.25" customHeight="1" x14ac:dyDescent="0.25">
      <c r="A338" s="7">
        <v>2021</v>
      </c>
      <c r="B338" s="8" t="s">
        <v>41</v>
      </c>
      <c r="C338" s="8" t="s">
        <v>18</v>
      </c>
      <c r="D338" s="8" t="s">
        <v>21</v>
      </c>
      <c r="E338" s="8">
        <v>345</v>
      </c>
      <c r="F338" s="8">
        <v>7000</v>
      </c>
      <c r="G338" s="8">
        <v>7840</v>
      </c>
      <c r="H338" s="8">
        <v>1400</v>
      </c>
      <c r="I338" s="9" t="s">
        <v>12</v>
      </c>
    </row>
    <row r="339" spans="1:9" ht="32.25" customHeight="1" x14ac:dyDescent="0.25">
      <c r="A339" s="7">
        <v>2021</v>
      </c>
      <c r="B339" s="8" t="s">
        <v>41</v>
      </c>
      <c r="C339" s="8" t="s">
        <v>14</v>
      </c>
      <c r="D339" s="8" t="s">
        <v>22</v>
      </c>
      <c r="E339" s="8">
        <v>122</v>
      </c>
      <c r="F339" s="8">
        <v>100</v>
      </c>
      <c r="G339" s="8">
        <v>112</v>
      </c>
      <c r="H339" s="8">
        <v>20</v>
      </c>
      <c r="I339" s="9" t="s">
        <v>12</v>
      </c>
    </row>
    <row r="340" spans="1:9" ht="32.25" customHeight="1" x14ac:dyDescent="0.25">
      <c r="A340" s="7">
        <v>2021</v>
      </c>
      <c r="B340" s="8" t="s">
        <v>41</v>
      </c>
      <c r="C340" s="8" t="s">
        <v>23</v>
      </c>
      <c r="D340" s="8" t="s">
        <v>24</v>
      </c>
      <c r="E340" s="8">
        <v>78</v>
      </c>
      <c r="F340" s="8">
        <v>4577.2</v>
      </c>
      <c r="G340" s="8">
        <v>5126.4639999999999</v>
      </c>
      <c r="H340" s="8">
        <v>915.44</v>
      </c>
      <c r="I340" s="9" t="s">
        <v>12</v>
      </c>
    </row>
    <row r="341" spans="1:9" ht="32.25" customHeight="1" x14ac:dyDescent="0.25">
      <c r="A341" s="7">
        <v>2021</v>
      </c>
      <c r="B341" s="8" t="s">
        <v>41</v>
      </c>
      <c r="C341" s="8" t="s">
        <v>23</v>
      </c>
      <c r="D341" s="8" t="s">
        <v>25</v>
      </c>
      <c r="E341" s="8">
        <v>76</v>
      </c>
      <c r="F341" s="8">
        <v>4576.8999999999996</v>
      </c>
      <c r="G341" s="8">
        <v>5126.1279999999997</v>
      </c>
      <c r="H341" s="8">
        <v>915.38</v>
      </c>
      <c r="I341" s="9" t="s">
        <v>12</v>
      </c>
    </row>
    <row r="342" spans="1:9" ht="32.25" customHeight="1" x14ac:dyDescent="0.25">
      <c r="A342" s="7">
        <v>2021</v>
      </c>
      <c r="B342" s="8" t="s">
        <v>41</v>
      </c>
      <c r="C342" s="8" t="s">
        <v>23</v>
      </c>
      <c r="D342" s="8" t="s">
        <v>26</v>
      </c>
      <c r="E342" s="8">
        <v>46</v>
      </c>
      <c r="F342" s="8">
        <v>200</v>
      </c>
      <c r="G342" s="8">
        <v>224</v>
      </c>
      <c r="H342" s="8">
        <v>40</v>
      </c>
      <c r="I342" s="9" t="s">
        <v>12</v>
      </c>
    </row>
    <row r="343" spans="1:9" ht="32.25" customHeight="1" x14ac:dyDescent="0.25">
      <c r="A343" s="7">
        <v>2021</v>
      </c>
      <c r="B343" s="8" t="s">
        <v>41</v>
      </c>
      <c r="C343" s="8" t="s">
        <v>23</v>
      </c>
      <c r="D343" s="8" t="s">
        <v>27</v>
      </c>
      <c r="E343" s="8">
        <v>34</v>
      </c>
      <c r="F343" s="8">
        <v>5492.16</v>
      </c>
      <c r="G343" s="8">
        <v>5126.0160000000005</v>
      </c>
      <c r="H343" s="8">
        <v>1098.432</v>
      </c>
      <c r="I343" s="9" t="s">
        <v>12</v>
      </c>
    </row>
    <row r="344" spans="1:9" ht="32.25" customHeight="1" x14ac:dyDescent="0.25">
      <c r="A344" s="7">
        <v>2021</v>
      </c>
      <c r="B344" s="8" t="s">
        <v>41</v>
      </c>
      <c r="C344" s="8" t="s">
        <v>14</v>
      </c>
      <c r="D344" s="8" t="s">
        <v>28</v>
      </c>
      <c r="E344" s="8">
        <v>7</v>
      </c>
      <c r="F344" s="8">
        <v>240</v>
      </c>
      <c r="G344" s="8">
        <v>224</v>
      </c>
      <c r="H344" s="8">
        <v>48</v>
      </c>
      <c r="I344" s="9" t="s">
        <v>12</v>
      </c>
    </row>
    <row r="345" spans="1:9" ht="32.25" customHeight="1" x14ac:dyDescent="0.25">
      <c r="A345" s="7">
        <v>2021</v>
      </c>
      <c r="B345" s="8" t="s">
        <v>41</v>
      </c>
      <c r="C345" s="8" t="s">
        <v>23</v>
      </c>
      <c r="D345" s="8" t="s">
        <v>30</v>
      </c>
      <c r="E345" s="8">
        <v>3</v>
      </c>
      <c r="F345" s="8">
        <v>5492.76</v>
      </c>
      <c r="G345" s="8">
        <v>5126.576</v>
      </c>
      <c r="H345" s="8">
        <v>1098.5520000000001</v>
      </c>
      <c r="I345" s="9" t="s">
        <v>12</v>
      </c>
    </row>
    <row r="346" spans="1:9" ht="32.25" customHeight="1" x14ac:dyDescent="0.25">
      <c r="A346" s="7">
        <v>2021</v>
      </c>
      <c r="B346" s="8" t="s">
        <v>41</v>
      </c>
      <c r="C346" s="8" t="s">
        <v>29</v>
      </c>
      <c r="D346" s="8" t="s">
        <v>29</v>
      </c>
      <c r="E346" s="8">
        <v>2</v>
      </c>
      <c r="F346" s="8">
        <v>7920</v>
      </c>
      <c r="G346" s="8">
        <v>7392</v>
      </c>
      <c r="H346" s="8">
        <v>1584</v>
      </c>
      <c r="I346" s="9" t="s">
        <v>12</v>
      </c>
    </row>
    <row r="347" spans="1:9" ht="32.25" customHeight="1" x14ac:dyDescent="0.25">
      <c r="A347" s="7">
        <v>2021</v>
      </c>
      <c r="B347" s="8" t="s">
        <v>42</v>
      </c>
      <c r="C347" s="8" t="s">
        <v>10</v>
      </c>
      <c r="D347" s="8" t="s">
        <v>11</v>
      </c>
      <c r="E347" s="8">
        <v>3566</v>
      </c>
      <c r="F347" s="8">
        <v>4577.3</v>
      </c>
      <c r="G347" s="8">
        <v>5126.576</v>
      </c>
      <c r="H347" s="8">
        <v>915.46</v>
      </c>
      <c r="I347" s="9" t="s">
        <v>12</v>
      </c>
    </row>
    <row r="348" spans="1:9" ht="32.25" customHeight="1" x14ac:dyDescent="0.25">
      <c r="A348" s="7">
        <v>2021</v>
      </c>
      <c r="B348" s="8" t="s">
        <v>42</v>
      </c>
      <c r="C348" s="8" t="s">
        <v>10</v>
      </c>
      <c r="D348" s="8" t="s">
        <v>13</v>
      </c>
      <c r="E348" s="8">
        <v>2498</v>
      </c>
      <c r="F348" s="8">
        <v>8000</v>
      </c>
      <c r="G348" s="8">
        <v>8960</v>
      </c>
      <c r="H348" s="8">
        <v>1600</v>
      </c>
      <c r="I348" s="9" t="s">
        <v>12</v>
      </c>
    </row>
    <row r="349" spans="1:9" ht="32.25" customHeight="1" x14ac:dyDescent="0.25">
      <c r="A349" s="7">
        <v>2021</v>
      </c>
      <c r="B349" s="8" t="s">
        <v>42</v>
      </c>
      <c r="C349" s="8" t="s">
        <v>14</v>
      </c>
      <c r="D349" s="8" t="s">
        <v>15</v>
      </c>
      <c r="E349" s="8">
        <v>1245</v>
      </c>
      <c r="F349" s="8">
        <v>4577.2</v>
      </c>
      <c r="G349" s="8">
        <v>5126.4639999999999</v>
      </c>
      <c r="H349" s="8">
        <v>915.44</v>
      </c>
      <c r="I349" s="9" t="s">
        <v>12</v>
      </c>
    </row>
    <row r="350" spans="1:9" ht="32.25" customHeight="1" x14ac:dyDescent="0.25">
      <c r="A350" s="7">
        <v>2021</v>
      </c>
      <c r="B350" s="8" t="s">
        <v>42</v>
      </c>
      <c r="C350" s="8" t="s">
        <v>16</v>
      </c>
      <c r="D350" s="8" t="s">
        <v>17</v>
      </c>
      <c r="E350" s="8">
        <v>644</v>
      </c>
      <c r="F350" s="8">
        <v>5743.5</v>
      </c>
      <c r="G350" s="8">
        <v>6432.72</v>
      </c>
      <c r="H350" s="8">
        <v>1148.7</v>
      </c>
      <c r="I350" s="9" t="s">
        <v>12</v>
      </c>
    </row>
    <row r="351" spans="1:9" ht="32.25" customHeight="1" x14ac:dyDescent="0.25">
      <c r="A351" s="7">
        <v>2021</v>
      </c>
      <c r="B351" s="8" t="s">
        <v>42</v>
      </c>
      <c r="C351" s="8" t="s">
        <v>18</v>
      </c>
      <c r="D351" s="8" t="s">
        <v>19</v>
      </c>
      <c r="E351" s="8">
        <v>643</v>
      </c>
      <c r="F351" s="8">
        <v>7000</v>
      </c>
      <c r="G351" s="8">
        <v>7840</v>
      </c>
      <c r="H351" s="8">
        <v>1400</v>
      </c>
      <c r="I351" s="9" t="s">
        <v>12</v>
      </c>
    </row>
    <row r="352" spans="1:9" ht="32.25" customHeight="1" x14ac:dyDescent="0.25">
      <c r="A352" s="7">
        <v>2021</v>
      </c>
      <c r="B352" s="8" t="s">
        <v>42</v>
      </c>
      <c r="C352" s="8" t="s">
        <v>16</v>
      </c>
      <c r="D352" s="8" t="s">
        <v>20</v>
      </c>
      <c r="E352" s="8">
        <v>455</v>
      </c>
      <c r="F352" s="8">
        <v>4578.6000000000004</v>
      </c>
      <c r="G352" s="8">
        <v>5128.0320000000002</v>
      </c>
      <c r="H352" s="8">
        <v>915.72000000000014</v>
      </c>
      <c r="I352" s="9" t="s">
        <v>12</v>
      </c>
    </row>
    <row r="353" spans="1:9" ht="32.25" customHeight="1" x14ac:dyDescent="0.25">
      <c r="A353" s="7">
        <v>2021</v>
      </c>
      <c r="B353" s="8" t="s">
        <v>42</v>
      </c>
      <c r="C353" s="8" t="s">
        <v>18</v>
      </c>
      <c r="D353" s="8" t="s">
        <v>21</v>
      </c>
      <c r="E353" s="8">
        <v>345</v>
      </c>
      <c r="F353" s="8">
        <v>7000</v>
      </c>
      <c r="G353" s="8">
        <v>7840</v>
      </c>
      <c r="H353" s="8">
        <v>1400</v>
      </c>
      <c r="I353" s="9" t="s">
        <v>12</v>
      </c>
    </row>
    <row r="354" spans="1:9" ht="32.25" customHeight="1" x14ac:dyDescent="0.25">
      <c r="A354" s="7">
        <v>2021</v>
      </c>
      <c r="B354" s="8" t="s">
        <v>42</v>
      </c>
      <c r="C354" s="8" t="s">
        <v>14</v>
      </c>
      <c r="D354" s="8" t="s">
        <v>22</v>
      </c>
      <c r="E354" s="8">
        <v>122</v>
      </c>
      <c r="F354" s="8">
        <v>100</v>
      </c>
      <c r="G354" s="8">
        <v>112</v>
      </c>
      <c r="H354" s="8">
        <v>20</v>
      </c>
      <c r="I354" s="9" t="s">
        <v>12</v>
      </c>
    </row>
    <row r="355" spans="1:9" ht="32.25" customHeight="1" x14ac:dyDescent="0.25">
      <c r="A355" s="7">
        <v>2021</v>
      </c>
      <c r="B355" s="8" t="s">
        <v>42</v>
      </c>
      <c r="C355" s="8" t="s">
        <v>23</v>
      </c>
      <c r="D355" s="8" t="s">
        <v>24</v>
      </c>
      <c r="E355" s="8">
        <v>78</v>
      </c>
      <c r="F355" s="8">
        <v>4577.2</v>
      </c>
      <c r="G355" s="8">
        <v>5126.4639999999999</v>
      </c>
      <c r="H355" s="8">
        <v>915.44</v>
      </c>
      <c r="I355" s="9" t="s">
        <v>12</v>
      </c>
    </row>
    <row r="356" spans="1:9" ht="32.25" customHeight="1" x14ac:dyDescent="0.25">
      <c r="A356" s="7">
        <v>2021</v>
      </c>
      <c r="B356" s="8" t="s">
        <v>42</v>
      </c>
      <c r="C356" s="8" t="s">
        <v>23</v>
      </c>
      <c r="D356" s="8" t="s">
        <v>25</v>
      </c>
      <c r="E356" s="8">
        <v>76</v>
      </c>
      <c r="F356" s="8">
        <v>4576.8999999999996</v>
      </c>
      <c r="G356" s="8">
        <v>5126.1279999999997</v>
      </c>
      <c r="H356" s="8">
        <v>915.38</v>
      </c>
      <c r="I356" s="9" t="s">
        <v>12</v>
      </c>
    </row>
    <row r="357" spans="1:9" ht="32.25" customHeight="1" x14ac:dyDescent="0.25">
      <c r="A357" s="7">
        <v>2021</v>
      </c>
      <c r="B357" s="8" t="s">
        <v>42</v>
      </c>
      <c r="C357" s="8" t="s">
        <v>23</v>
      </c>
      <c r="D357" s="8" t="s">
        <v>26</v>
      </c>
      <c r="E357" s="8">
        <v>46</v>
      </c>
      <c r="F357" s="8">
        <v>200</v>
      </c>
      <c r="G357" s="8">
        <v>224</v>
      </c>
      <c r="H357" s="8">
        <v>40</v>
      </c>
      <c r="I357" s="9" t="s">
        <v>12</v>
      </c>
    </row>
    <row r="358" spans="1:9" ht="32.25" customHeight="1" x14ac:dyDescent="0.25">
      <c r="A358" s="7">
        <v>2021</v>
      </c>
      <c r="B358" s="8" t="s">
        <v>42</v>
      </c>
      <c r="C358" s="8" t="s">
        <v>23</v>
      </c>
      <c r="D358" s="8" t="s">
        <v>27</v>
      </c>
      <c r="E358" s="8">
        <v>34</v>
      </c>
      <c r="F358" s="8">
        <v>4576.8</v>
      </c>
      <c r="G358" s="8">
        <v>5126.0160000000005</v>
      </c>
      <c r="H358" s="8">
        <v>915.36000000000013</v>
      </c>
      <c r="I358" s="9" t="s">
        <v>12</v>
      </c>
    </row>
    <row r="359" spans="1:9" ht="32.25" customHeight="1" x14ac:dyDescent="0.25">
      <c r="A359" s="7">
        <v>2021</v>
      </c>
      <c r="B359" s="8" t="s">
        <v>42</v>
      </c>
      <c r="C359" s="8" t="s">
        <v>14</v>
      </c>
      <c r="D359" s="8" t="s">
        <v>28</v>
      </c>
      <c r="E359" s="8">
        <v>7</v>
      </c>
      <c r="F359" s="8">
        <v>200</v>
      </c>
      <c r="G359" s="8">
        <v>224</v>
      </c>
      <c r="H359" s="8">
        <v>40</v>
      </c>
      <c r="I359" s="9" t="s">
        <v>12</v>
      </c>
    </row>
    <row r="360" spans="1:9" ht="32.25" customHeight="1" x14ac:dyDescent="0.25">
      <c r="A360" s="7">
        <v>2021</v>
      </c>
      <c r="B360" s="8" t="s">
        <v>42</v>
      </c>
      <c r="C360" s="8" t="s">
        <v>23</v>
      </c>
      <c r="D360" s="8" t="s">
        <v>30</v>
      </c>
      <c r="E360" s="8">
        <v>3</v>
      </c>
      <c r="F360" s="8">
        <v>4577.3</v>
      </c>
      <c r="G360" s="8">
        <v>5126.576</v>
      </c>
      <c r="H360" s="8">
        <v>915.46</v>
      </c>
      <c r="I360" s="9" t="s">
        <v>12</v>
      </c>
    </row>
    <row r="361" spans="1:9" ht="32.25" customHeight="1" x14ac:dyDescent="0.25">
      <c r="A361" s="7">
        <v>2021</v>
      </c>
      <c r="B361" s="8" t="s">
        <v>42</v>
      </c>
      <c r="C361" s="8" t="s">
        <v>29</v>
      </c>
      <c r="D361" s="8" t="s">
        <v>29</v>
      </c>
      <c r="E361" s="8">
        <v>2</v>
      </c>
      <c r="F361" s="8">
        <v>6600</v>
      </c>
      <c r="G361" s="8">
        <v>7392</v>
      </c>
      <c r="H361" s="8">
        <v>1320</v>
      </c>
      <c r="I361" s="9" t="s">
        <v>12</v>
      </c>
    </row>
    <row r="362" spans="1:9" ht="32.25" customHeight="1" x14ac:dyDescent="0.25">
      <c r="A362" s="7">
        <v>2022</v>
      </c>
      <c r="B362" s="8" t="s">
        <v>9</v>
      </c>
      <c r="C362" s="8" t="s">
        <v>10</v>
      </c>
      <c r="D362" s="8" t="s">
        <v>11</v>
      </c>
      <c r="E362" s="8">
        <v>3566</v>
      </c>
      <c r="F362" s="8">
        <v>5492.76</v>
      </c>
      <c r="G362" s="8">
        <v>5126.576</v>
      </c>
      <c r="H362" s="8">
        <v>1098.5520000000001</v>
      </c>
      <c r="I362" s="9" t="s">
        <v>12</v>
      </c>
    </row>
    <row r="363" spans="1:9" ht="32.25" customHeight="1" x14ac:dyDescent="0.25">
      <c r="A363" s="7">
        <v>2022</v>
      </c>
      <c r="B363" s="8" t="s">
        <v>9</v>
      </c>
      <c r="C363" s="8" t="s">
        <v>10</v>
      </c>
      <c r="D363" s="8" t="s">
        <v>13</v>
      </c>
      <c r="E363" s="8">
        <v>2498</v>
      </c>
      <c r="F363" s="8">
        <v>9600</v>
      </c>
      <c r="G363" s="8">
        <v>8960</v>
      </c>
      <c r="H363" s="8">
        <v>1920</v>
      </c>
      <c r="I363" s="9" t="s">
        <v>12</v>
      </c>
    </row>
    <row r="364" spans="1:9" ht="32.25" customHeight="1" x14ac:dyDescent="0.25">
      <c r="A364" s="7">
        <v>2022</v>
      </c>
      <c r="B364" s="8" t="s">
        <v>9</v>
      </c>
      <c r="C364" s="8" t="s">
        <v>14</v>
      </c>
      <c r="D364" s="8" t="s">
        <v>15</v>
      </c>
      <c r="E364" s="8">
        <v>1245</v>
      </c>
      <c r="F364" s="8">
        <v>5492.6399999999994</v>
      </c>
      <c r="G364" s="8">
        <v>5126.4639999999999</v>
      </c>
      <c r="H364" s="8">
        <v>1098.528</v>
      </c>
      <c r="I364" s="9" t="s">
        <v>33</v>
      </c>
    </row>
    <row r="365" spans="1:9" ht="32.25" customHeight="1" x14ac:dyDescent="0.25">
      <c r="A365" s="7">
        <v>2022</v>
      </c>
      <c r="B365" s="8" t="s">
        <v>9</v>
      </c>
      <c r="C365" s="8" t="s">
        <v>16</v>
      </c>
      <c r="D365" s="8" t="s">
        <v>17</v>
      </c>
      <c r="E365" s="8">
        <v>644</v>
      </c>
      <c r="F365" s="8">
        <v>6892.2</v>
      </c>
      <c r="G365" s="8">
        <v>6432.72</v>
      </c>
      <c r="H365" s="8">
        <v>1378.44</v>
      </c>
      <c r="I365" s="9" t="s">
        <v>33</v>
      </c>
    </row>
    <row r="366" spans="1:9" ht="32.25" customHeight="1" x14ac:dyDescent="0.25">
      <c r="A366" s="7">
        <v>2022</v>
      </c>
      <c r="B366" s="8" t="s">
        <v>9</v>
      </c>
      <c r="C366" s="8" t="s">
        <v>18</v>
      </c>
      <c r="D366" s="8" t="s">
        <v>19</v>
      </c>
      <c r="E366" s="8">
        <v>643</v>
      </c>
      <c r="F366" s="8">
        <v>8400</v>
      </c>
      <c r="G366" s="8">
        <v>7840</v>
      </c>
      <c r="H366" s="8">
        <v>1680</v>
      </c>
      <c r="I366" s="9" t="s">
        <v>33</v>
      </c>
    </row>
    <row r="367" spans="1:9" ht="32.25" customHeight="1" x14ac:dyDescent="0.25">
      <c r="A367" s="7">
        <v>2022</v>
      </c>
      <c r="B367" s="8" t="s">
        <v>9</v>
      </c>
      <c r="C367" s="8" t="s">
        <v>16</v>
      </c>
      <c r="D367" s="8" t="s">
        <v>20</v>
      </c>
      <c r="E367" s="8">
        <v>455</v>
      </c>
      <c r="F367" s="8">
        <v>5494.3200000000006</v>
      </c>
      <c r="G367" s="8">
        <v>5128.0320000000002</v>
      </c>
      <c r="H367" s="8">
        <v>1098.8640000000003</v>
      </c>
      <c r="I367" s="9" t="s">
        <v>33</v>
      </c>
    </row>
    <row r="368" spans="1:9" ht="32.25" customHeight="1" x14ac:dyDescent="0.25">
      <c r="A368" s="7">
        <v>2022</v>
      </c>
      <c r="B368" s="8" t="s">
        <v>9</v>
      </c>
      <c r="C368" s="8" t="s">
        <v>18</v>
      </c>
      <c r="D368" s="8" t="s">
        <v>21</v>
      </c>
      <c r="E368" s="8">
        <v>345</v>
      </c>
      <c r="F368" s="8">
        <v>8400</v>
      </c>
      <c r="G368" s="8">
        <v>7840</v>
      </c>
      <c r="H368" s="8">
        <v>1680</v>
      </c>
      <c r="I368" s="9" t="s">
        <v>33</v>
      </c>
    </row>
    <row r="369" spans="1:9" ht="32.25" customHeight="1" x14ac:dyDescent="0.25">
      <c r="A369" s="7">
        <v>2022</v>
      </c>
      <c r="B369" s="8" t="s">
        <v>9</v>
      </c>
      <c r="C369" s="8" t="s">
        <v>14</v>
      </c>
      <c r="D369" s="8" t="s">
        <v>22</v>
      </c>
      <c r="E369" s="8">
        <v>122</v>
      </c>
      <c r="F369" s="8">
        <v>120</v>
      </c>
      <c r="G369" s="8">
        <v>112</v>
      </c>
      <c r="H369" s="8">
        <v>24</v>
      </c>
      <c r="I369" s="9" t="s">
        <v>33</v>
      </c>
    </row>
    <row r="370" spans="1:9" ht="32.25" customHeight="1" x14ac:dyDescent="0.25">
      <c r="A370" s="7">
        <v>2022</v>
      </c>
      <c r="B370" s="8" t="s">
        <v>9</v>
      </c>
      <c r="C370" s="8" t="s">
        <v>23</v>
      </c>
      <c r="D370" s="8" t="s">
        <v>24</v>
      </c>
      <c r="E370" s="8">
        <v>78</v>
      </c>
      <c r="F370" s="8">
        <v>2288.6</v>
      </c>
      <c r="G370" s="8">
        <v>5126.4639999999999</v>
      </c>
      <c r="H370" s="8">
        <v>457.72</v>
      </c>
      <c r="I370" s="9" t="s">
        <v>33</v>
      </c>
    </row>
    <row r="371" spans="1:9" ht="32.25" customHeight="1" x14ac:dyDescent="0.25">
      <c r="A371" s="7">
        <v>2022</v>
      </c>
      <c r="B371" s="8" t="s">
        <v>9</v>
      </c>
      <c r="C371" s="8" t="s">
        <v>23</v>
      </c>
      <c r="D371" s="8" t="s">
        <v>25</v>
      </c>
      <c r="E371" s="8">
        <v>76</v>
      </c>
      <c r="F371" s="8">
        <v>2288.4499999999998</v>
      </c>
      <c r="G371" s="8">
        <v>5126.1279999999997</v>
      </c>
      <c r="H371" s="8">
        <v>457.69</v>
      </c>
      <c r="I371" s="9" t="s">
        <v>33</v>
      </c>
    </row>
    <row r="372" spans="1:9" ht="32.25" customHeight="1" x14ac:dyDescent="0.25">
      <c r="A372" s="7">
        <v>2022</v>
      </c>
      <c r="B372" s="8" t="s">
        <v>9</v>
      </c>
      <c r="C372" s="8" t="s">
        <v>23</v>
      </c>
      <c r="D372" s="8" t="s">
        <v>26</v>
      </c>
      <c r="E372" s="8">
        <v>46</v>
      </c>
      <c r="F372" s="8">
        <v>100</v>
      </c>
      <c r="G372" s="8">
        <v>224</v>
      </c>
      <c r="H372" s="8">
        <v>20</v>
      </c>
      <c r="I372" s="9" t="s">
        <v>33</v>
      </c>
    </row>
    <row r="373" spans="1:9" ht="32.25" customHeight="1" x14ac:dyDescent="0.25">
      <c r="A373" s="7">
        <v>2022</v>
      </c>
      <c r="B373" s="8" t="s">
        <v>9</v>
      </c>
      <c r="C373" s="8" t="s">
        <v>23</v>
      </c>
      <c r="D373" s="8" t="s">
        <v>27</v>
      </c>
      <c r="E373" s="8">
        <v>34</v>
      </c>
      <c r="F373" s="8">
        <v>2288.4</v>
      </c>
      <c r="G373" s="8">
        <v>5126.0160000000005</v>
      </c>
      <c r="H373" s="8">
        <v>457.68000000000006</v>
      </c>
      <c r="I373" s="9" t="s">
        <v>33</v>
      </c>
    </row>
    <row r="374" spans="1:9" ht="32.25" customHeight="1" x14ac:dyDescent="0.25">
      <c r="A374" s="7">
        <v>2022</v>
      </c>
      <c r="B374" s="8" t="s">
        <v>9</v>
      </c>
      <c r="C374" s="8" t="s">
        <v>14</v>
      </c>
      <c r="D374" s="8" t="s">
        <v>28</v>
      </c>
      <c r="E374" s="8">
        <v>7</v>
      </c>
      <c r="F374" s="8">
        <v>200</v>
      </c>
      <c r="G374" s="8">
        <v>224</v>
      </c>
      <c r="H374" s="8">
        <v>40</v>
      </c>
      <c r="I374" s="9" t="s">
        <v>33</v>
      </c>
    </row>
    <row r="375" spans="1:9" ht="32.25" customHeight="1" x14ac:dyDescent="0.25">
      <c r="A375" s="7">
        <v>2022</v>
      </c>
      <c r="B375" s="8" t="s">
        <v>9</v>
      </c>
      <c r="C375" s="8" t="s">
        <v>29</v>
      </c>
      <c r="D375" s="8" t="s">
        <v>29</v>
      </c>
      <c r="E375" s="8">
        <v>3</v>
      </c>
      <c r="F375" s="8">
        <v>4577.3</v>
      </c>
      <c r="G375" s="8">
        <v>7392</v>
      </c>
      <c r="H375" s="8">
        <v>915.46</v>
      </c>
      <c r="I375" s="9" t="s">
        <v>33</v>
      </c>
    </row>
    <row r="376" spans="1:9" ht="32.25" customHeight="1" x14ac:dyDescent="0.25">
      <c r="A376" s="7">
        <v>2022</v>
      </c>
      <c r="B376" s="8" t="s">
        <v>9</v>
      </c>
      <c r="C376" s="8" t="s">
        <v>23</v>
      </c>
      <c r="D376" s="8" t="s">
        <v>30</v>
      </c>
      <c r="E376" s="8">
        <v>3</v>
      </c>
      <c r="F376" s="8">
        <v>3300</v>
      </c>
      <c r="G376" s="8">
        <v>5126.576</v>
      </c>
      <c r="H376" s="8">
        <v>660</v>
      </c>
      <c r="I376" s="9" t="s">
        <v>33</v>
      </c>
    </row>
    <row r="377" spans="1:9" ht="32.25" customHeight="1" x14ac:dyDescent="0.25">
      <c r="A377" s="7">
        <v>2022</v>
      </c>
      <c r="B377" s="8" t="s">
        <v>31</v>
      </c>
      <c r="C377" s="8" t="s">
        <v>10</v>
      </c>
      <c r="D377" s="8" t="s">
        <v>11</v>
      </c>
      <c r="E377" s="8">
        <v>3566</v>
      </c>
      <c r="F377" s="8">
        <v>4577.3</v>
      </c>
      <c r="G377" s="8">
        <v>5126.576</v>
      </c>
      <c r="H377" s="8">
        <v>915.46</v>
      </c>
      <c r="I377" s="9" t="s">
        <v>33</v>
      </c>
    </row>
    <row r="378" spans="1:9" ht="32.25" customHeight="1" x14ac:dyDescent="0.25">
      <c r="A378" s="7">
        <v>2022</v>
      </c>
      <c r="B378" s="8" t="s">
        <v>31</v>
      </c>
      <c r="C378" s="8" t="s">
        <v>10</v>
      </c>
      <c r="D378" s="8" t="s">
        <v>13</v>
      </c>
      <c r="E378" s="8">
        <v>2498</v>
      </c>
      <c r="F378" s="8">
        <v>8000</v>
      </c>
      <c r="G378" s="8">
        <v>8960</v>
      </c>
      <c r="H378" s="8">
        <v>1600</v>
      </c>
      <c r="I378" s="9" t="s">
        <v>33</v>
      </c>
    </row>
    <row r="379" spans="1:9" ht="32.25" customHeight="1" x14ac:dyDescent="0.25">
      <c r="A379" s="7">
        <v>2022</v>
      </c>
      <c r="B379" s="8" t="s">
        <v>31</v>
      </c>
      <c r="C379" s="8" t="s">
        <v>14</v>
      </c>
      <c r="D379" s="8" t="s">
        <v>15</v>
      </c>
      <c r="E379" s="8">
        <v>1245</v>
      </c>
      <c r="F379" s="8">
        <v>4577.2</v>
      </c>
      <c r="G379" s="8">
        <v>5126.4639999999999</v>
      </c>
      <c r="H379" s="8">
        <v>915.44</v>
      </c>
      <c r="I379" s="9" t="s">
        <v>33</v>
      </c>
    </row>
    <row r="380" spans="1:9" ht="32.25" customHeight="1" x14ac:dyDescent="0.25">
      <c r="A380" s="7">
        <v>2022</v>
      </c>
      <c r="B380" s="8" t="s">
        <v>31</v>
      </c>
      <c r="C380" s="8" t="s">
        <v>16</v>
      </c>
      <c r="D380" s="8" t="s">
        <v>17</v>
      </c>
      <c r="E380" s="8">
        <v>644</v>
      </c>
      <c r="F380" s="8">
        <v>5743.5</v>
      </c>
      <c r="G380" s="8">
        <v>6432.72</v>
      </c>
      <c r="H380" s="8">
        <v>1148.7</v>
      </c>
      <c r="I380" s="9" t="s">
        <v>33</v>
      </c>
    </row>
    <row r="381" spans="1:9" ht="32.25" customHeight="1" x14ac:dyDescent="0.25">
      <c r="A381" s="7">
        <v>2022</v>
      </c>
      <c r="B381" s="8" t="s">
        <v>31</v>
      </c>
      <c r="C381" s="8" t="s">
        <v>18</v>
      </c>
      <c r="D381" s="8" t="s">
        <v>19</v>
      </c>
      <c r="E381" s="8">
        <v>643</v>
      </c>
      <c r="F381" s="8">
        <v>7000</v>
      </c>
      <c r="G381" s="8">
        <v>7840</v>
      </c>
      <c r="H381" s="8">
        <v>1400</v>
      </c>
      <c r="I381" s="9" t="s">
        <v>33</v>
      </c>
    </row>
    <row r="382" spans="1:9" ht="32.25" customHeight="1" x14ac:dyDescent="0.25">
      <c r="A382" s="7">
        <v>2022</v>
      </c>
      <c r="B382" s="8" t="s">
        <v>31</v>
      </c>
      <c r="C382" s="8" t="s">
        <v>16</v>
      </c>
      <c r="D382" s="8" t="s">
        <v>20</v>
      </c>
      <c r="E382" s="8">
        <v>455</v>
      </c>
      <c r="F382" s="8">
        <v>4578.6000000000004</v>
      </c>
      <c r="G382" s="8">
        <v>5128.0320000000002</v>
      </c>
      <c r="H382" s="8">
        <v>915.72000000000014</v>
      </c>
      <c r="I382" s="9" t="s">
        <v>33</v>
      </c>
    </row>
    <row r="383" spans="1:9" ht="32.25" customHeight="1" x14ac:dyDescent="0.25">
      <c r="A383" s="7">
        <v>2022</v>
      </c>
      <c r="B383" s="8" t="s">
        <v>31</v>
      </c>
      <c r="C383" s="8" t="s">
        <v>18</v>
      </c>
      <c r="D383" s="8" t="s">
        <v>21</v>
      </c>
      <c r="E383" s="8">
        <v>345</v>
      </c>
      <c r="F383" s="8">
        <v>7000</v>
      </c>
      <c r="G383" s="8">
        <v>7840</v>
      </c>
      <c r="H383" s="8">
        <v>1400</v>
      </c>
      <c r="I383" s="9" t="s">
        <v>33</v>
      </c>
    </row>
    <row r="384" spans="1:9" ht="32.25" customHeight="1" x14ac:dyDescent="0.25">
      <c r="A384" s="7">
        <v>2022</v>
      </c>
      <c r="B384" s="8" t="s">
        <v>31</v>
      </c>
      <c r="C384" s="8" t="s">
        <v>14</v>
      </c>
      <c r="D384" s="8" t="s">
        <v>22</v>
      </c>
      <c r="E384" s="8">
        <v>122</v>
      </c>
      <c r="F384" s="8">
        <v>100</v>
      </c>
      <c r="G384" s="8">
        <v>112</v>
      </c>
      <c r="H384" s="8">
        <v>20</v>
      </c>
      <c r="I384" s="9" t="s">
        <v>33</v>
      </c>
    </row>
    <row r="385" spans="1:9" ht="32.25" customHeight="1" x14ac:dyDescent="0.25">
      <c r="A385" s="7">
        <v>2022</v>
      </c>
      <c r="B385" s="8" t="s">
        <v>31</v>
      </c>
      <c r="C385" s="8" t="s">
        <v>23</v>
      </c>
      <c r="D385" s="8" t="s">
        <v>24</v>
      </c>
      <c r="E385" s="8">
        <v>78</v>
      </c>
      <c r="F385" s="8">
        <v>2288.6</v>
      </c>
      <c r="G385" s="8">
        <v>5126.4639999999999</v>
      </c>
      <c r="H385" s="8">
        <v>457.72</v>
      </c>
      <c r="I385" s="9" t="s">
        <v>33</v>
      </c>
    </row>
    <row r="386" spans="1:9" ht="32.25" customHeight="1" x14ac:dyDescent="0.25">
      <c r="A386" s="7">
        <v>2022</v>
      </c>
      <c r="B386" s="8" t="s">
        <v>31</v>
      </c>
      <c r="C386" s="8" t="s">
        <v>23</v>
      </c>
      <c r="D386" s="8" t="s">
        <v>25</v>
      </c>
      <c r="E386" s="8">
        <v>76</v>
      </c>
      <c r="F386" s="8">
        <v>2288.4499999999998</v>
      </c>
      <c r="G386" s="8">
        <v>5126.1279999999997</v>
      </c>
      <c r="H386" s="8">
        <v>457.69</v>
      </c>
      <c r="I386" s="9" t="s">
        <v>33</v>
      </c>
    </row>
    <row r="387" spans="1:9" ht="32.25" customHeight="1" x14ac:dyDescent="0.25">
      <c r="A387" s="7">
        <v>2022</v>
      </c>
      <c r="B387" s="8" t="s">
        <v>31</v>
      </c>
      <c r="C387" s="8" t="s">
        <v>23</v>
      </c>
      <c r="D387" s="8" t="s">
        <v>26</v>
      </c>
      <c r="E387" s="8">
        <v>46</v>
      </c>
      <c r="F387" s="8">
        <v>100</v>
      </c>
      <c r="G387" s="8">
        <v>224</v>
      </c>
      <c r="H387" s="8">
        <v>20</v>
      </c>
      <c r="I387" s="9" t="s">
        <v>33</v>
      </c>
    </row>
    <row r="388" spans="1:9" ht="32.25" customHeight="1" x14ac:dyDescent="0.25">
      <c r="A388" s="7">
        <v>2022</v>
      </c>
      <c r="B388" s="8" t="s">
        <v>31</v>
      </c>
      <c r="C388" s="8" t="s">
        <v>23</v>
      </c>
      <c r="D388" s="8" t="s">
        <v>27</v>
      </c>
      <c r="E388" s="8">
        <v>34</v>
      </c>
      <c r="F388" s="8">
        <v>2288.4</v>
      </c>
      <c r="G388" s="8">
        <v>5126.0160000000005</v>
      </c>
      <c r="H388" s="8">
        <v>457.68000000000006</v>
      </c>
      <c r="I388" s="9" t="s">
        <v>33</v>
      </c>
    </row>
    <row r="389" spans="1:9" ht="32.25" customHeight="1" x14ac:dyDescent="0.25">
      <c r="A389" s="7">
        <v>2022</v>
      </c>
      <c r="B389" s="8" t="s">
        <v>31</v>
      </c>
      <c r="C389" s="8" t="s">
        <v>14</v>
      </c>
      <c r="D389" s="8" t="s">
        <v>28</v>
      </c>
      <c r="E389" s="8">
        <v>7</v>
      </c>
      <c r="F389" s="8">
        <v>200</v>
      </c>
      <c r="G389" s="8">
        <v>224</v>
      </c>
      <c r="H389" s="8">
        <v>40</v>
      </c>
      <c r="I389" s="9" t="s">
        <v>12</v>
      </c>
    </row>
    <row r="390" spans="1:9" ht="32.25" customHeight="1" x14ac:dyDescent="0.25">
      <c r="A390" s="7">
        <v>2022</v>
      </c>
      <c r="B390" s="8" t="s">
        <v>31</v>
      </c>
      <c r="C390" s="8" t="s">
        <v>23</v>
      </c>
      <c r="D390" s="8" t="s">
        <v>30</v>
      </c>
      <c r="E390" s="8">
        <v>3</v>
      </c>
      <c r="F390" s="8">
        <v>3300</v>
      </c>
      <c r="G390" s="8">
        <v>5126.576</v>
      </c>
      <c r="H390" s="8">
        <v>660</v>
      </c>
      <c r="I390" s="9" t="s">
        <v>12</v>
      </c>
    </row>
    <row r="391" spans="1:9" ht="32.25" customHeight="1" x14ac:dyDescent="0.25">
      <c r="A391" s="7">
        <v>2022</v>
      </c>
      <c r="B391" s="8" t="s">
        <v>31</v>
      </c>
      <c r="C391" s="8" t="s">
        <v>29</v>
      </c>
      <c r="D391" s="8" t="s">
        <v>29</v>
      </c>
      <c r="E391" s="8">
        <v>2</v>
      </c>
      <c r="F391" s="8">
        <v>6600</v>
      </c>
      <c r="G391" s="8">
        <v>7392</v>
      </c>
      <c r="H391" s="8">
        <v>1320</v>
      </c>
      <c r="I391" s="9" t="s">
        <v>12</v>
      </c>
    </row>
    <row r="392" spans="1:9" ht="32.25" customHeight="1" x14ac:dyDescent="0.25">
      <c r="A392" s="7">
        <v>2022</v>
      </c>
      <c r="B392" s="8" t="s">
        <v>32</v>
      </c>
      <c r="C392" s="8" t="s">
        <v>10</v>
      </c>
      <c r="D392" s="8" t="s">
        <v>11</v>
      </c>
      <c r="E392" s="8">
        <v>3566</v>
      </c>
      <c r="F392" s="8">
        <v>4577.3</v>
      </c>
      <c r="G392" s="8">
        <v>5126.576</v>
      </c>
      <c r="H392" s="8">
        <v>915.46</v>
      </c>
      <c r="I392" s="9" t="s">
        <v>12</v>
      </c>
    </row>
    <row r="393" spans="1:9" ht="32.25" customHeight="1" x14ac:dyDescent="0.25">
      <c r="A393" s="7">
        <v>2022</v>
      </c>
      <c r="B393" s="8" t="s">
        <v>32</v>
      </c>
      <c r="C393" s="8" t="s">
        <v>10</v>
      </c>
      <c r="D393" s="8" t="s">
        <v>13</v>
      </c>
      <c r="E393" s="8">
        <v>2498</v>
      </c>
      <c r="F393" s="8">
        <v>8000</v>
      </c>
      <c r="G393" s="8">
        <v>8960</v>
      </c>
      <c r="H393" s="8">
        <v>1600</v>
      </c>
      <c r="I393" s="9" t="s">
        <v>12</v>
      </c>
    </row>
    <row r="394" spans="1:9" ht="32.25" customHeight="1" x14ac:dyDescent="0.25">
      <c r="A394" s="7">
        <v>2022</v>
      </c>
      <c r="B394" s="8" t="s">
        <v>32</v>
      </c>
      <c r="C394" s="8" t="s">
        <v>14</v>
      </c>
      <c r="D394" s="8" t="s">
        <v>15</v>
      </c>
      <c r="E394" s="8">
        <v>1245</v>
      </c>
      <c r="F394" s="8">
        <v>4577.2</v>
      </c>
      <c r="G394" s="8">
        <v>5126.4639999999999</v>
      </c>
      <c r="H394" s="8">
        <v>915.44</v>
      </c>
      <c r="I394" s="9" t="s">
        <v>12</v>
      </c>
    </row>
    <row r="395" spans="1:9" ht="32.25" customHeight="1" x14ac:dyDescent="0.25">
      <c r="A395" s="7">
        <v>2022</v>
      </c>
      <c r="B395" s="8" t="s">
        <v>32</v>
      </c>
      <c r="C395" s="8" t="s">
        <v>16</v>
      </c>
      <c r="D395" s="8" t="s">
        <v>17</v>
      </c>
      <c r="E395" s="8">
        <v>644</v>
      </c>
      <c r="F395" s="8">
        <v>5743.5</v>
      </c>
      <c r="G395" s="8">
        <v>6432.72</v>
      </c>
      <c r="H395" s="8">
        <v>1148.7</v>
      </c>
      <c r="I395" s="9" t="s">
        <v>12</v>
      </c>
    </row>
    <row r="396" spans="1:9" ht="32.25" customHeight="1" x14ac:dyDescent="0.25">
      <c r="A396" s="7">
        <v>2022</v>
      </c>
      <c r="B396" s="8" t="s">
        <v>32</v>
      </c>
      <c r="C396" s="8" t="s">
        <v>18</v>
      </c>
      <c r="D396" s="8" t="s">
        <v>19</v>
      </c>
      <c r="E396" s="8">
        <v>643</v>
      </c>
      <c r="F396" s="8">
        <v>7000</v>
      </c>
      <c r="G396" s="8">
        <v>7840</v>
      </c>
      <c r="H396" s="8">
        <v>1400</v>
      </c>
      <c r="I396" s="9" t="s">
        <v>12</v>
      </c>
    </row>
    <row r="397" spans="1:9" ht="32.25" customHeight="1" x14ac:dyDescent="0.25">
      <c r="A397" s="7">
        <v>2022</v>
      </c>
      <c r="B397" s="8" t="s">
        <v>32</v>
      </c>
      <c r="C397" s="8" t="s">
        <v>16</v>
      </c>
      <c r="D397" s="8" t="s">
        <v>20</v>
      </c>
      <c r="E397" s="8">
        <v>455</v>
      </c>
      <c r="F397" s="8">
        <v>4578.6000000000004</v>
      </c>
      <c r="G397" s="8">
        <v>5128.0320000000002</v>
      </c>
      <c r="H397" s="8">
        <v>915.72000000000014</v>
      </c>
      <c r="I397" s="9" t="s">
        <v>12</v>
      </c>
    </row>
    <row r="398" spans="1:9" ht="32.25" customHeight="1" x14ac:dyDescent="0.25">
      <c r="A398" s="7">
        <v>2022</v>
      </c>
      <c r="B398" s="8" t="s">
        <v>32</v>
      </c>
      <c r="C398" s="8" t="s">
        <v>18</v>
      </c>
      <c r="D398" s="8" t="s">
        <v>21</v>
      </c>
      <c r="E398" s="8">
        <v>345</v>
      </c>
      <c r="F398" s="8">
        <v>7000</v>
      </c>
      <c r="G398" s="8">
        <v>7840</v>
      </c>
      <c r="H398" s="8">
        <v>1400</v>
      </c>
      <c r="I398" s="9" t="s">
        <v>12</v>
      </c>
    </row>
    <row r="399" spans="1:9" ht="32.25" customHeight="1" x14ac:dyDescent="0.25">
      <c r="A399" s="7">
        <v>2022</v>
      </c>
      <c r="B399" s="8" t="s">
        <v>32</v>
      </c>
      <c r="C399" s="8" t="s">
        <v>14</v>
      </c>
      <c r="D399" s="8" t="s">
        <v>22</v>
      </c>
      <c r="E399" s="8">
        <v>122</v>
      </c>
      <c r="F399" s="8">
        <v>100</v>
      </c>
      <c r="G399" s="8">
        <v>112</v>
      </c>
      <c r="H399" s="8">
        <v>20</v>
      </c>
      <c r="I399" s="9" t="s">
        <v>12</v>
      </c>
    </row>
    <row r="400" spans="1:9" ht="32.25" customHeight="1" x14ac:dyDescent="0.25">
      <c r="A400" s="7">
        <v>2022</v>
      </c>
      <c r="B400" s="8" t="s">
        <v>32</v>
      </c>
      <c r="C400" s="8" t="s">
        <v>23</v>
      </c>
      <c r="D400" s="8" t="s">
        <v>24</v>
      </c>
      <c r="E400" s="8">
        <v>78</v>
      </c>
      <c r="F400" s="8">
        <v>2288.6</v>
      </c>
      <c r="G400" s="8">
        <v>5126.4639999999999</v>
      </c>
      <c r="H400" s="8">
        <v>457.72</v>
      </c>
      <c r="I400" s="9" t="s">
        <v>12</v>
      </c>
    </row>
    <row r="401" spans="1:9" ht="32.25" customHeight="1" x14ac:dyDescent="0.25">
      <c r="A401" s="7">
        <v>2022</v>
      </c>
      <c r="B401" s="8" t="s">
        <v>32</v>
      </c>
      <c r="C401" s="8" t="s">
        <v>23</v>
      </c>
      <c r="D401" s="8" t="s">
        <v>25</v>
      </c>
      <c r="E401" s="8">
        <v>76</v>
      </c>
      <c r="F401" s="8">
        <v>2288.4499999999998</v>
      </c>
      <c r="G401" s="8">
        <v>5126.1279999999997</v>
      </c>
      <c r="H401" s="8">
        <v>457.69</v>
      </c>
      <c r="I401" s="9" t="s">
        <v>12</v>
      </c>
    </row>
    <row r="402" spans="1:9" ht="32.25" customHeight="1" x14ac:dyDescent="0.25">
      <c r="A402" s="7">
        <v>2022</v>
      </c>
      <c r="B402" s="8" t="s">
        <v>32</v>
      </c>
      <c r="C402" s="8" t="s">
        <v>23</v>
      </c>
      <c r="D402" s="8" t="s">
        <v>26</v>
      </c>
      <c r="E402" s="8">
        <v>46</v>
      </c>
      <c r="F402" s="8">
        <v>100</v>
      </c>
      <c r="G402" s="8">
        <v>224</v>
      </c>
      <c r="H402" s="8">
        <v>20</v>
      </c>
      <c r="I402" s="9" t="s">
        <v>12</v>
      </c>
    </row>
    <row r="403" spans="1:9" ht="32.25" customHeight="1" x14ac:dyDescent="0.25">
      <c r="A403" s="7">
        <v>2022</v>
      </c>
      <c r="B403" s="8" t="s">
        <v>32</v>
      </c>
      <c r="C403" s="8" t="s">
        <v>23</v>
      </c>
      <c r="D403" s="8" t="s">
        <v>27</v>
      </c>
      <c r="E403" s="8">
        <v>34</v>
      </c>
      <c r="F403" s="8">
        <v>2288.4</v>
      </c>
      <c r="G403" s="8">
        <v>5126.0160000000005</v>
      </c>
      <c r="H403" s="8">
        <v>457.68000000000006</v>
      </c>
      <c r="I403" s="9" t="s">
        <v>12</v>
      </c>
    </row>
    <row r="404" spans="1:9" ht="32.25" customHeight="1" x14ac:dyDescent="0.25">
      <c r="A404" s="7">
        <v>2022</v>
      </c>
      <c r="B404" s="8" t="s">
        <v>32</v>
      </c>
      <c r="C404" s="8" t="s">
        <v>14</v>
      </c>
      <c r="D404" s="8" t="s">
        <v>28</v>
      </c>
      <c r="E404" s="8">
        <v>7</v>
      </c>
      <c r="F404" s="8">
        <v>200</v>
      </c>
      <c r="G404" s="8">
        <v>224</v>
      </c>
      <c r="H404" s="8">
        <v>40</v>
      </c>
      <c r="I404" s="9" t="s">
        <v>12</v>
      </c>
    </row>
    <row r="405" spans="1:9" ht="32.25" customHeight="1" x14ac:dyDescent="0.25">
      <c r="A405" s="7">
        <v>2022</v>
      </c>
      <c r="B405" s="8" t="s">
        <v>32</v>
      </c>
      <c r="C405" s="8" t="s">
        <v>23</v>
      </c>
      <c r="D405" s="8" t="s">
        <v>30</v>
      </c>
      <c r="E405" s="8">
        <v>3</v>
      </c>
      <c r="F405" s="8">
        <v>2288.65</v>
      </c>
      <c r="G405" s="8">
        <v>5126.576</v>
      </c>
      <c r="H405" s="8">
        <v>457.73</v>
      </c>
      <c r="I405" s="9" t="s">
        <v>12</v>
      </c>
    </row>
    <row r="406" spans="1:9" ht="32.25" customHeight="1" x14ac:dyDescent="0.25">
      <c r="A406" s="7">
        <v>2022</v>
      </c>
      <c r="B406" s="8" t="s">
        <v>32</v>
      </c>
      <c r="C406" s="8" t="s">
        <v>29</v>
      </c>
      <c r="D406" s="8" t="s">
        <v>29</v>
      </c>
      <c r="E406" s="8">
        <v>2</v>
      </c>
      <c r="F406" s="8">
        <v>6600</v>
      </c>
      <c r="G406" s="8">
        <v>7392</v>
      </c>
      <c r="H406" s="8">
        <v>1320</v>
      </c>
      <c r="I406" s="9" t="s">
        <v>33</v>
      </c>
    </row>
    <row r="407" spans="1:9" ht="32.25" customHeight="1" x14ac:dyDescent="0.25">
      <c r="A407" s="7">
        <v>2022</v>
      </c>
      <c r="B407" s="8" t="s">
        <v>34</v>
      </c>
      <c r="C407" s="8" t="s">
        <v>10</v>
      </c>
      <c r="D407" s="8" t="s">
        <v>11</v>
      </c>
      <c r="E407" s="8">
        <v>3566</v>
      </c>
      <c r="F407" s="8">
        <v>4577.3</v>
      </c>
      <c r="G407" s="8">
        <v>5126.576</v>
      </c>
      <c r="H407" s="8">
        <v>915.46</v>
      </c>
      <c r="I407" s="9" t="s">
        <v>33</v>
      </c>
    </row>
    <row r="408" spans="1:9" ht="32.25" customHeight="1" x14ac:dyDescent="0.25">
      <c r="A408" s="7">
        <v>2022</v>
      </c>
      <c r="B408" s="8" t="s">
        <v>34</v>
      </c>
      <c r="C408" s="8" t="s">
        <v>10</v>
      </c>
      <c r="D408" s="8" t="s">
        <v>13</v>
      </c>
      <c r="E408" s="8">
        <v>2498</v>
      </c>
      <c r="F408" s="8">
        <v>8000</v>
      </c>
      <c r="G408" s="8">
        <v>8960</v>
      </c>
      <c r="H408" s="8">
        <v>1600</v>
      </c>
      <c r="I408" s="9" t="s">
        <v>33</v>
      </c>
    </row>
    <row r="409" spans="1:9" ht="32.25" customHeight="1" x14ac:dyDescent="0.25">
      <c r="A409" s="7">
        <v>2022</v>
      </c>
      <c r="B409" s="8" t="s">
        <v>34</v>
      </c>
      <c r="C409" s="8" t="s">
        <v>14</v>
      </c>
      <c r="D409" s="8" t="s">
        <v>15</v>
      </c>
      <c r="E409" s="8">
        <v>1245</v>
      </c>
      <c r="F409" s="8">
        <v>4577.2</v>
      </c>
      <c r="G409" s="8">
        <v>5126.4639999999999</v>
      </c>
      <c r="H409" s="8">
        <v>915.44</v>
      </c>
      <c r="I409" s="9" t="s">
        <v>33</v>
      </c>
    </row>
    <row r="410" spans="1:9" ht="32.25" customHeight="1" x14ac:dyDescent="0.25">
      <c r="A410" s="7">
        <v>2022</v>
      </c>
      <c r="B410" s="8" t="s">
        <v>34</v>
      </c>
      <c r="C410" s="8" t="s">
        <v>16</v>
      </c>
      <c r="D410" s="8" t="s">
        <v>17</v>
      </c>
      <c r="E410" s="8">
        <v>644</v>
      </c>
      <c r="F410" s="8">
        <v>5743.5</v>
      </c>
      <c r="G410" s="8">
        <v>6432.72</v>
      </c>
      <c r="H410" s="8">
        <v>1148.7</v>
      </c>
      <c r="I410" s="9" t="s">
        <v>33</v>
      </c>
    </row>
    <row r="411" spans="1:9" ht="32.25" customHeight="1" x14ac:dyDescent="0.25">
      <c r="A411" s="7">
        <v>2022</v>
      </c>
      <c r="B411" s="8" t="s">
        <v>34</v>
      </c>
      <c r="C411" s="8" t="s">
        <v>18</v>
      </c>
      <c r="D411" s="8" t="s">
        <v>19</v>
      </c>
      <c r="E411" s="8">
        <v>643</v>
      </c>
      <c r="F411" s="8">
        <v>7000</v>
      </c>
      <c r="G411" s="8">
        <v>7840</v>
      </c>
      <c r="H411" s="8">
        <v>1400</v>
      </c>
      <c r="I411" s="9" t="s">
        <v>33</v>
      </c>
    </row>
    <row r="412" spans="1:9" ht="32.25" customHeight="1" x14ac:dyDescent="0.25">
      <c r="A412" s="7">
        <v>2022</v>
      </c>
      <c r="B412" s="8" t="s">
        <v>34</v>
      </c>
      <c r="C412" s="8" t="s">
        <v>16</v>
      </c>
      <c r="D412" s="8" t="s">
        <v>20</v>
      </c>
      <c r="E412" s="8">
        <v>455</v>
      </c>
      <c r="F412" s="8">
        <v>4578.6000000000004</v>
      </c>
      <c r="G412" s="8">
        <v>5128.0320000000002</v>
      </c>
      <c r="H412" s="8">
        <v>915.72000000000014</v>
      </c>
      <c r="I412" s="9" t="s">
        <v>33</v>
      </c>
    </row>
    <row r="413" spans="1:9" ht="32.25" customHeight="1" x14ac:dyDescent="0.25">
      <c r="A413" s="7">
        <v>2022</v>
      </c>
      <c r="B413" s="8" t="s">
        <v>34</v>
      </c>
      <c r="C413" s="8" t="s">
        <v>18</v>
      </c>
      <c r="D413" s="8" t="s">
        <v>21</v>
      </c>
      <c r="E413" s="8">
        <v>345</v>
      </c>
      <c r="F413" s="8">
        <v>7000</v>
      </c>
      <c r="G413" s="8">
        <v>7840</v>
      </c>
      <c r="H413" s="8">
        <v>1400</v>
      </c>
      <c r="I413" s="9" t="s">
        <v>33</v>
      </c>
    </row>
    <row r="414" spans="1:9" ht="32.25" customHeight="1" x14ac:dyDescent="0.25">
      <c r="A414" s="7">
        <v>2022</v>
      </c>
      <c r="B414" s="8" t="s">
        <v>34</v>
      </c>
      <c r="C414" s="8" t="s">
        <v>14</v>
      </c>
      <c r="D414" s="8" t="s">
        <v>22</v>
      </c>
      <c r="E414" s="8">
        <v>122</v>
      </c>
      <c r="F414" s="8">
        <v>100</v>
      </c>
      <c r="G414" s="8">
        <v>112</v>
      </c>
      <c r="H414" s="8">
        <v>20</v>
      </c>
      <c r="I414" s="9" t="s">
        <v>33</v>
      </c>
    </row>
    <row r="415" spans="1:9" ht="32.25" customHeight="1" x14ac:dyDescent="0.25">
      <c r="A415" s="7">
        <v>2022</v>
      </c>
      <c r="B415" s="8" t="s">
        <v>34</v>
      </c>
      <c r="C415" s="8" t="s">
        <v>23</v>
      </c>
      <c r="D415" s="8" t="s">
        <v>24</v>
      </c>
      <c r="E415" s="8">
        <v>78</v>
      </c>
      <c r="F415" s="8">
        <v>2288.6</v>
      </c>
      <c r="G415" s="8">
        <v>5126.4639999999999</v>
      </c>
      <c r="H415" s="8">
        <v>457.72</v>
      </c>
      <c r="I415" s="9" t="s">
        <v>33</v>
      </c>
    </row>
    <row r="416" spans="1:9" ht="32.25" customHeight="1" x14ac:dyDescent="0.25">
      <c r="A416" s="7">
        <v>2022</v>
      </c>
      <c r="B416" s="8" t="s">
        <v>34</v>
      </c>
      <c r="C416" s="8" t="s">
        <v>23</v>
      </c>
      <c r="D416" s="8" t="s">
        <v>25</v>
      </c>
      <c r="E416" s="8">
        <v>76</v>
      </c>
      <c r="F416" s="8">
        <v>2288.4499999999998</v>
      </c>
      <c r="G416" s="8">
        <v>5126.1279999999997</v>
      </c>
      <c r="H416" s="8">
        <v>457.69</v>
      </c>
      <c r="I416" s="9" t="s">
        <v>33</v>
      </c>
    </row>
    <row r="417" spans="1:9" ht="32.25" customHeight="1" x14ac:dyDescent="0.25">
      <c r="A417" s="7">
        <v>2022</v>
      </c>
      <c r="B417" s="8" t="s">
        <v>34</v>
      </c>
      <c r="C417" s="8" t="s">
        <v>23</v>
      </c>
      <c r="D417" s="8" t="s">
        <v>26</v>
      </c>
      <c r="E417" s="8">
        <v>46</v>
      </c>
      <c r="F417" s="8">
        <v>100</v>
      </c>
      <c r="G417" s="8">
        <v>224</v>
      </c>
      <c r="H417" s="8">
        <v>20</v>
      </c>
      <c r="I417" s="9" t="s">
        <v>33</v>
      </c>
    </row>
    <row r="418" spans="1:9" ht="32.25" customHeight="1" x14ac:dyDescent="0.25">
      <c r="A418" s="7">
        <v>2022</v>
      </c>
      <c r="B418" s="8" t="s">
        <v>34</v>
      </c>
      <c r="C418" s="8" t="s">
        <v>23</v>
      </c>
      <c r="D418" s="8" t="s">
        <v>27</v>
      </c>
      <c r="E418" s="8">
        <v>34</v>
      </c>
      <c r="F418" s="8">
        <v>2288.4</v>
      </c>
      <c r="G418" s="8">
        <v>5126.0160000000005</v>
      </c>
      <c r="H418" s="8">
        <v>457.68000000000006</v>
      </c>
      <c r="I418" s="9" t="s">
        <v>33</v>
      </c>
    </row>
    <row r="419" spans="1:9" ht="32.25" customHeight="1" x14ac:dyDescent="0.25">
      <c r="A419" s="7">
        <v>2022</v>
      </c>
      <c r="B419" s="8" t="s">
        <v>34</v>
      </c>
      <c r="C419" s="8" t="s">
        <v>14</v>
      </c>
      <c r="D419" s="8" t="s">
        <v>28</v>
      </c>
      <c r="E419" s="8">
        <v>7</v>
      </c>
      <c r="F419" s="8">
        <v>200</v>
      </c>
      <c r="G419" s="8">
        <v>224</v>
      </c>
      <c r="H419" s="8">
        <v>40</v>
      </c>
      <c r="I419" s="9" t="s">
        <v>33</v>
      </c>
    </row>
    <row r="420" spans="1:9" ht="32.25" customHeight="1" x14ac:dyDescent="0.25">
      <c r="A420" s="7">
        <v>2022</v>
      </c>
      <c r="B420" s="8" t="s">
        <v>34</v>
      </c>
      <c r="C420" s="8" t="s">
        <v>23</v>
      </c>
      <c r="D420" s="8" t="s">
        <v>30</v>
      </c>
      <c r="E420" s="8">
        <v>3</v>
      </c>
      <c r="F420" s="8">
        <v>2288.65</v>
      </c>
      <c r="G420" s="8">
        <v>5126.576</v>
      </c>
      <c r="H420" s="8">
        <v>457.73</v>
      </c>
      <c r="I420" s="9" t="s">
        <v>33</v>
      </c>
    </row>
    <row r="421" spans="1:9" ht="32.25" customHeight="1" x14ac:dyDescent="0.25">
      <c r="A421" s="7">
        <v>2022</v>
      </c>
      <c r="B421" s="8" t="s">
        <v>34</v>
      </c>
      <c r="C421" s="8" t="s">
        <v>29</v>
      </c>
      <c r="D421" s="8" t="s">
        <v>29</v>
      </c>
      <c r="E421" s="8">
        <v>2</v>
      </c>
      <c r="F421" s="8">
        <v>7920</v>
      </c>
      <c r="G421" s="8">
        <v>7392</v>
      </c>
      <c r="H421" s="8">
        <v>1584</v>
      </c>
      <c r="I421" s="9" t="s">
        <v>33</v>
      </c>
    </row>
    <row r="422" spans="1:9" ht="32.25" customHeight="1" x14ac:dyDescent="0.25">
      <c r="A422" s="7">
        <v>2022</v>
      </c>
      <c r="B422" s="8" t="s">
        <v>35</v>
      </c>
      <c r="C422" s="8" t="s">
        <v>10</v>
      </c>
      <c r="D422" s="8" t="s">
        <v>11</v>
      </c>
      <c r="E422" s="8">
        <v>3566</v>
      </c>
      <c r="F422" s="8">
        <v>4577.3</v>
      </c>
      <c r="G422" s="8">
        <v>5126.576</v>
      </c>
      <c r="H422" s="8">
        <v>915.46</v>
      </c>
      <c r="I422" s="9" t="s">
        <v>12</v>
      </c>
    </row>
    <row r="423" spans="1:9" ht="32.25" customHeight="1" x14ac:dyDescent="0.25">
      <c r="A423" s="7">
        <v>2022</v>
      </c>
      <c r="B423" s="8" t="s">
        <v>35</v>
      </c>
      <c r="C423" s="8" t="s">
        <v>10</v>
      </c>
      <c r="D423" s="8" t="s">
        <v>13</v>
      </c>
      <c r="E423" s="8">
        <v>2498</v>
      </c>
      <c r="F423" s="8">
        <v>8800</v>
      </c>
      <c r="G423" s="8">
        <v>8960</v>
      </c>
      <c r="H423" s="8">
        <v>1760</v>
      </c>
      <c r="I423" s="9" t="s">
        <v>12</v>
      </c>
    </row>
    <row r="424" spans="1:9" ht="32.25" customHeight="1" x14ac:dyDescent="0.25">
      <c r="A424" s="7">
        <v>2022</v>
      </c>
      <c r="B424" s="8" t="s">
        <v>35</v>
      </c>
      <c r="C424" s="8" t="s">
        <v>14</v>
      </c>
      <c r="D424" s="8" t="s">
        <v>15</v>
      </c>
      <c r="E424" s="8">
        <v>1245</v>
      </c>
      <c r="F424" s="8">
        <v>5034.92</v>
      </c>
      <c r="G424" s="8">
        <v>5126.4639999999999</v>
      </c>
      <c r="H424" s="8">
        <v>1006.984</v>
      </c>
      <c r="I424" s="9" t="s">
        <v>12</v>
      </c>
    </row>
    <row r="425" spans="1:9" ht="32.25" customHeight="1" x14ac:dyDescent="0.25">
      <c r="A425" s="7">
        <v>2022</v>
      </c>
      <c r="B425" s="8" t="s">
        <v>35</v>
      </c>
      <c r="C425" s="8" t="s">
        <v>16</v>
      </c>
      <c r="D425" s="8" t="s">
        <v>17</v>
      </c>
      <c r="E425" s="8">
        <v>644</v>
      </c>
      <c r="F425" s="8">
        <v>6317.85</v>
      </c>
      <c r="G425" s="8">
        <v>6432.72</v>
      </c>
      <c r="H425" s="8">
        <v>1263.5700000000002</v>
      </c>
      <c r="I425" s="9" t="s">
        <v>12</v>
      </c>
    </row>
    <row r="426" spans="1:9" ht="32.25" customHeight="1" x14ac:dyDescent="0.25">
      <c r="A426" s="7">
        <v>2022</v>
      </c>
      <c r="B426" s="8" t="s">
        <v>35</v>
      </c>
      <c r="C426" s="8" t="s">
        <v>18</v>
      </c>
      <c r="D426" s="8" t="s">
        <v>19</v>
      </c>
      <c r="E426" s="8">
        <v>643</v>
      </c>
      <c r="F426" s="8">
        <v>7700</v>
      </c>
      <c r="G426" s="8">
        <v>7840</v>
      </c>
      <c r="H426" s="8">
        <v>1540</v>
      </c>
      <c r="I426" s="9" t="s">
        <v>12</v>
      </c>
    </row>
    <row r="427" spans="1:9" ht="32.25" customHeight="1" x14ac:dyDescent="0.25">
      <c r="A427" s="7">
        <v>2022</v>
      </c>
      <c r="B427" s="8" t="s">
        <v>35</v>
      </c>
      <c r="C427" s="8" t="s">
        <v>16</v>
      </c>
      <c r="D427" s="8" t="s">
        <v>20</v>
      </c>
      <c r="E427" s="8">
        <v>455</v>
      </c>
      <c r="F427" s="8">
        <v>5036.46</v>
      </c>
      <c r="G427" s="8">
        <v>5128.0320000000002</v>
      </c>
      <c r="H427" s="8">
        <v>1007.292</v>
      </c>
      <c r="I427" s="9" t="s">
        <v>33</v>
      </c>
    </row>
    <row r="428" spans="1:9" ht="32.25" customHeight="1" x14ac:dyDescent="0.25">
      <c r="A428" s="7">
        <v>2022</v>
      </c>
      <c r="B428" s="8" t="s">
        <v>35</v>
      </c>
      <c r="C428" s="8" t="s">
        <v>18</v>
      </c>
      <c r="D428" s="8" t="s">
        <v>21</v>
      </c>
      <c r="E428" s="8">
        <v>345</v>
      </c>
      <c r="F428" s="8">
        <v>7700</v>
      </c>
      <c r="G428" s="8">
        <v>7840</v>
      </c>
      <c r="H428" s="8">
        <v>1540</v>
      </c>
      <c r="I428" s="9" t="s">
        <v>33</v>
      </c>
    </row>
    <row r="429" spans="1:9" ht="32.25" customHeight="1" x14ac:dyDescent="0.25">
      <c r="A429" s="7">
        <v>2022</v>
      </c>
      <c r="B429" s="8" t="s">
        <v>35</v>
      </c>
      <c r="C429" s="8" t="s">
        <v>14</v>
      </c>
      <c r="D429" s="8" t="s">
        <v>22</v>
      </c>
      <c r="E429" s="8">
        <v>122</v>
      </c>
      <c r="F429" s="8">
        <v>110</v>
      </c>
      <c r="G429" s="8">
        <v>112</v>
      </c>
      <c r="H429" s="8">
        <v>22</v>
      </c>
      <c r="I429" s="9" t="s">
        <v>33</v>
      </c>
    </row>
    <row r="430" spans="1:9" ht="32.25" customHeight="1" x14ac:dyDescent="0.25">
      <c r="A430" s="7">
        <v>2022</v>
      </c>
      <c r="B430" s="8" t="s">
        <v>35</v>
      </c>
      <c r="C430" s="8" t="s">
        <v>23</v>
      </c>
      <c r="D430" s="8" t="s">
        <v>24</v>
      </c>
      <c r="E430" s="8">
        <v>78</v>
      </c>
      <c r="F430" s="8">
        <v>2517.46</v>
      </c>
      <c r="G430" s="8">
        <v>5126.4639999999999</v>
      </c>
      <c r="H430" s="8">
        <v>503.49200000000002</v>
      </c>
      <c r="I430" s="9" t="s">
        <v>33</v>
      </c>
    </row>
    <row r="431" spans="1:9" ht="32.25" customHeight="1" x14ac:dyDescent="0.25">
      <c r="A431" s="7">
        <v>2022</v>
      </c>
      <c r="B431" s="8" t="s">
        <v>35</v>
      </c>
      <c r="C431" s="8" t="s">
        <v>23</v>
      </c>
      <c r="D431" s="8" t="s">
        <v>25</v>
      </c>
      <c r="E431" s="8">
        <v>76</v>
      </c>
      <c r="F431" s="8">
        <v>2288.4499999999998</v>
      </c>
      <c r="G431" s="8">
        <v>5126.1279999999997</v>
      </c>
      <c r="H431" s="8">
        <v>457.69</v>
      </c>
      <c r="I431" s="9" t="s">
        <v>33</v>
      </c>
    </row>
    <row r="432" spans="1:9" ht="32.25" customHeight="1" x14ac:dyDescent="0.25">
      <c r="A432" s="7">
        <v>2022</v>
      </c>
      <c r="B432" s="8" t="s">
        <v>35</v>
      </c>
      <c r="C432" s="8" t="s">
        <v>23</v>
      </c>
      <c r="D432" s="8" t="s">
        <v>26</v>
      </c>
      <c r="E432" s="8">
        <v>46</v>
      </c>
      <c r="F432" s="8">
        <v>100</v>
      </c>
      <c r="G432" s="8">
        <v>224</v>
      </c>
      <c r="H432" s="8">
        <v>20</v>
      </c>
      <c r="I432" s="9" t="s">
        <v>33</v>
      </c>
    </row>
    <row r="433" spans="1:9" ht="32.25" customHeight="1" x14ac:dyDescent="0.25">
      <c r="A433" s="7">
        <v>2022</v>
      </c>
      <c r="B433" s="8" t="s">
        <v>35</v>
      </c>
      <c r="C433" s="8" t="s">
        <v>23</v>
      </c>
      <c r="D433" s="8" t="s">
        <v>27</v>
      </c>
      <c r="E433" s="8">
        <v>34</v>
      </c>
      <c r="F433" s="8">
        <v>2288.4</v>
      </c>
      <c r="G433" s="8">
        <v>5126.0160000000005</v>
      </c>
      <c r="H433" s="8">
        <v>457.68000000000006</v>
      </c>
      <c r="I433" s="9" t="s">
        <v>33</v>
      </c>
    </row>
    <row r="434" spans="1:9" ht="32.25" customHeight="1" x14ac:dyDescent="0.25">
      <c r="A434" s="7">
        <v>2022</v>
      </c>
      <c r="B434" s="8" t="s">
        <v>35</v>
      </c>
      <c r="C434" s="8" t="s">
        <v>14</v>
      </c>
      <c r="D434" s="8" t="s">
        <v>28</v>
      </c>
      <c r="E434" s="8">
        <v>7</v>
      </c>
      <c r="F434" s="8">
        <v>200</v>
      </c>
      <c r="G434" s="8">
        <v>224</v>
      </c>
      <c r="H434" s="8">
        <v>40</v>
      </c>
      <c r="I434" s="9" t="s">
        <v>33</v>
      </c>
    </row>
    <row r="435" spans="1:9" ht="32.25" customHeight="1" x14ac:dyDescent="0.25">
      <c r="A435" s="7">
        <v>2022</v>
      </c>
      <c r="B435" s="8" t="s">
        <v>35</v>
      </c>
      <c r="C435" s="8" t="s">
        <v>23</v>
      </c>
      <c r="D435" s="8" t="s">
        <v>30</v>
      </c>
      <c r="E435" s="8">
        <v>3</v>
      </c>
      <c r="F435" s="8">
        <v>3300</v>
      </c>
      <c r="G435" s="8">
        <v>5126.576</v>
      </c>
      <c r="H435" s="8">
        <v>660</v>
      </c>
      <c r="I435" s="9" t="s">
        <v>33</v>
      </c>
    </row>
    <row r="436" spans="1:9" ht="32.25" customHeight="1" x14ac:dyDescent="0.25">
      <c r="A436" s="7">
        <v>2022</v>
      </c>
      <c r="B436" s="8" t="s">
        <v>35</v>
      </c>
      <c r="C436" s="8" t="s">
        <v>29</v>
      </c>
      <c r="D436" s="8" t="s">
        <v>29</v>
      </c>
      <c r="E436" s="8">
        <v>2</v>
      </c>
      <c r="F436" s="8">
        <v>4577.3</v>
      </c>
      <c r="G436" s="8">
        <v>7392</v>
      </c>
      <c r="H436" s="8">
        <v>915.46</v>
      </c>
      <c r="I436" s="9" t="s">
        <v>12</v>
      </c>
    </row>
    <row r="437" spans="1:9" ht="32.25" customHeight="1" x14ac:dyDescent="0.25">
      <c r="A437" s="7">
        <v>2022</v>
      </c>
      <c r="B437" s="8" t="s">
        <v>36</v>
      </c>
      <c r="C437" s="8" t="s">
        <v>10</v>
      </c>
      <c r="D437" s="8" t="s">
        <v>11</v>
      </c>
      <c r="E437" s="8">
        <v>3566</v>
      </c>
      <c r="F437" s="8">
        <v>4577.3</v>
      </c>
      <c r="G437" s="8">
        <v>5126.576</v>
      </c>
      <c r="H437" s="8">
        <v>915.46</v>
      </c>
      <c r="I437" s="9" t="s">
        <v>33</v>
      </c>
    </row>
    <row r="438" spans="1:9" ht="32.25" customHeight="1" x14ac:dyDescent="0.25">
      <c r="A438" s="7">
        <v>2022</v>
      </c>
      <c r="B438" s="8" t="s">
        <v>36</v>
      </c>
      <c r="C438" s="8" t="s">
        <v>10</v>
      </c>
      <c r="D438" s="8" t="s">
        <v>13</v>
      </c>
      <c r="E438" s="8">
        <v>2498</v>
      </c>
      <c r="F438" s="8">
        <v>8000</v>
      </c>
      <c r="G438" s="8">
        <v>8960</v>
      </c>
      <c r="H438" s="8">
        <v>1600</v>
      </c>
      <c r="I438" s="9" t="s">
        <v>12</v>
      </c>
    </row>
    <row r="439" spans="1:9" ht="32.25" customHeight="1" x14ac:dyDescent="0.25">
      <c r="A439" s="7">
        <v>2022</v>
      </c>
      <c r="B439" s="8" t="s">
        <v>36</v>
      </c>
      <c r="C439" s="8" t="s">
        <v>14</v>
      </c>
      <c r="D439" s="8" t="s">
        <v>15</v>
      </c>
      <c r="E439" s="8">
        <v>1245</v>
      </c>
      <c r="F439" s="8">
        <v>4577.2</v>
      </c>
      <c r="G439" s="8">
        <v>5126.4639999999999</v>
      </c>
      <c r="H439" s="8">
        <v>915.44</v>
      </c>
      <c r="I439" s="9" t="s">
        <v>12</v>
      </c>
    </row>
    <row r="440" spans="1:9" ht="32.25" customHeight="1" x14ac:dyDescent="0.25">
      <c r="A440" s="7">
        <v>2022</v>
      </c>
      <c r="B440" s="8" t="s">
        <v>36</v>
      </c>
      <c r="C440" s="8" t="s">
        <v>16</v>
      </c>
      <c r="D440" s="8" t="s">
        <v>17</v>
      </c>
      <c r="E440" s="8">
        <v>644</v>
      </c>
      <c r="F440" s="8">
        <v>5743.5</v>
      </c>
      <c r="G440" s="8">
        <v>6432.72</v>
      </c>
      <c r="H440" s="8">
        <v>1148.7</v>
      </c>
      <c r="I440" s="9" t="s">
        <v>12</v>
      </c>
    </row>
    <row r="441" spans="1:9" ht="32.25" customHeight="1" x14ac:dyDescent="0.25">
      <c r="A441" s="7">
        <v>2022</v>
      </c>
      <c r="B441" s="8" t="s">
        <v>36</v>
      </c>
      <c r="C441" s="8" t="s">
        <v>18</v>
      </c>
      <c r="D441" s="8" t="s">
        <v>19</v>
      </c>
      <c r="E441" s="8">
        <v>643</v>
      </c>
      <c r="F441" s="8">
        <v>7000</v>
      </c>
      <c r="G441" s="8">
        <v>7840</v>
      </c>
      <c r="H441" s="8">
        <v>1400</v>
      </c>
      <c r="I441" s="9" t="s">
        <v>12</v>
      </c>
    </row>
    <row r="442" spans="1:9" ht="32.25" customHeight="1" x14ac:dyDescent="0.25">
      <c r="A442" s="7">
        <v>2022</v>
      </c>
      <c r="B442" s="8" t="s">
        <v>36</v>
      </c>
      <c r="C442" s="8" t="s">
        <v>16</v>
      </c>
      <c r="D442" s="8" t="s">
        <v>20</v>
      </c>
      <c r="E442" s="8">
        <v>455</v>
      </c>
      <c r="F442" s="8">
        <v>4578.6000000000004</v>
      </c>
      <c r="G442" s="8">
        <v>5128.0320000000002</v>
      </c>
      <c r="H442" s="8">
        <v>915.72000000000014</v>
      </c>
      <c r="I442" s="9" t="s">
        <v>12</v>
      </c>
    </row>
    <row r="443" spans="1:9" ht="32.25" customHeight="1" x14ac:dyDescent="0.25">
      <c r="A443" s="7">
        <v>2022</v>
      </c>
      <c r="B443" s="8" t="s">
        <v>36</v>
      </c>
      <c r="C443" s="8" t="s">
        <v>18</v>
      </c>
      <c r="D443" s="8" t="s">
        <v>21</v>
      </c>
      <c r="E443" s="8">
        <v>345</v>
      </c>
      <c r="F443" s="8">
        <v>7000</v>
      </c>
      <c r="G443" s="8">
        <v>7840</v>
      </c>
      <c r="H443" s="8">
        <v>1400</v>
      </c>
      <c r="I443" s="9" t="s">
        <v>12</v>
      </c>
    </row>
    <row r="444" spans="1:9" ht="32.25" customHeight="1" x14ac:dyDescent="0.25">
      <c r="A444" s="7">
        <v>2022</v>
      </c>
      <c r="B444" s="8" t="s">
        <v>36</v>
      </c>
      <c r="C444" s="8" t="s">
        <v>14</v>
      </c>
      <c r="D444" s="8" t="s">
        <v>22</v>
      </c>
      <c r="E444" s="8">
        <v>122</v>
      </c>
      <c r="F444" s="8">
        <v>100</v>
      </c>
      <c r="G444" s="8">
        <v>112</v>
      </c>
      <c r="H444" s="8">
        <v>20</v>
      </c>
      <c r="I444" s="9" t="s">
        <v>12</v>
      </c>
    </row>
    <row r="445" spans="1:9" ht="32.25" customHeight="1" x14ac:dyDescent="0.25">
      <c r="A445" s="7">
        <v>2022</v>
      </c>
      <c r="B445" s="8" t="s">
        <v>36</v>
      </c>
      <c r="C445" s="8" t="s">
        <v>23</v>
      </c>
      <c r="D445" s="8" t="s">
        <v>24</v>
      </c>
      <c r="E445" s="8">
        <v>78</v>
      </c>
      <c r="F445" s="8">
        <v>2288.6</v>
      </c>
      <c r="G445" s="8">
        <v>5126.4639999999999</v>
      </c>
      <c r="H445" s="8">
        <v>457.72</v>
      </c>
      <c r="I445" s="9" t="s">
        <v>12</v>
      </c>
    </row>
    <row r="446" spans="1:9" ht="32.25" customHeight="1" x14ac:dyDescent="0.25">
      <c r="A446" s="7">
        <v>2022</v>
      </c>
      <c r="B446" s="8" t="s">
        <v>36</v>
      </c>
      <c r="C446" s="8" t="s">
        <v>23</v>
      </c>
      <c r="D446" s="8" t="s">
        <v>25</v>
      </c>
      <c r="E446" s="8">
        <v>76</v>
      </c>
      <c r="F446" s="8">
        <v>2288.4499999999998</v>
      </c>
      <c r="G446" s="8">
        <v>5126.1279999999997</v>
      </c>
      <c r="H446" s="8">
        <v>457.69</v>
      </c>
      <c r="I446" s="9" t="s">
        <v>12</v>
      </c>
    </row>
    <row r="447" spans="1:9" ht="32.25" customHeight="1" x14ac:dyDescent="0.25">
      <c r="A447" s="7">
        <v>2022</v>
      </c>
      <c r="B447" s="8" t="s">
        <v>36</v>
      </c>
      <c r="C447" s="8" t="s">
        <v>23</v>
      </c>
      <c r="D447" s="8" t="s">
        <v>26</v>
      </c>
      <c r="E447" s="8">
        <v>46</v>
      </c>
      <c r="F447" s="8">
        <v>100</v>
      </c>
      <c r="G447" s="8">
        <v>224</v>
      </c>
      <c r="H447" s="8">
        <v>20</v>
      </c>
      <c r="I447" s="9" t="s">
        <v>12</v>
      </c>
    </row>
    <row r="448" spans="1:9" ht="32.25" customHeight="1" x14ac:dyDescent="0.25">
      <c r="A448" s="7">
        <v>2022</v>
      </c>
      <c r="B448" s="8" t="s">
        <v>36</v>
      </c>
      <c r="C448" s="8" t="s">
        <v>23</v>
      </c>
      <c r="D448" s="8" t="s">
        <v>27</v>
      </c>
      <c r="E448" s="8">
        <v>34</v>
      </c>
      <c r="F448" s="8">
        <v>2288.4</v>
      </c>
      <c r="G448" s="8">
        <v>5126.0160000000005</v>
      </c>
      <c r="H448" s="8">
        <v>457.68000000000006</v>
      </c>
      <c r="I448" s="9" t="s">
        <v>12</v>
      </c>
    </row>
    <row r="449" spans="1:9" ht="32.25" customHeight="1" x14ac:dyDescent="0.25">
      <c r="A449" s="7">
        <v>2022</v>
      </c>
      <c r="B449" s="8" t="s">
        <v>36</v>
      </c>
      <c r="C449" s="8" t="s">
        <v>14</v>
      </c>
      <c r="D449" s="8" t="s">
        <v>28</v>
      </c>
      <c r="E449" s="8">
        <v>7</v>
      </c>
      <c r="F449" s="8">
        <v>200</v>
      </c>
      <c r="G449" s="8">
        <v>224</v>
      </c>
      <c r="H449" s="8">
        <v>40</v>
      </c>
      <c r="I449" s="9" t="s">
        <v>12</v>
      </c>
    </row>
    <row r="450" spans="1:9" ht="32.25" customHeight="1" x14ac:dyDescent="0.25">
      <c r="A450" s="7">
        <v>2022</v>
      </c>
      <c r="B450" s="8" t="s">
        <v>36</v>
      </c>
      <c r="C450" s="8" t="s">
        <v>29</v>
      </c>
      <c r="D450" s="8" t="s">
        <v>29</v>
      </c>
      <c r="E450" s="8">
        <v>3</v>
      </c>
      <c r="F450" s="8">
        <v>4577.3</v>
      </c>
      <c r="G450" s="8">
        <v>7392</v>
      </c>
      <c r="H450" s="8">
        <v>915.46</v>
      </c>
      <c r="I450" s="9" t="s">
        <v>12</v>
      </c>
    </row>
    <row r="451" spans="1:9" ht="32.25" customHeight="1" x14ac:dyDescent="0.25">
      <c r="A451" s="7">
        <v>2022</v>
      </c>
      <c r="B451" s="8" t="s">
        <v>36</v>
      </c>
      <c r="C451" s="8" t="s">
        <v>23</v>
      </c>
      <c r="D451" s="8" t="s">
        <v>30</v>
      </c>
      <c r="E451" s="8">
        <v>3</v>
      </c>
      <c r="F451" s="8">
        <v>2288.65</v>
      </c>
      <c r="G451" s="8">
        <v>5126.576</v>
      </c>
      <c r="H451" s="8">
        <v>457.73</v>
      </c>
      <c r="I451" s="9" t="s">
        <v>12</v>
      </c>
    </row>
    <row r="452" spans="1:9" ht="32.25" customHeight="1" x14ac:dyDescent="0.25">
      <c r="A452" s="7">
        <v>2022</v>
      </c>
      <c r="B452" s="8" t="s">
        <v>37</v>
      </c>
      <c r="C452" s="8" t="s">
        <v>10</v>
      </c>
      <c r="D452" s="8" t="s">
        <v>11</v>
      </c>
      <c r="E452" s="8">
        <v>3566</v>
      </c>
      <c r="F452" s="8">
        <v>4577.3</v>
      </c>
      <c r="G452" s="8">
        <v>5126.576</v>
      </c>
      <c r="H452" s="8">
        <v>915.46</v>
      </c>
      <c r="I452" s="9" t="s">
        <v>12</v>
      </c>
    </row>
    <row r="453" spans="1:9" ht="32.25" customHeight="1" x14ac:dyDescent="0.25">
      <c r="A453" s="7">
        <v>2022</v>
      </c>
      <c r="B453" s="8" t="s">
        <v>37</v>
      </c>
      <c r="C453" s="8" t="s">
        <v>10</v>
      </c>
      <c r="D453" s="8" t="s">
        <v>13</v>
      </c>
      <c r="E453" s="8">
        <v>2498</v>
      </c>
      <c r="F453" s="8">
        <v>8000</v>
      </c>
      <c r="G453" s="8">
        <v>8960</v>
      </c>
      <c r="H453" s="8">
        <v>1600</v>
      </c>
      <c r="I453" s="9" t="s">
        <v>12</v>
      </c>
    </row>
    <row r="454" spans="1:9" ht="32.25" customHeight="1" x14ac:dyDescent="0.25">
      <c r="A454" s="7">
        <v>2022</v>
      </c>
      <c r="B454" s="8" t="s">
        <v>37</v>
      </c>
      <c r="C454" s="8" t="s">
        <v>14</v>
      </c>
      <c r="D454" s="8" t="s">
        <v>15</v>
      </c>
      <c r="E454" s="8">
        <v>1245</v>
      </c>
      <c r="F454" s="8">
        <v>4577.2</v>
      </c>
      <c r="G454" s="8">
        <v>5126.4639999999999</v>
      </c>
      <c r="H454" s="8">
        <v>915.44</v>
      </c>
      <c r="I454" s="9" t="s">
        <v>12</v>
      </c>
    </row>
    <row r="455" spans="1:9" ht="32.25" customHeight="1" x14ac:dyDescent="0.25">
      <c r="A455" s="7">
        <v>2022</v>
      </c>
      <c r="B455" s="8" t="s">
        <v>37</v>
      </c>
      <c r="C455" s="8" t="s">
        <v>16</v>
      </c>
      <c r="D455" s="8" t="s">
        <v>17</v>
      </c>
      <c r="E455" s="8">
        <v>644</v>
      </c>
      <c r="F455" s="8">
        <v>5743.5</v>
      </c>
      <c r="G455" s="8">
        <v>6432.72</v>
      </c>
      <c r="H455" s="8">
        <v>1148.7</v>
      </c>
      <c r="I455" s="9" t="s">
        <v>12</v>
      </c>
    </row>
    <row r="456" spans="1:9" ht="32.25" customHeight="1" x14ac:dyDescent="0.25">
      <c r="A456" s="7">
        <v>2022</v>
      </c>
      <c r="B456" s="8" t="s">
        <v>37</v>
      </c>
      <c r="C456" s="8" t="s">
        <v>18</v>
      </c>
      <c r="D456" s="8" t="s">
        <v>19</v>
      </c>
      <c r="E456" s="8">
        <v>643</v>
      </c>
      <c r="F456" s="8">
        <v>7000</v>
      </c>
      <c r="G456" s="8">
        <v>7840</v>
      </c>
      <c r="H456" s="8">
        <v>1400</v>
      </c>
      <c r="I456" s="9" t="s">
        <v>12</v>
      </c>
    </row>
    <row r="457" spans="1:9" ht="32.25" customHeight="1" x14ac:dyDescent="0.25">
      <c r="A457" s="7">
        <v>2022</v>
      </c>
      <c r="B457" s="8" t="s">
        <v>37</v>
      </c>
      <c r="C457" s="8" t="s">
        <v>16</v>
      </c>
      <c r="D457" s="8" t="s">
        <v>20</v>
      </c>
      <c r="E457" s="8">
        <v>455</v>
      </c>
      <c r="F457" s="8">
        <v>4578.6000000000004</v>
      </c>
      <c r="G457" s="8">
        <v>5128.0320000000002</v>
      </c>
      <c r="H457" s="8">
        <v>915.72000000000014</v>
      </c>
      <c r="I457" s="9" t="s">
        <v>12</v>
      </c>
    </row>
    <row r="458" spans="1:9" ht="32.25" customHeight="1" x14ac:dyDescent="0.25">
      <c r="A458" s="7">
        <v>2022</v>
      </c>
      <c r="B458" s="8" t="s">
        <v>37</v>
      </c>
      <c r="C458" s="8" t="s">
        <v>18</v>
      </c>
      <c r="D458" s="8" t="s">
        <v>21</v>
      </c>
      <c r="E458" s="8">
        <v>345</v>
      </c>
      <c r="F458" s="8">
        <v>7000</v>
      </c>
      <c r="G458" s="8">
        <v>7840</v>
      </c>
      <c r="H458" s="8">
        <v>1400</v>
      </c>
      <c r="I458" s="9" t="s">
        <v>12</v>
      </c>
    </row>
    <row r="459" spans="1:9" ht="32.25" customHeight="1" x14ac:dyDescent="0.25">
      <c r="A459" s="7">
        <v>2022</v>
      </c>
      <c r="B459" s="8" t="s">
        <v>37</v>
      </c>
      <c r="C459" s="8" t="s">
        <v>14</v>
      </c>
      <c r="D459" s="8" t="s">
        <v>22</v>
      </c>
      <c r="E459" s="8">
        <v>122</v>
      </c>
      <c r="F459" s="8">
        <v>100</v>
      </c>
      <c r="G459" s="8">
        <v>112</v>
      </c>
      <c r="H459" s="8">
        <v>20</v>
      </c>
      <c r="I459" s="9" t="s">
        <v>12</v>
      </c>
    </row>
    <row r="460" spans="1:9" ht="32.25" customHeight="1" x14ac:dyDescent="0.25">
      <c r="A460" s="7">
        <v>2022</v>
      </c>
      <c r="B460" s="8" t="s">
        <v>37</v>
      </c>
      <c r="C460" s="8" t="s">
        <v>23</v>
      </c>
      <c r="D460" s="8" t="s">
        <v>24</v>
      </c>
      <c r="E460" s="8">
        <v>78</v>
      </c>
      <c r="F460" s="8">
        <v>2288.6</v>
      </c>
      <c r="G460" s="8">
        <v>5126.4639999999999</v>
      </c>
      <c r="H460" s="8">
        <v>457.72</v>
      </c>
      <c r="I460" s="9" t="s">
        <v>12</v>
      </c>
    </row>
    <row r="461" spans="1:9" ht="32.25" customHeight="1" x14ac:dyDescent="0.25">
      <c r="A461" s="7">
        <v>2022</v>
      </c>
      <c r="B461" s="8" t="s">
        <v>37</v>
      </c>
      <c r="C461" s="8" t="s">
        <v>23</v>
      </c>
      <c r="D461" s="8" t="s">
        <v>25</v>
      </c>
      <c r="E461" s="8">
        <v>76</v>
      </c>
      <c r="F461" s="8">
        <v>2288.4499999999998</v>
      </c>
      <c r="G461" s="8">
        <v>5126.1279999999997</v>
      </c>
      <c r="H461" s="8">
        <v>457.69</v>
      </c>
      <c r="I461" s="9" t="s">
        <v>12</v>
      </c>
    </row>
    <row r="462" spans="1:9" ht="32.25" customHeight="1" x14ac:dyDescent="0.25">
      <c r="A462" s="7">
        <v>2022</v>
      </c>
      <c r="B462" s="8" t="s">
        <v>37</v>
      </c>
      <c r="C462" s="8" t="s">
        <v>23</v>
      </c>
      <c r="D462" s="8" t="s">
        <v>26</v>
      </c>
      <c r="E462" s="8">
        <v>46</v>
      </c>
      <c r="F462" s="8">
        <v>100</v>
      </c>
      <c r="G462" s="8">
        <v>224</v>
      </c>
      <c r="H462" s="8">
        <v>20</v>
      </c>
      <c r="I462" s="9" t="s">
        <v>12</v>
      </c>
    </row>
    <row r="463" spans="1:9" ht="32.25" customHeight="1" x14ac:dyDescent="0.25">
      <c r="A463" s="7">
        <v>2022</v>
      </c>
      <c r="B463" s="8" t="s">
        <v>37</v>
      </c>
      <c r="C463" s="8" t="s">
        <v>23</v>
      </c>
      <c r="D463" s="8" t="s">
        <v>27</v>
      </c>
      <c r="E463" s="8">
        <v>34</v>
      </c>
      <c r="F463" s="8">
        <v>2288.4</v>
      </c>
      <c r="G463" s="8">
        <v>5126.0160000000005</v>
      </c>
      <c r="H463" s="8">
        <v>457.68000000000006</v>
      </c>
      <c r="I463" s="9" t="s">
        <v>12</v>
      </c>
    </row>
    <row r="464" spans="1:9" ht="32.25" customHeight="1" x14ac:dyDescent="0.25">
      <c r="A464" s="7">
        <v>2022</v>
      </c>
      <c r="B464" s="8" t="s">
        <v>37</v>
      </c>
      <c r="C464" s="8" t="s">
        <v>14</v>
      </c>
      <c r="D464" s="8" t="s">
        <v>28</v>
      </c>
      <c r="E464" s="8">
        <v>7</v>
      </c>
      <c r="F464" s="8">
        <v>200</v>
      </c>
      <c r="G464" s="8">
        <v>224</v>
      </c>
      <c r="H464" s="8">
        <v>40</v>
      </c>
      <c r="I464" s="9" t="s">
        <v>12</v>
      </c>
    </row>
    <row r="465" spans="1:9" ht="32.25" customHeight="1" x14ac:dyDescent="0.25">
      <c r="A465" s="7">
        <v>2022</v>
      </c>
      <c r="B465" s="8" t="s">
        <v>37</v>
      </c>
      <c r="C465" s="8" t="s">
        <v>23</v>
      </c>
      <c r="D465" s="8" t="s">
        <v>30</v>
      </c>
      <c r="E465" s="8">
        <v>3</v>
      </c>
      <c r="F465" s="8">
        <v>2288.65</v>
      </c>
      <c r="G465" s="8">
        <v>5126.576</v>
      </c>
      <c r="H465" s="8">
        <v>457.73</v>
      </c>
      <c r="I465" s="9" t="s">
        <v>12</v>
      </c>
    </row>
    <row r="466" spans="1:9" ht="32.25" customHeight="1" x14ac:dyDescent="0.25">
      <c r="A466" s="7">
        <v>2022</v>
      </c>
      <c r="B466" s="8" t="s">
        <v>37</v>
      </c>
      <c r="C466" s="8" t="s">
        <v>29</v>
      </c>
      <c r="D466" s="8" t="s">
        <v>29</v>
      </c>
      <c r="E466" s="8">
        <v>2</v>
      </c>
      <c r="F466" s="8">
        <v>6600</v>
      </c>
      <c r="G466" s="8">
        <v>7392</v>
      </c>
      <c r="H466" s="8">
        <v>1320</v>
      </c>
      <c r="I466" s="9" t="s">
        <v>12</v>
      </c>
    </row>
    <row r="467" spans="1:9" ht="32.25" customHeight="1" x14ac:dyDescent="0.25">
      <c r="A467" s="7">
        <v>2022</v>
      </c>
      <c r="B467" s="8" t="s">
        <v>38</v>
      </c>
      <c r="C467" s="8" t="s">
        <v>10</v>
      </c>
      <c r="D467" s="8" t="s">
        <v>11</v>
      </c>
      <c r="E467" s="8">
        <v>3566</v>
      </c>
      <c r="F467" s="8">
        <v>4577.3</v>
      </c>
      <c r="G467" s="8">
        <v>5126.576</v>
      </c>
      <c r="H467" s="8">
        <v>915.46</v>
      </c>
      <c r="I467" s="9" t="s">
        <v>12</v>
      </c>
    </row>
    <row r="468" spans="1:9" ht="32.25" customHeight="1" x14ac:dyDescent="0.25">
      <c r="A468" s="7">
        <v>2022</v>
      </c>
      <c r="B468" s="8" t="s">
        <v>38</v>
      </c>
      <c r="C468" s="8" t="s">
        <v>10</v>
      </c>
      <c r="D468" s="8" t="s">
        <v>13</v>
      </c>
      <c r="E468" s="8">
        <v>2498</v>
      </c>
      <c r="F468" s="8">
        <v>8000</v>
      </c>
      <c r="G468" s="8">
        <v>8960</v>
      </c>
      <c r="H468" s="8">
        <v>1600</v>
      </c>
      <c r="I468" s="9" t="s">
        <v>12</v>
      </c>
    </row>
    <row r="469" spans="1:9" ht="32.25" customHeight="1" x14ac:dyDescent="0.25">
      <c r="A469" s="7">
        <v>2022</v>
      </c>
      <c r="B469" s="8" t="s">
        <v>38</v>
      </c>
      <c r="C469" s="8" t="s">
        <v>14</v>
      </c>
      <c r="D469" s="8" t="s">
        <v>15</v>
      </c>
      <c r="E469" s="8">
        <v>1245</v>
      </c>
      <c r="F469" s="8">
        <v>4577.2</v>
      </c>
      <c r="G469" s="8">
        <v>5126.4639999999999</v>
      </c>
      <c r="H469" s="8">
        <v>915.44</v>
      </c>
      <c r="I469" s="9" t="s">
        <v>12</v>
      </c>
    </row>
    <row r="470" spans="1:9" ht="32.25" customHeight="1" x14ac:dyDescent="0.25">
      <c r="A470" s="7">
        <v>2022</v>
      </c>
      <c r="B470" s="8" t="s">
        <v>38</v>
      </c>
      <c r="C470" s="8" t="s">
        <v>16</v>
      </c>
      <c r="D470" s="8" t="s">
        <v>17</v>
      </c>
      <c r="E470" s="8">
        <v>644</v>
      </c>
      <c r="F470" s="8">
        <v>5743.5</v>
      </c>
      <c r="G470" s="8">
        <v>6432.72</v>
      </c>
      <c r="H470" s="8">
        <v>1148.7</v>
      </c>
      <c r="I470" s="9" t="s">
        <v>12</v>
      </c>
    </row>
    <row r="471" spans="1:9" ht="32.25" customHeight="1" x14ac:dyDescent="0.25">
      <c r="A471" s="7">
        <v>2022</v>
      </c>
      <c r="B471" s="8" t="s">
        <v>38</v>
      </c>
      <c r="C471" s="8" t="s">
        <v>18</v>
      </c>
      <c r="D471" s="8" t="s">
        <v>19</v>
      </c>
      <c r="E471" s="8">
        <v>643</v>
      </c>
      <c r="F471" s="8">
        <v>7000</v>
      </c>
      <c r="G471" s="8">
        <v>7840</v>
      </c>
      <c r="H471" s="8">
        <v>1400</v>
      </c>
      <c r="I471" s="9" t="s">
        <v>12</v>
      </c>
    </row>
    <row r="472" spans="1:9" ht="32.25" customHeight="1" x14ac:dyDescent="0.25">
      <c r="A472" s="7">
        <v>2022</v>
      </c>
      <c r="B472" s="8" t="s">
        <v>38</v>
      </c>
      <c r="C472" s="8" t="s">
        <v>16</v>
      </c>
      <c r="D472" s="8" t="s">
        <v>20</v>
      </c>
      <c r="E472" s="8">
        <v>455</v>
      </c>
      <c r="F472" s="8">
        <v>5036.46</v>
      </c>
      <c r="G472" s="8">
        <v>5128.0320000000002</v>
      </c>
      <c r="H472" s="8">
        <v>1007.292</v>
      </c>
      <c r="I472" s="9" t="s">
        <v>12</v>
      </c>
    </row>
    <row r="473" spans="1:9" ht="32.25" customHeight="1" x14ac:dyDescent="0.25">
      <c r="A473" s="7">
        <v>2022</v>
      </c>
      <c r="B473" s="8" t="s">
        <v>38</v>
      </c>
      <c r="C473" s="8" t="s">
        <v>18</v>
      </c>
      <c r="D473" s="8" t="s">
        <v>21</v>
      </c>
      <c r="E473" s="8">
        <v>345</v>
      </c>
      <c r="F473" s="8">
        <v>7700</v>
      </c>
      <c r="G473" s="8">
        <v>7840</v>
      </c>
      <c r="H473" s="8">
        <v>1540</v>
      </c>
      <c r="I473" s="9" t="s">
        <v>12</v>
      </c>
    </row>
    <row r="474" spans="1:9" ht="32.25" customHeight="1" x14ac:dyDescent="0.25">
      <c r="A474" s="7">
        <v>2022</v>
      </c>
      <c r="B474" s="8" t="s">
        <v>38</v>
      </c>
      <c r="C474" s="8" t="s">
        <v>14</v>
      </c>
      <c r="D474" s="8" t="s">
        <v>22</v>
      </c>
      <c r="E474" s="8">
        <v>122</v>
      </c>
      <c r="F474" s="8">
        <v>110</v>
      </c>
      <c r="G474" s="8">
        <v>112</v>
      </c>
      <c r="H474" s="8">
        <v>22</v>
      </c>
      <c r="I474" s="9" t="s">
        <v>12</v>
      </c>
    </row>
    <row r="475" spans="1:9" ht="32.25" customHeight="1" x14ac:dyDescent="0.25">
      <c r="A475" s="7">
        <v>2022</v>
      </c>
      <c r="B475" s="8" t="s">
        <v>38</v>
      </c>
      <c r="C475" s="8" t="s">
        <v>23</v>
      </c>
      <c r="D475" s="8" t="s">
        <v>24</v>
      </c>
      <c r="E475" s="8">
        <v>78</v>
      </c>
      <c r="F475" s="8">
        <v>2517.46</v>
      </c>
      <c r="G475" s="8">
        <v>5126.4639999999999</v>
      </c>
      <c r="H475" s="8">
        <v>503.49200000000002</v>
      </c>
      <c r="I475" s="9" t="s">
        <v>12</v>
      </c>
    </row>
    <row r="476" spans="1:9" ht="32.25" customHeight="1" x14ac:dyDescent="0.25">
      <c r="A476" s="7">
        <v>2022</v>
      </c>
      <c r="B476" s="8" t="s">
        <v>38</v>
      </c>
      <c r="C476" s="8" t="s">
        <v>23</v>
      </c>
      <c r="D476" s="8" t="s">
        <v>25</v>
      </c>
      <c r="E476" s="8">
        <v>76</v>
      </c>
      <c r="F476" s="8">
        <v>2517.2949999999996</v>
      </c>
      <c r="G476" s="8">
        <v>5126.1279999999997</v>
      </c>
      <c r="H476" s="8">
        <v>503.45899999999995</v>
      </c>
      <c r="I476" s="9" t="s">
        <v>12</v>
      </c>
    </row>
    <row r="477" spans="1:9" ht="32.25" customHeight="1" x14ac:dyDescent="0.25">
      <c r="A477" s="7">
        <v>2022</v>
      </c>
      <c r="B477" s="8" t="s">
        <v>38</v>
      </c>
      <c r="C477" s="8" t="s">
        <v>23</v>
      </c>
      <c r="D477" s="8" t="s">
        <v>26</v>
      </c>
      <c r="E477" s="8">
        <v>46</v>
      </c>
      <c r="F477" s="8">
        <v>115</v>
      </c>
      <c r="G477" s="8">
        <v>224</v>
      </c>
      <c r="H477" s="8">
        <v>23</v>
      </c>
      <c r="I477" s="9" t="s">
        <v>12</v>
      </c>
    </row>
    <row r="478" spans="1:9" ht="32.25" customHeight="1" x14ac:dyDescent="0.25">
      <c r="A478" s="7">
        <v>2022</v>
      </c>
      <c r="B478" s="8" t="s">
        <v>38</v>
      </c>
      <c r="C478" s="8" t="s">
        <v>23</v>
      </c>
      <c r="D478" s="8" t="s">
        <v>27</v>
      </c>
      <c r="E478" s="8">
        <v>34</v>
      </c>
      <c r="F478" s="8">
        <v>2631.66</v>
      </c>
      <c r="G478" s="8">
        <v>5126.0160000000005</v>
      </c>
      <c r="H478" s="8">
        <v>526.33199999999999</v>
      </c>
      <c r="I478" s="9" t="s">
        <v>12</v>
      </c>
    </row>
    <row r="479" spans="1:9" ht="32.25" customHeight="1" x14ac:dyDescent="0.25">
      <c r="A479" s="7">
        <v>2022</v>
      </c>
      <c r="B479" s="8" t="s">
        <v>38</v>
      </c>
      <c r="C479" s="8" t="s">
        <v>14</v>
      </c>
      <c r="D479" s="8" t="s">
        <v>28</v>
      </c>
      <c r="E479" s="8">
        <v>7</v>
      </c>
      <c r="F479" s="8">
        <v>230</v>
      </c>
      <c r="G479" s="8">
        <v>224</v>
      </c>
      <c r="H479" s="8">
        <v>46</v>
      </c>
      <c r="I479" s="9" t="s">
        <v>12</v>
      </c>
    </row>
    <row r="480" spans="1:9" ht="32.25" customHeight="1" x14ac:dyDescent="0.25">
      <c r="A480" s="7">
        <v>2022</v>
      </c>
      <c r="B480" s="8" t="s">
        <v>38</v>
      </c>
      <c r="C480" s="8" t="s">
        <v>23</v>
      </c>
      <c r="D480" s="8" t="s">
        <v>30</v>
      </c>
      <c r="E480" s="8">
        <v>3</v>
      </c>
      <c r="F480" s="8">
        <v>2631.9475000000002</v>
      </c>
      <c r="G480" s="8">
        <v>5126.576</v>
      </c>
      <c r="H480" s="8">
        <v>526.38950000000011</v>
      </c>
      <c r="I480" s="9" t="s">
        <v>12</v>
      </c>
    </row>
    <row r="481" spans="1:9" ht="32.25" customHeight="1" x14ac:dyDescent="0.25">
      <c r="A481" s="7">
        <v>2022</v>
      </c>
      <c r="B481" s="8" t="s">
        <v>38</v>
      </c>
      <c r="C481" s="8" t="s">
        <v>29</v>
      </c>
      <c r="D481" s="8" t="s">
        <v>29</v>
      </c>
      <c r="E481" s="8">
        <v>2</v>
      </c>
      <c r="F481" s="8">
        <v>7590</v>
      </c>
      <c r="G481" s="8">
        <v>7392</v>
      </c>
      <c r="H481" s="8">
        <v>1518</v>
      </c>
      <c r="I481" s="9" t="s">
        <v>12</v>
      </c>
    </row>
    <row r="482" spans="1:9" ht="32.25" customHeight="1" x14ac:dyDescent="0.25">
      <c r="A482" s="7">
        <v>2022</v>
      </c>
      <c r="B482" s="8" t="s">
        <v>39</v>
      </c>
      <c r="C482" s="8" t="s">
        <v>10</v>
      </c>
      <c r="D482" s="8" t="s">
        <v>11</v>
      </c>
      <c r="E482" s="8">
        <v>3566</v>
      </c>
      <c r="F482" s="8">
        <v>4577.3</v>
      </c>
      <c r="G482" s="8">
        <v>5126.576</v>
      </c>
      <c r="H482" s="8">
        <v>915.46</v>
      </c>
      <c r="I482" s="9" t="s">
        <v>12</v>
      </c>
    </row>
    <row r="483" spans="1:9" ht="32.25" customHeight="1" x14ac:dyDescent="0.25">
      <c r="A483" s="7">
        <v>2022</v>
      </c>
      <c r="B483" s="8" t="s">
        <v>39</v>
      </c>
      <c r="C483" s="8" t="s">
        <v>10</v>
      </c>
      <c r="D483" s="8" t="s">
        <v>13</v>
      </c>
      <c r="E483" s="8">
        <v>2498</v>
      </c>
      <c r="F483" s="8">
        <v>8000</v>
      </c>
      <c r="G483" s="8">
        <v>8960</v>
      </c>
      <c r="H483" s="8">
        <v>1600</v>
      </c>
      <c r="I483" s="9" t="s">
        <v>12</v>
      </c>
    </row>
    <row r="484" spans="1:9" ht="32.25" customHeight="1" x14ac:dyDescent="0.25">
      <c r="A484" s="7">
        <v>2022</v>
      </c>
      <c r="B484" s="8" t="s">
        <v>39</v>
      </c>
      <c r="C484" s="8" t="s">
        <v>14</v>
      </c>
      <c r="D484" s="8" t="s">
        <v>15</v>
      </c>
      <c r="E484" s="8">
        <v>1245</v>
      </c>
      <c r="F484" s="8">
        <v>4577.2</v>
      </c>
      <c r="G484" s="8">
        <v>5126.4639999999999</v>
      </c>
      <c r="H484" s="8">
        <v>915.44</v>
      </c>
      <c r="I484" s="9" t="s">
        <v>12</v>
      </c>
    </row>
    <row r="485" spans="1:9" ht="32.25" customHeight="1" x14ac:dyDescent="0.25">
      <c r="A485" s="7">
        <v>2022</v>
      </c>
      <c r="B485" s="8" t="s">
        <v>39</v>
      </c>
      <c r="C485" s="8" t="s">
        <v>16</v>
      </c>
      <c r="D485" s="8" t="s">
        <v>17</v>
      </c>
      <c r="E485" s="8">
        <v>644</v>
      </c>
      <c r="F485" s="8">
        <v>5743.5</v>
      </c>
      <c r="G485" s="8">
        <v>6432.72</v>
      </c>
      <c r="H485" s="8">
        <v>1148.7</v>
      </c>
      <c r="I485" s="9" t="s">
        <v>12</v>
      </c>
    </row>
    <row r="486" spans="1:9" ht="32.25" customHeight="1" x14ac:dyDescent="0.25">
      <c r="A486" s="7">
        <v>2022</v>
      </c>
      <c r="B486" s="8" t="s">
        <v>39</v>
      </c>
      <c r="C486" s="8" t="s">
        <v>18</v>
      </c>
      <c r="D486" s="8" t="s">
        <v>19</v>
      </c>
      <c r="E486" s="8">
        <v>643</v>
      </c>
      <c r="F486" s="8">
        <v>7000</v>
      </c>
      <c r="G486" s="8">
        <v>7840</v>
      </c>
      <c r="H486" s="8">
        <v>1400</v>
      </c>
      <c r="I486" s="9" t="s">
        <v>12</v>
      </c>
    </row>
    <row r="487" spans="1:9" ht="32.25" customHeight="1" x14ac:dyDescent="0.25">
      <c r="A487" s="7">
        <v>2022</v>
      </c>
      <c r="B487" s="8" t="s">
        <v>39</v>
      </c>
      <c r="C487" s="8" t="s">
        <v>16</v>
      </c>
      <c r="D487" s="8" t="s">
        <v>20</v>
      </c>
      <c r="E487" s="8">
        <v>455</v>
      </c>
      <c r="F487" s="8">
        <v>4578.6000000000004</v>
      </c>
      <c r="G487" s="8">
        <v>5128.0320000000002</v>
      </c>
      <c r="H487" s="8">
        <v>915.72000000000014</v>
      </c>
      <c r="I487" s="9" t="s">
        <v>12</v>
      </c>
    </row>
    <row r="488" spans="1:9" ht="32.25" customHeight="1" x14ac:dyDescent="0.25">
      <c r="A488" s="7">
        <v>2022</v>
      </c>
      <c r="B488" s="8" t="s">
        <v>39</v>
      </c>
      <c r="C488" s="8" t="s">
        <v>18</v>
      </c>
      <c r="D488" s="8" t="s">
        <v>21</v>
      </c>
      <c r="E488" s="8">
        <v>345</v>
      </c>
      <c r="F488" s="8">
        <v>7000</v>
      </c>
      <c r="G488" s="8">
        <v>7840</v>
      </c>
      <c r="H488" s="8">
        <v>1400</v>
      </c>
      <c r="I488" s="9" t="s">
        <v>12</v>
      </c>
    </row>
    <row r="489" spans="1:9" ht="32.25" customHeight="1" x14ac:dyDescent="0.25">
      <c r="A489" s="7">
        <v>2022</v>
      </c>
      <c r="B489" s="8" t="s">
        <v>39</v>
      </c>
      <c r="C489" s="8" t="s">
        <v>14</v>
      </c>
      <c r="D489" s="8" t="s">
        <v>22</v>
      </c>
      <c r="E489" s="8">
        <v>122</v>
      </c>
      <c r="F489" s="8">
        <v>100</v>
      </c>
      <c r="G489" s="8">
        <v>112</v>
      </c>
      <c r="H489" s="8">
        <v>20</v>
      </c>
      <c r="I489" s="9" t="s">
        <v>12</v>
      </c>
    </row>
    <row r="490" spans="1:9" ht="32.25" customHeight="1" x14ac:dyDescent="0.25">
      <c r="A490" s="7">
        <v>2022</v>
      </c>
      <c r="B490" s="8" t="s">
        <v>39</v>
      </c>
      <c r="C490" s="8" t="s">
        <v>23</v>
      </c>
      <c r="D490" s="8" t="s">
        <v>24</v>
      </c>
      <c r="E490" s="8">
        <v>78</v>
      </c>
      <c r="F490" s="8">
        <v>2288.6</v>
      </c>
      <c r="G490" s="8">
        <v>5126.4639999999999</v>
      </c>
      <c r="H490" s="8">
        <v>457.72</v>
      </c>
      <c r="I490" s="9" t="s">
        <v>12</v>
      </c>
    </row>
    <row r="491" spans="1:9" ht="32.25" customHeight="1" x14ac:dyDescent="0.25">
      <c r="A491" s="7">
        <v>2022</v>
      </c>
      <c r="B491" s="8" t="s">
        <v>39</v>
      </c>
      <c r="C491" s="8" t="s">
        <v>23</v>
      </c>
      <c r="D491" s="8" t="s">
        <v>25</v>
      </c>
      <c r="E491" s="8">
        <v>76</v>
      </c>
      <c r="F491" s="8">
        <v>2288.4499999999998</v>
      </c>
      <c r="G491" s="8">
        <v>5126.1279999999997</v>
      </c>
      <c r="H491" s="8">
        <v>457.69</v>
      </c>
      <c r="I491" s="9" t="s">
        <v>12</v>
      </c>
    </row>
    <row r="492" spans="1:9" ht="32.25" customHeight="1" x14ac:dyDescent="0.25">
      <c r="A492" s="7">
        <v>2022</v>
      </c>
      <c r="B492" s="8" t="s">
        <v>39</v>
      </c>
      <c r="C492" s="8" t="s">
        <v>23</v>
      </c>
      <c r="D492" s="8" t="s">
        <v>26</v>
      </c>
      <c r="E492" s="8">
        <v>46</v>
      </c>
      <c r="F492" s="8">
        <v>100</v>
      </c>
      <c r="G492" s="8">
        <v>224</v>
      </c>
      <c r="H492" s="8">
        <v>20</v>
      </c>
      <c r="I492" s="9" t="s">
        <v>12</v>
      </c>
    </row>
    <row r="493" spans="1:9" ht="32.25" customHeight="1" x14ac:dyDescent="0.25">
      <c r="A493" s="7">
        <v>2022</v>
      </c>
      <c r="B493" s="8" t="s">
        <v>39</v>
      </c>
      <c r="C493" s="8" t="s">
        <v>23</v>
      </c>
      <c r="D493" s="8" t="s">
        <v>27</v>
      </c>
      <c r="E493" s="8">
        <v>34</v>
      </c>
      <c r="F493" s="8">
        <v>2746.08</v>
      </c>
      <c r="G493" s="8">
        <v>5126.0160000000005</v>
      </c>
      <c r="H493" s="8">
        <v>549.21600000000001</v>
      </c>
      <c r="I493" s="9" t="s">
        <v>12</v>
      </c>
    </row>
    <row r="494" spans="1:9" ht="32.25" customHeight="1" x14ac:dyDescent="0.25">
      <c r="A494" s="7">
        <v>2022</v>
      </c>
      <c r="B494" s="8" t="s">
        <v>39</v>
      </c>
      <c r="C494" s="8" t="s">
        <v>14</v>
      </c>
      <c r="D494" s="8" t="s">
        <v>28</v>
      </c>
      <c r="E494" s="8">
        <v>7</v>
      </c>
      <c r="F494" s="8">
        <v>240</v>
      </c>
      <c r="G494" s="8">
        <v>224</v>
      </c>
      <c r="H494" s="8">
        <v>48</v>
      </c>
      <c r="I494" s="9" t="s">
        <v>12</v>
      </c>
    </row>
    <row r="495" spans="1:9" ht="32.25" customHeight="1" x14ac:dyDescent="0.25">
      <c r="A495" s="7">
        <v>2022</v>
      </c>
      <c r="B495" s="8" t="s">
        <v>39</v>
      </c>
      <c r="C495" s="8" t="s">
        <v>23</v>
      </c>
      <c r="D495" s="8" t="s">
        <v>30</v>
      </c>
      <c r="E495" s="8">
        <v>3</v>
      </c>
      <c r="F495" s="8">
        <v>2746.38</v>
      </c>
      <c r="G495" s="8">
        <v>5126.576</v>
      </c>
      <c r="H495" s="8">
        <v>549.27600000000007</v>
      </c>
      <c r="I495" s="9" t="s">
        <v>12</v>
      </c>
    </row>
    <row r="496" spans="1:9" ht="32.25" customHeight="1" x14ac:dyDescent="0.25">
      <c r="A496" s="7">
        <v>2022</v>
      </c>
      <c r="B496" s="8" t="s">
        <v>39</v>
      </c>
      <c r="C496" s="8" t="s">
        <v>29</v>
      </c>
      <c r="D496" s="8" t="s">
        <v>29</v>
      </c>
      <c r="E496" s="8">
        <v>2</v>
      </c>
      <c r="F496" s="8">
        <v>7920</v>
      </c>
      <c r="G496" s="8">
        <v>7392</v>
      </c>
      <c r="H496" s="8">
        <v>1584</v>
      </c>
      <c r="I496" s="9" t="s">
        <v>12</v>
      </c>
    </row>
    <row r="497" spans="1:9" ht="32.25" customHeight="1" x14ac:dyDescent="0.25">
      <c r="A497" s="7">
        <v>2022</v>
      </c>
      <c r="B497" s="8" t="s">
        <v>40</v>
      </c>
      <c r="C497" s="8" t="s">
        <v>10</v>
      </c>
      <c r="D497" s="8" t="s">
        <v>11</v>
      </c>
      <c r="E497" s="8">
        <v>3566</v>
      </c>
      <c r="F497" s="8">
        <v>5035.0300000000007</v>
      </c>
      <c r="G497" s="8">
        <v>5126.576</v>
      </c>
      <c r="H497" s="8">
        <v>1007.0060000000002</v>
      </c>
      <c r="I497" s="9" t="s">
        <v>12</v>
      </c>
    </row>
    <row r="498" spans="1:9" ht="32.25" customHeight="1" x14ac:dyDescent="0.25">
      <c r="A498" s="7">
        <v>2022</v>
      </c>
      <c r="B498" s="8" t="s">
        <v>40</v>
      </c>
      <c r="C498" s="8" t="s">
        <v>10</v>
      </c>
      <c r="D498" s="8" t="s">
        <v>13</v>
      </c>
      <c r="E498" s="8">
        <v>2498</v>
      </c>
      <c r="F498" s="8">
        <v>9200</v>
      </c>
      <c r="G498" s="8">
        <v>8960</v>
      </c>
      <c r="H498" s="8">
        <v>1840</v>
      </c>
      <c r="I498" s="9" t="s">
        <v>12</v>
      </c>
    </row>
    <row r="499" spans="1:9" ht="32.25" customHeight="1" x14ac:dyDescent="0.25">
      <c r="A499" s="7">
        <v>2022</v>
      </c>
      <c r="B499" s="8" t="s">
        <v>40</v>
      </c>
      <c r="C499" s="8" t="s">
        <v>14</v>
      </c>
      <c r="D499" s="8" t="s">
        <v>15</v>
      </c>
      <c r="E499" s="8">
        <v>1245</v>
      </c>
      <c r="F499" s="8">
        <v>5263.78</v>
      </c>
      <c r="G499" s="8">
        <v>5126.4639999999999</v>
      </c>
      <c r="H499" s="8">
        <v>1052.7560000000001</v>
      </c>
      <c r="I499" s="9" t="s">
        <v>12</v>
      </c>
    </row>
    <row r="500" spans="1:9" ht="32.25" customHeight="1" x14ac:dyDescent="0.25">
      <c r="A500" s="7">
        <v>2022</v>
      </c>
      <c r="B500" s="8" t="s">
        <v>40</v>
      </c>
      <c r="C500" s="8" t="s">
        <v>16</v>
      </c>
      <c r="D500" s="8" t="s">
        <v>17</v>
      </c>
      <c r="E500" s="8">
        <v>644</v>
      </c>
      <c r="F500" s="8">
        <v>6605.0249999999996</v>
      </c>
      <c r="G500" s="8">
        <v>6432.72</v>
      </c>
      <c r="H500" s="8">
        <v>1321.0050000000001</v>
      </c>
      <c r="I500" s="9" t="s">
        <v>12</v>
      </c>
    </row>
    <row r="501" spans="1:9" ht="32.25" customHeight="1" x14ac:dyDescent="0.25">
      <c r="A501" s="7">
        <v>2022</v>
      </c>
      <c r="B501" s="8" t="s">
        <v>40</v>
      </c>
      <c r="C501" s="8" t="s">
        <v>18</v>
      </c>
      <c r="D501" s="8" t="s">
        <v>19</v>
      </c>
      <c r="E501" s="8">
        <v>643</v>
      </c>
      <c r="F501" s="8">
        <v>8400</v>
      </c>
      <c r="G501" s="8">
        <v>7840</v>
      </c>
      <c r="H501" s="8">
        <v>1680</v>
      </c>
      <c r="I501" s="9" t="s">
        <v>12</v>
      </c>
    </row>
    <row r="502" spans="1:9" ht="32.25" customHeight="1" x14ac:dyDescent="0.25">
      <c r="A502" s="7">
        <v>2022</v>
      </c>
      <c r="B502" s="8" t="s">
        <v>40</v>
      </c>
      <c r="C502" s="8" t="s">
        <v>16</v>
      </c>
      <c r="D502" s="8" t="s">
        <v>20</v>
      </c>
      <c r="E502" s="8">
        <v>455</v>
      </c>
      <c r="F502" s="8">
        <v>5494.3200000000006</v>
      </c>
      <c r="G502" s="8">
        <v>5128.0320000000002</v>
      </c>
      <c r="H502" s="8">
        <v>1098.8640000000003</v>
      </c>
      <c r="I502" s="9" t="s">
        <v>12</v>
      </c>
    </row>
    <row r="503" spans="1:9" ht="32.25" customHeight="1" x14ac:dyDescent="0.25">
      <c r="A503" s="7">
        <v>2022</v>
      </c>
      <c r="B503" s="8" t="s">
        <v>40</v>
      </c>
      <c r="C503" s="8" t="s">
        <v>18</v>
      </c>
      <c r="D503" s="8" t="s">
        <v>21</v>
      </c>
      <c r="E503" s="8">
        <v>345</v>
      </c>
      <c r="F503" s="8">
        <v>8400</v>
      </c>
      <c r="G503" s="8">
        <v>7840</v>
      </c>
      <c r="H503" s="8">
        <v>1680</v>
      </c>
      <c r="I503" s="9" t="s">
        <v>12</v>
      </c>
    </row>
    <row r="504" spans="1:9" ht="32.25" customHeight="1" x14ac:dyDescent="0.25">
      <c r="A504" s="7">
        <v>2022</v>
      </c>
      <c r="B504" s="8" t="s">
        <v>40</v>
      </c>
      <c r="C504" s="8" t="s">
        <v>14</v>
      </c>
      <c r="D504" s="8" t="s">
        <v>22</v>
      </c>
      <c r="E504" s="8">
        <v>122</v>
      </c>
      <c r="F504" s="8">
        <v>120</v>
      </c>
      <c r="G504" s="8">
        <v>112</v>
      </c>
      <c r="H504" s="8">
        <v>24</v>
      </c>
      <c r="I504" s="9" t="s">
        <v>12</v>
      </c>
    </row>
    <row r="505" spans="1:9" ht="32.25" customHeight="1" x14ac:dyDescent="0.25">
      <c r="A505" s="7">
        <v>2022</v>
      </c>
      <c r="B505" s="8" t="s">
        <v>40</v>
      </c>
      <c r="C505" s="8" t="s">
        <v>23</v>
      </c>
      <c r="D505" s="8" t="s">
        <v>24</v>
      </c>
      <c r="E505" s="8">
        <v>78</v>
      </c>
      <c r="F505" s="8">
        <v>2517.46</v>
      </c>
      <c r="G505" s="8">
        <v>5126.4639999999999</v>
      </c>
      <c r="H505" s="8">
        <v>503.49200000000002</v>
      </c>
      <c r="I505" s="9" t="s">
        <v>12</v>
      </c>
    </row>
    <row r="506" spans="1:9" ht="32.25" customHeight="1" x14ac:dyDescent="0.25">
      <c r="A506" s="7">
        <v>2022</v>
      </c>
      <c r="B506" s="8" t="s">
        <v>40</v>
      </c>
      <c r="C506" s="8" t="s">
        <v>23</v>
      </c>
      <c r="D506" s="8" t="s">
        <v>25</v>
      </c>
      <c r="E506" s="8">
        <v>76</v>
      </c>
      <c r="F506" s="8">
        <v>2517.2949999999996</v>
      </c>
      <c r="G506" s="8">
        <v>5126.1279999999997</v>
      </c>
      <c r="H506" s="8">
        <v>503.45899999999995</v>
      </c>
      <c r="I506" s="9" t="s">
        <v>12</v>
      </c>
    </row>
    <row r="507" spans="1:9" ht="32.25" customHeight="1" x14ac:dyDescent="0.25">
      <c r="A507" s="7">
        <v>2022</v>
      </c>
      <c r="B507" s="8" t="s">
        <v>40</v>
      </c>
      <c r="C507" s="8" t="s">
        <v>23</v>
      </c>
      <c r="D507" s="8" t="s">
        <v>26</v>
      </c>
      <c r="E507" s="8">
        <v>46</v>
      </c>
      <c r="F507" s="8">
        <v>110</v>
      </c>
      <c r="G507" s="8">
        <v>224</v>
      </c>
      <c r="H507" s="8">
        <v>22</v>
      </c>
      <c r="I507" s="9" t="s">
        <v>12</v>
      </c>
    </row>
    <row r="508" spans="1:9" ht="32.25" customHeight="1" x14ac:dyDescent="0.25">
      <c r="A508" s="7">
        <v>2022</v>
      </c>
      <c r="B508" s="8" t="s">
        <v>40</v>
      </c>
      <c r="C508" s="8" t="s">
        <v>23</v>
      </c>
      <c r="D508" s="8" t="s">
        <v>27</v>
      </c>
      <c r="E508" s="8">
        <v>34</v>
      </c>
      <c r="F508" s="8">
        <v>2517.2400000000002</v>
      </c>
      <c r="G508" s="8">
        <v>5126.0160000000005</v>
      </c>
      <c r="H508" s="8">
        <v>503.44800000000009</v>
      </c>
      <c r="I508" s="9" t="s">
        <v>12</v>
      </c>
    </row>
    <row r="509" spans="1:9" ht="32.25" customHeight="1" x14ac:dyDescent="0.25">
      <c r="A509" s="7">
        <v>2022</v>
      </c>
      <c r="B509" s="8" t="s">
        <v>40</v>
      </c>
      <c r="C509" s="8" t="s">
        <v>14</v>
      </c>
      <c r="D509" s="8" t="s">
        <v>28</v>
      </c>
      <c r="E509" s="8">
        <v>7</v>
      </c>
      <c r="F509" s="8">
        <v>220</v>
      </c>
      <c r="G509" s="8">
        <v>224</v>
      </c>
      <c r="H509" s="8">
        <v>44</v>
      </c>
      <c r="I509" s="9" t="s">
        <v>12</v>
      </c>
    </row>
    <row r="510" spans="1:9" ht="32.25" customHeight="1" x14ac:dyDescent="0.25">
      <c r="A510" s="7">
        <v>2022</v>
      </c>
      <c r="B510" s="8" t="s">
        <v>40</v>
      </c>
      <c r="C510" s="8" t="s">
        <v>23</v>
      </c>
      <c r="D510" s="8" t="s">
        <v>30</v>
      </c>
      <c r="E510" s="8">
        <v>3</v>
      </c>
      <c r="F510" s="8">
        <v>2517.5150000000003</v>
      </c>
      <c r="G510" s="8">
        <v>5126.576</v>
      </c>
      <c r="H510" s="8">
        <v>503.5030000000001</v>
      </c>
      <c r="I510" s="9" t="s">
        <v>12</v>
      </c>
    </row>
    <row r="511" spans="1:9" ht="32.25" customHeight="1" x14ac:dyDescent="0.25">
      <c r="A511" s="7">
        <v>2022</v>
      </c>
      <c r="B511" s="8" t="s">
        <v>40</v>
      </c>
      <c r="C511" s="8" t="s">
        <v>29</v>
      </c>
      <c r="D511" s="8" t="s">
        <v>29</v>
      </c>
      <c r="E511" s="8">
        <v>2</v>
      </c>
      <c r="F511" s="8">
        <v>7260</v>
      </c>
      <c r="G511" s="8">
        <v>7392</v>
      </c>
      <c r="H511" s="8">
        <v>1452</v>
      </c>
      <c r="I511" s="9" t="s">
        <v>12</v>
      </c>
    </row>
    <row r="512" spans="1:9" ht="32.25" customHeight="1" x14ac:dyDescent="0.25">
      <c r="A512" s="7">
        <v>2022</v>
      </c>
      <c r="B512" s="8" t="s">
        <v>41</v>
      </c>
      <c r="C512" s="8" t="s">
        <v>10</v>
      </c>
      <c r="D512" s="8" t="s">
        <v>11</v>
      </c>
      <c r="E512" s="8">
        <v>3566</v>
      </c>
      <c r="F512" s="8">
        <v>5263.8950000000004</v>
      </c>
      <c r="G512" s="8">
        <v>5126.576</v>
      </c>
      <c r="H512" s="8">
        <v>1052.7790000000002</v>
      </c>
      <c r="I512" s="9" t="s">
        <v>12</v>
      </c>
    </row>
    <row r="513" spans="1:9" ht="32.25" customHeight="1" x14ac:dyDescent="0.25">
      <c r="A513" s="7">
        <v>2022</v>
      </c>
      <c r="B513" s="8" t="s">
        <v>41</v>
      </c>
      <c r="C513" s="8" t="s">
        <v>10</v>
      </c>
      <c r="D513" s="8" t="s">
        <v>13</v>
      </c>
      <c r="E513" s="8">
        <v>2498</v>
      </c>
      <c r="F513" s="8">
        <v>8800</v>
      </c>
      <c r="G513" s="8">
        <v>8960</v>
      </c>
      <c r="H513" s="8">
        <v>1760</v>
      </c>
      <c r="I513" s="9" t="s">
        <v>12</v>
      </c>
    </row>
    <row r="514" spans="1:9" ht="32.25" customHeight="1" x14ac:dyDescent="0.25">
      <c r="A514" s="7">
        <v>2022</v>
      </c>
      <c r="B514" s="8" t="s">
        <v>41</v>
      </c>
      <c r="C514" s="8" t="s">
        <v>14</v>
      </c>
      <c r="D514" s="8" t="s">
        <v>15</v>
      </c>
      <c r="E514" s="8">
        <v>1245</v>
      </c>
      <c r="F514" s="8">
        <v>5034.92</v>
      </c>
      <c r="G514" s="8">
        <v>5126.4639999999999</v>
      </c>
      <c r="H514" s="8">
        <v>1006.984</v>
      </c>
      <c r="I514" s="9" t="s">
        <v>12</v>
      </c>
    </row>
    <row r="515" spans="1:9" ht="32.25" customHeight="1" x14ac:dyDescent="0.25">
      <c r="A515" s="7">
        <v>2022</v>
      </c>
      <c r="B515" s="8" t="s">
        <v>41</v>
      </c>
      <c r="C515" s="8" t="s">
        <v>16</v>
      </c>
      <c r="D515" s="8" t="s">
        <v>17</v>
      </c>
      <c r="E515" s="8">
        <v>644</v>
      </c>
      <c r="F515" s="8">
        <v>6317.85</v>
      </c>
      <c r="G515" s="8">
        <v>6432.72</v>
      </c>
      <c r="H515" s="8">
        <v>1263.5700000000002</v>
      </c>
      <c r="I515" s="9" t="s">
        <v>12</v>
      </c>
    </row>
    <row r="516" spans="1:9" ht="32.25" customHeight="1" x14ac:dyDescent="0.25">
      <c r="A516" s="7">
        <v>2022</v>
      </c>
      <c r="B516" s="8" t="s">
        <v>41</v>
      </c>
      <c r="C516" s="8" t="s">
        <v>18</v>
      </c>
      <c r="D516" s="8" t="s">
        <v>19</v>
      </c>
      <c r="E516" s="8">
        <v>643</v>
      </c>
      <c r="F516" s="8">
        <v>7700</v>
      </c>
      <c r="G516" s="8">
        <v>7840</v>
      </c>
      <c r="H516" s="8">
        <v>1540</v>
      </c>
      <c r="I516" s="9" t="s">
        <v>12</v>
      </c>
    </row>
    <row r="517" spans="1:9" ht="32.25" customHeight="1" x14ac:dyDescent="0.25">
      <c r="A517" s="7">
        <v>2022</v>
      </c>
      <c r="B517" s="8" t="s">
        <v>41</v>
      </c>
      <c r="C517" s="8" t="s">
        <v>16</v>
      </c>
      <c r="D517" s="8" t="s">
        <v>20</v>
      </c>
      <c r="E517" s="8">
        <v>455</v>
      </c>
      <c r="F517" s="8">
        <v>5036.46</v>
      </c>
      <c r="G517" s="8">
        <v>5128.0320000000002</v>
      </c>
      <c r="H517" s="8">
        <v>1007.292</v>
      </c>
      <c r="I517" s="9" t="s">
        <v>12</v>
      </c>
    </row>
    <row r="518" spans="1:9" ht="32.25" customHeight="1" x14ac:dyDescent="0.25">
      <c r="A518" s="7">
        <v>2022</v>
      </c>
      <c r="B518" s="8" t="s">
        <v>41</v>
      </c>
      <c r="C518" s="8" t="s">
        <v>18</v>
      </c>
      <c r="D518" s="8" t="s">
        <v>21</v>
      </c>
      <c r="E518" s="8">
        <v>345</v>
      </c>
      <c r="F518" s="8">
        <v>7700</v>
      </c>
      <c r="G518" s="8">
        <v>7840</v>
      </c>
      <c r="H518" s="8">
        <v>1540</v>
      </c>
      <c r="I518" s="9" t="s">
        <v>12</v>
      </c>
    </row>
    <row r="519" spans="1:9" ht="32.25" customHeight="1" x14ac:dyDescent="0.25">
      <c r="A519" s="7">
        <v>2022</v>
      </c>
      <c r="B519" s="8" t="s">
        <v>41</v>
      </c>
      <c r="C519" s="8" t="s">
        <v>14</v>
      </c>
      <c r="D519" s="8" t="s">
        <v>22</v>
      </c>
      <c r="E519" s="8">
        <v>122</v>
      </c>
      <c r="F519" s="8">
        <v>110</v>
      </c>
      <c r="G519" s="8">
        <v>112</v>
      </c>
      <c r="H519" s="8">
        <v>22</v>
      </c>
      <c r="I519" s="9" t="s">
        <v>12</v>
      </c>
    </row>
    <row r="520" spans="1:9" ht="32.25" customHeight="1" x14ac:dyDescent="0.25">
      <c r="A520" s="7">
        <v>2022</v>
      </c>
      <c r="B520" s="8" t="s">
        <v>41</v>
      </c>
      <c r="C520" s="8" t="s">
        <v>23</v>
      </c>
      <c r="D520" s="8" t="s">
        <v>24</v>
      </c>
      <c r="E520" s="8">
        <v>78</v>
      </c>
      <c r="F520" s="8">
        <v>2517.46</v>
      </c>
      <c r="G520" s="8">
        <v>5126.4639999999999</v>
      </c>
      <c r="H520" s="8">
        <v>503.49200000000002</v>
      </c>
      <c r="I520" s="9" t="s">
        <v>12</v>
      </c>
    </row>
    <row r="521" spans="1:9" ht="32.25" customHeight="1" x14ac:dyDescent="0.25">
      <c r="A521" s="7">
        <v>2022</v>
      </c>
      <c r="B521" s="8" t="s">
        <v>41</v>
      </c>
      <c r="C521" s="8" t="s">
        <v>23</v>
      </c>
      <c r="D521" s="8" t="s">
        <v>25</v>
      </c>
      <c r="E521" s="8">
        <v>76</v>
      </c>
      <c r="F521" s="8">
        <v>2288.4499999999998</v>
      </c>
      <c r="G521" s="8">
        <v>5126.1279999999997</v>
      </c>
      <c r="H521" s="8">
        <v>457.69</v>
      </c>
      <c r="I521" s="9" t="s">
        <v>12</v>
      </c>
    </row>
    <row r="522" spans="1:9" ht="32.25" customHeight="1" x14ac:dyDescent="0.25">
      <c r="A522" s="7">
        <v>2022</v>
      </c>
      <c r="B522" s="8" t="s">
        <v>41</v>
      </c>
      <c r="C522" s="8" t="s">
        <v>23</v>
      </c>
      <c r="D522" s="8" t="s">
        <v>26</v>
      </c>
      <c r="E522" s="8">
        <v>46</v>
      </c>
      <c r="F522" s="8">
        <v>100</v>
      </c>
      <c r="G522" s="8">
        <v>224</v>
      </c>
      <c r="H522" s="8">
        <v>20</v>
      </c>
      <c r="I522" s="9" t="s">
        <v>12</v>
      </c>
    </row>
    <row r="523" spans="1:9" ht="32.25" customHeight="1" x14ac:dyDescent="0.25">
      <c r="A523" s="7">
        <v>2022</v>
      </c>
      <c r="B523" s="8" t="s">
        <v>41</v>
      </c>
      <c r="C523" s="8" t="s">
        <v>23</v>
      </c>
      <c r="D523" s="8" t="s">
        <v>27</v>
      </c>
      <c r="E523" s="8">
        <v>34</v>
      </c>
      <c r="F523" s="8">
        <v>2288.4</v>
      </c>
      <c r="G523" s="8">
        <v>5126.0160000000005</v>
      </c>
      <c r="H523" s="8">
        <v>457.68000000000006</v>
      </c>
      <c r="I523" s="9" t="s">
        <v>33</v>
      </c>
    </row>
    <row r="524" spans="1:9" ht="32.25" customHeight="1" x14ac:dyDescent="0.25">
      <c r="A524" s="7">
        <v>2022</v>
      </c>
      <c r="B524" s="8" t="s">
        <v>41</v>
      </c>
      <c r="C524" s="8" t="s">
        <v>14</v>
      </c>
      <c r="D524" s="8" t="s">
        <v>28</v>
      </c>
      <c r="E524" s="8">
        <v>7</v>
      </c>
      <c r="F524" s="8">
        <v>200</v>
      </c>
      <c r="G524" s="8">
        <v>224</v>
      </c>
      <c r="H524" s="8">
        <v>40</v>
      </c>
      <c r="I524" s="9" t="s">
        <v>33</v>
      </c>
    </row>
    <row r="525" spans="1:9" ht="32.25" customHeight="1" x14ac:dyDescent="0.25">
      <c r="A525" s="7">
        <v>2022</v>
      </c>
      <c r="B525" s="8" t="s">
        <v>41</v>
      </c>
      <c r="C525" s="8" t="s">
        <v>23</v>
      </c>
      <c r="D525" s="8" t="s">
        <v>30</v>
      </c>
      <c r="E525" s="8">
        <v>3</v>
      </c>
      <c r="F525" s="8">
        <v>2288.65</v>
      </c>
      <c r="G525" s="8">
        <v>5126.576</v>
      </c>
      <c r="H525" s="8">
        <v>457.73</v>
      </c>
      <c r="I525" s="9" t="s">
        <v>33</v>
      </c>
    </row>
    <row r="526" spans="1:9" ht="32.25" customHeight="1" x14ac:dyDescent="0.25">
      <c r="A526" s="7">
        <v>2022</v>
      </c>
      <c r="B526" s="8" t="s">
        <v>41</v>
      </c>
      <c r="C526" s="8" t="s">
        <v>29</v>
      </c>
      <c r="D526" s="8" t="s">
        <v>29</v>
      </c>
      <c r="E526" s="8">
        <v>2</v>
      </c>
      <c r="F526" s="8">
        <v>6600</v>
      </c>
      <c r="G526" s="8">
        <v>7392</v>
      </c>
      <c r="H526" s="8">
        <v>1320</v>
      </c>
      <c r="I526" s="9" t="s">
        <v>33</v>
      </c>
    </row>
    <row r="527" spans="1:9" ht="32.25" customHeight="1" x14ac:dyDescent="0.25">
      <c r="A527" s="7">
        <v>2022</v>
      </c>
      <c r="B527" s="8" t="s">
        <v>42</v>
      </c>
      <c r="C527" s="8" t="s">
        <v>10</v>
      </c>
      <c r="D527" s="8" t="s">
        <v>11</v>
      </c>
      <c r="E527" s="8">
        <v>3566</v>
      </c>
      <c r="F527" s="8">
        <v>4577.3</v>
      </c>
      <c r="G527" s="8">
        <v>5126.576</v>
      </c>
      <c r="H527" s="8">
        <v>915.46</v>
      </c>
      <c r="I527" s="9" t="s">
        <v>33</v>
      </c>
    </row>
    <row r="528" spans="1:9" ht="32.25" customHeight="1" x14ac:dyDescent="0.25">
      <c r="A528" s="7">
        <v>2022</v>
      </c>
      <c r="B528" s="8" t="s">
        <v>42</v>
      </c>
      <c r="C528" s="8" t="s">
        <v>10</v>
      </c>
      <c r="D528" s="8" t="s">
        <v>13</v>
      </c>
      <c r="E528" s="8">
        <v>2498</v>
      </c>
      <c r="F528" s="8">
        <v>8000</v>
      </c>
      <c r="G528" s="8">
        <v>8960</v>
      </c>
      <c r="H528" s="8">
        <v>1600</v>
      </c>
      <c r="I528" s="9" t="s">
        <v>33</v>
      </c>
    </row>
    <row r="529" spans="1:9" ht="32.25" customHeight="1" x14ac:dyDescent="0.25">
      <c r="A529" s="7">
        <v>2022</v>
      </c>
      <c r="B529" s="8" t="s">
        <v>42</v>
      </c>
      <c r="C529" s="8" t="s">
        <v>14</v>
      </c>
      <c r="D529" s="8" t="s">
        <v>15</v>
      </c>
      <c r="E529" s="8">
        <v>1245</v>
      </c>
      <c r="F529" s="8">
        <v>4577.2</v>
      </c>
      <c r="G529" s="8">
        <v>5126.4639999999999</v>
      </c>
      <c r="H529" s="8">
        <v>915.44</v>
      </c>
      <c r="I529" s="9" t="s">
        <v>33</v>
      </c>
    </row>
    <row r="530" spans="1:9" ht="32.25" customHeight="1" x14ac:dyDescent="0.25">
      <c r="A530" s="7">
        <v>2022</v>
      </c>
      <c r="B530" s="8" t="s">
        <v>42</v>
      </c>
      <c r="C530" s="8" t="s">
        <v>16</v>
      </c>
      <c r="D530" s="8" t="s">
        <v>17</v>
      </c>
      <c r="E530" s="8">
        <v>644</v>
      </c>
      <c r="F530" s="8">
        <v>5743.5</v>
      </c>
      <c r="G530" s="8">
        <v>6432.72</v>
      </c>
      <c r="H530" s="8">
        <v>1148.7</v>
      </c>
      <c r="I530" s="9" t="s">
        <v>33</v>
      </c>
    </row>
    <row r="531" spans="1:9" ht="32.25" customHeight="1" x14ac:dyDescent="0.25">
      <c r="A531" s="7">
        <v>2022</v>
      </c>
      <c r="B531" s="8" t="s">
        <v>42</v>
      </c>
      <c r="C531" s="8" t="s">
        <v>18</v>
      </c>
      <c r="D531" s="8" t="s">
        <v>19</v>
      </c>
      <c r="E531" s="8">
        <v>643</v>
      </c>
      <c r="F531" s="8">
        <v>7000</v>
      </c>
      <c r="G531" s="8">
        <v>7840</v>
      </c>
      <c r="H531" s="8">
        <v>1400</v>
      </c>
      <c r="I531" s="9" t="s">
        <v>33</v>
      </c>
    </row>
    <row r="532" spans="1:9" ht="32.25" customHeight="1" x14ac:dyDescent="0.25">
      <c r="A532" s="7">
        <v>2022</v>
      </c>
      <c r="B532" s="8" t="s">
        <v>42</v>
      </c>
      <c r="C532" s="8" t="s">
        <v>16</v>
      </c>
      <c r="D532" s="8" t="s">
        <v>20</v>
      </c>
      <c r="E532" s="8">
        <v>455</v>
      </c>
      <c r="F532" s="8">
        <v>4578.6000000000004</v>
      </c>
      <c r="G532" s="8">
        <v>5128.0320000000002</v>
      </c>
      <c r="H532" s="8">
        <v>915.72000000000014</v>
      </c>
      <c r="I532" s="9" t="s">
        <v>33</v>
      </c>
    </row>
    <row r="533" spans="1:9" ht="32.25" customHeight="1" x14ac:dyDescent="0.25">
      <c r="A533" s="7">
        <v>2022</v>
      </c>
      <c r="B533" s="8" t="s">
        <v>42</v>
      </c>
      <c r="C533" s="8" t="s">
        <v>18</v>
      </c>
      <c r="D533" s="8" t="s">
        <v>21</v>
      </c>
      <c r="E533" s="8">
        <v>345</v>
      </c>
      <c r="F533" s="8">
        <v>7000</v>
      </c>
      <c r="G533" s="8">
        <v>7840</v>
      </c>
      <c r="H533" s="8">
        <v>1400</v>
      </c>
      <c r="I533" s="9" t="s">
        <v>33</v>
      </c>
    </row>
    <row r="534" spans="1:9" ht="32.25" customHeight="1" x14ac:dyDescent="0.25">
      <c r="A534" s="7">
        <v>2022</v>
      </c>
      <c r="B534" s="8" t="s">
        <v>42</v>
      </c>
      <c r="C534" s="8" t="s">
        <v>14</v>
      </c>
      <c r="D534" s="8" t="s">
        <v>22</v>
      </c>
      <c r="E534" s="8">
        <v>122</v>
      </c>
      <c r="F534" s="8">
        <v>100</v>
      </c>
      <c r="G534" s="8">
        <v>112</v>
      </c>
      <c r="H534" s="8">
        <v>20</v>
      </c>
      <c r="I534" s="9" t="s">
        <v>33</v>
      </c>
    </row>
    <row r="535" spans="1:9" ht="32.25" customHeight="1" x14ac:dyDescent="0.25">
      <c r="A535" s="7">
        <v>2022</v>
      </c>
      <c r="B535" s="8" t="s">
        <v>42</v>
      </c>
      <c r="C535" s="8" t="s">
        <v>23</v>
      </c>
      <c r="D535" s="8" t="s">
        <v>24</v>
      </c>
      <c r="E535" s="8">
        <v>78</v>
      </c>
      <c r="F535" s="8">
        <v>2288.6</v>
      </c>
      <c r="G535" s="8">
        <v>5126.4639999999999</v>
      </c>
      <c r="H535" s="8">
        <v>457.72</v>
      </c>
      <c r="I535" s="9" t="s">
        <v>33</v>
      </c>
    </row>
    <row r="536" spans="1:9" ht="32.25" customHeight="1" x14ac:dyDescent="0.25">
      <c r="A536" s="7">
        <v>2022</v>
      </c>
      <c r="B536" s="8" t="s">
        <v>42</v>
      </c>
      <c r="C536" s="8" t="s">
        <v>23</v>
      </c>
      <c r="D536" s="8" t="s">
        <v>25</v>
      </c>
      <c r="E536" s="8">
        <v>76</v>
      </c>
      <c r="F536" s="8">
        <v>2288.4499999999998</v>
      </c>
      <c r="G536" s="8">
        <v>5126.1279999999997</v>
      </c>
      <c r="H536" s="8">
        <v>457.69</v>
      </c>
      <c r="I536" s="9" t="s">
        <v>33</v>
      </c>
    </row>
    <row r="537" spans="1:9" ht="32.25" customHeight="1" x14ac:dyDescent="0.25">
      <c r="A537" s="7">
        <v>2022</v>
      </c>
      <c r="B537" s="8" t="s">
        <v>42</v>
      </c>
      <c r="C537" s="8" t="s">
        <v>23</v>
      </c>
      <c r="D537" s="8" t="s">
        <v>26</v>
      </c>
      <c r="E537" s="8">
        <v>46</v>
      </c>
      <c r="F537" s="8">
        <v>100</v>
      </c>
      <c r="G537" s="8">
        <v>224</v>
      </c>
      <c r="H537" s="8">
        <v>20</v>
      </c>
      <c r="I537" s="9" t="s">
        <v>33</v>
      </c>
    </row>
    <row r="538" spans="1:9" ht="32.25" customHeight="1" x14ac:dyDescent="0.25">
      <c r="A538" s="7">
        <v>2022</v>
      </c>
      <c r="B538" s="8" t="s">
        <v>42</v>
      </c>
      <c r="C538" s="8" t="s">
        <v>23</v>
      </c>
      <c r="D538" s="8" t="s">
        <v>27</v>
      </c>
      <c r="E538" s="8">
        <v>34</v>
      </c>
      <c r="F538" s="8">
        <v>2288.4</v>
      </c>
      <c r="G538" s="8">
        <v>5126.0160000000005</v>
      </c>
      <c r="H538" s="8">
        <v>457.68000000000006</v>
      </c>
      <c r="I538" s="9" t="s">
        <v>33</v>
      </c>
    </row>
    <row r="539" spans="1:9" ht="32.25" customHeight="1" x14ac:dyDescent="0.25">
      <c r="A539" s="7">
        <v>2022</v>
      </c>
      <c r="B539" s="8" t="s">
        <v>42</v>
      </c>
      <c r="C539" s="8" t="s">
        <v>14</v>
      </c>
      <c r="D539" s="8" t="s">
        <v>28</v>
      </c>
      <c r="E539" s="8">
        <v>7</v>
      </c>
      <c r="F539" s="8">
        <v>200</v>
      </c>
      <c r="G539" s="8">
        <v>224</v>
      </c>
      <c r="H539" s="8">
        <v>40</v>
      </c>
      <c r="I539" s="9" t="s">
        <v>33</v>
      </c>
    </row>
    <row r="540" spans="1:9" ht="32.25" customHeight="1" x14ac:dyDescent="0.25">
      <c r="A540" s="7">
        <v>2022</v>
      </c>
      <c r="B540" s="8" t="s">
        <v>42</v>
      </c>
      <c r="C540" s="8" t="s">
        <v>23</v>
      </c>
      <c r="D540" s="8" t="s">
        <v>30</v>
      </c>
      <c r="E540" s="8">
        <v>3</v>
      </c>
      <c r="F540" s="8">
        <v>2288.65</v>
      </c>
      <c r="G540" s="8">
        <v>5126.576</v>
      </c>
      <c r="H540" s="8">
        <v>457.73</v>
      </c>
      <c r="I540" s="9" t="s">
        <v>33</v>
      </c>
    </row>
    <row r="541" spans="1:9" ht="32.25" customHeight="1" x14ac:dyDescent="0.25">
      <c r="A541" s="7">
        <v>2022</v>
      </c>
      <c r="B541" s="8" t="s">
        <v>42</v>
      </c>
      <c r="C541" s="8" t="s">
        <v>29</v>
      </c>
      <c r="D541" s="8" t="s">
        <v>29</v>
      </c>
      <c r="E541" s="8">
        <v>2</v>
      </c>
      <c r="F541" s="8">
        <v>6600</v>
      </c>
      <c r="G541" s="8">
        <v>7392</v>
      </c>
      <c r="H541" s="8">
        <v>1320</v>
      </c>
      <c r="I541" s="9" t="s">
        <v>33</v>
      </c>
    </row>
    <row r="542" spans="1:9" ht="32.25" customHeight="1" x14ac:dyDescent="0.25">
      <c r="A542" s="7">
        <v>2023</v>
      </c>
      <c r="B542" s="8" t="s">
        <v>9</v>
      </c>
      <c r="C542" s="8" t="s">
        <v>10</v>
      </c>
      <c r="D542" s="8" t="s">
        <v>11</v>
      </c>
      <c r="E542" s="8">
        <v>3566</v>
      </c>
      <c r="F542" s="8">
        <v>5492.76</v>
      </c>
      <c r="G542" s="8">
        <v>5126.576</v>
      </c>
      <c r="H542" s="8">
        <v>1098.5520000000001</v>
      </c>
      <c r="I542" s="9" t="s">
        <v>33</v>
      </c>
    </row>
    <row r="543" spans="1:9" ht="32.25" customHeight="1" x14ac:dyDescent="0.25">
      <c r="A543" s="7">
        <v>2023</v>
      </c>
      <c r="B543" s="8" t="s">
        <v>9</v>
      </c>
      <c r="C543" s="8" t="s">
        <v>10</v>
      </c>
      <c r="D543" s="8" t="s">
        <v>13</v>
      </c>
      <c r="E543" s="8">
        <v>2498</v>
      </c>
      <c r="F543" s="8">
        <v>9600</v>
      </c>
      <c r="G543" s="8">
        <v>8960</v>
      </c>
      <c r="H543" s="8">
        <v>1920</v>
      </c>
      <c r="I543" s="9" t="s">
        <v>33</v>
      </c>
    </row>
    <row r="544" spans="1:9" ht="32.25" customHeight="1" x14ac:dyDescent="0.25">
      <c r="A544" s="7">
        <v>2023</v>
      </c>
      <c r="B544" s="8" t="s">
        <v>9</v>
      </c>
      <c r="C544" s="8" t="s">
        <v>14</v>
      </c>
      <c r="D544" s="8" t="s">
        <v>15</v>
      </c>
      <c r="E544" s="8">
        <v>1245</v>
      </c>
      <c r="F544" s="8">
        <v>5492.6399999999994</v>
      </c>
      <c r="G544" s="8">
        <v>5126.4639999999999</v>
      </c>
      <c r="H544" s="8">
        <v>1098.528</v>
      </c>
      <c r="I544" s="9" t="s">
        <v>33</v>
      </c>
    </row>
    <row r="545" spans="1:9" ht="32.25" customHeight="1" x14ac:dyDescent="0.25">
      <c r="A545" s="7">
        <v>2023</v>
      </c>
      <c r="B545" s="8" t="s">
        <v>9</v>
      </c>
      <c r="C545" s="8" t="s">
        <v>16</v>
      </c>
      <c r="D545" s="8" t="s">
        <v>17</v>
      </c>
      <c r="E545" s="8">
        <v>644</v>
      </c>
      <c r="F545" s="8">
        <v>6892.2</v>
      </c>
      <c r="G545" s="8">
        <v>6432.72</v>
      </c>
      <c r="H545" s="8">
        <v>1378.44</v>
      </c>
      <c r="I545" s="9" t="s">
        <v>33</v>
      </c>
    </row>
    <row r="546" spans="1:9" ht="32.25" customHeight="1" x14ac:dyDescent="0.25">
      <c r="A546" s="7">
        <v>2023</v>
      </c>
      <c r="B546" s="8" t="s">
        <v>9</v>
      </c>
      <c r="C546" s="8" t="s">
        <v>18</v>
      </c>
      <c r="D546" s="8" t="s">
        <v>19</v>
      </c>
      <c r="E546" s="8">
        <v>643</v>
      </c>
      <c r="F546" s="8">
        <v>8400</v>
      </c>
      <c r="G546" s="8">
        <v>7840</v>
      </c>
      <c r="H546" s="8">
        <v>1680</v>
      </c>
      <c r="I546" s="9" t="s">
        <v>12</v>
      </c>
    </row>
    <row r="547" spans="1:9" ht="32.25" customHeight="1" x14ac:dyDescent="0.25">
      <c r="A547" s="7">
        <v>2023</v>
      </c>
      <c r="B547" s="8" t="s">
        <v>9</v>
      </c>
      <c r="C547" s="8" t="s">
        <v>16</v>
      </c>
      <c r="D547" s="8" t="s">
        <v>20</v>
      </c>
      <c r="E547" s="8">
        <v>455</v>
      </c>
      <c r="F547" s="8">
        <v>5494.3200000000006</v>
      </c>
      <c r="G547" s="8">
        <v>5128.0320000000002</v>
      </c>
      <c r="H547" s="8">
        <v>1098.8640000000003</v>
      </c>
      <c r="I547" s="9" t="s">
        <v>12</v>
      </c>
    </row>
    <row r="548" spans="1:9" ht="32.25" customHeight="1" x14ac:dyDescent="0.25">
      <c r="A548" s="7">
        <v>2023</v>
      </c>
      <c r="B548" s="8" t="s">
        <v>9</v>
      </c>
      <c r="C548" s="8" t="s">
        <v>18</v>
      </c>
      <c r="D548" s="8" t="s">
        <v>21</v>
      </c>
      <c r="E548" s="8">
        <v>345</v>
      </c>
      <c r="F548" s="8">
        <v>8400</v>
      </c>
      <c r="G548" s="8">
        <v>7840</v>
      </c>
      <c r="H548" s="8">
        <v>1680</v>
      </c>
      <c r="I548" s="9" t="s">
        <v>12</v>
      </c>
    </row>
    <row r="549" spans="1:9" ht="32.25" customHeight="1" x14ac:dyDescent="0.25">
      <c r="A549" s="7">
        <v>2023</v>
      </c>
      <c r="B549" s="8" t="s">
        <v>9</v>
      </c>
      <c r="C549" s="8" t="s">
        <v>14</v>
      </c>
      <c r="D549" s="8" t="s">
        <v>22</v>
      </c>
      <c r="E549" s="8">
        <v>122</v>
      </c>
      <c r="F549" s="8">
        <v>120</v>
      </c>
      <c r="G549" s="8">
        <v>112</v>
      </c>
      <c r="H549" s="8">
        <v>24</v>
      </c>
      <c r="I549" s="9" t="s">
        <v>12</v>
      </c>
    </row>
    <row r="550" spans="1:9" ht="32.25" customHeight="1" x14ac:dyDescent="0.25">
      <c r="A550" s="7">
        <v>2023</v>
      </c>
      <c r="B550" s="8" t="s">
        <v>9</v>
      </c>
      <c r="C550" s="8" t="s">
        <v>23</v>
      </c>
      <c r="D550" s="8" t="s">
        <v>24</v>
      </c>
      <c r="E550" s="8">
        <v>78</v>
      </c>
      <c r="F550" s="8">
        <v>2288.6</v>
      </c>
      <c r="G550" s="8">
        <v>5126.4639999999999</v>
      </c>
      <c r="H550" s="8">
        <v>457.72</v>
      </c>
      <c r="I550" s="9" t="s">
        <v>12</v>
      </c>
    </row>
    <row r="551" spans="1:9" ht="32.25" customHeight="1" x14ac:dyDescent="0.25">
      <c r="A551" s="7">
        <v>2023</v>
      </c>
      <c r="B551" s="8" t="s">
        <v>9</v>
      </c>
      <c r="C551" s="8" t="s">
        <v>23</v>
      </c>
      <c r="D551" s="8" t="s">
        <v>25</v>
      </c>
      <c r="E551" s="8">
        <v>76</v>
      </c>
      <c r="F551" s="8">
        <v>2288.4499999999998</v>
      </c>
      <c r="G551" s="8">
        <v>5126.1279999999997</v>
      </c>
      <c r="H551" s="8">
        <v>457.69</v>
      </c>
      <c r="I551" s="9" t="s">
        <v>12</v>
      </c>
    </row>
    <row r="552" spans="1:9" ht="32.25" customHeight="1" x14ac:dyDescent="0.25">
      <c r="A552" s="7">
        <v>2023</v>
      </c>
      <c r="B552" s="8" t="s">
        <v>9</v>
      </c>
      <c r="C552" s="8" t="s">
        <v>23</v>
      </c>
      <c r="D552" s="8" t="s">
        <v>26</v>
      </c>
      <c r="E552" s="8">
        <v>46</v>
      </c>
      <c r="F552" s="8">
        <v>100</v>
      </c>
      <c r="G552" s="8">
        <v>224</v>
      </c>
      <c r="H552" s="8">
        <v>20</v>
      </c>
      <c r="I552" s="9" t="s">
        <v>12</v>
      </c>
    </row>
    <row r="553" spans="1:9" ht="32.25" customHeight="1" x14ac:dyDescent="0.25">
      <c r="A553" s="7">
        <v>2023</v>
      </c>
      <c r="B553" s="8" t="s">
        <v>9</v>
      </c>
      <c r="C553" s="8" t="s">
        <v>23</v>
      </c>
      <c r="D553" s="8" t="s">
        <v>27</v>
      </c>
      <c r="E553" s="8">
        <v>34</v>
      </c>
      <c r="F553" s="8">
        <v>2288.4</v>
      </c>
      <c r="G553" s="8">
        <v>5126.0160000000005</v>
      </c>
      <c r="H553" s="8">
        <v>457.68000000000006</v>
      </c>
      <c r="I553" s="9" t="s">
        <v>12</v>
      </c>
    </row>
    <row r="554" spans="1:9" ht="32.25" customHeight="1" x14ac:dyDescent="0.25">
      <c r="A554" s="7">
        <v>2023</v>
      </c>
      <c r="B554" s="8" t="s">
        <v>9</v>
      </c>
      <c r="C554" s="8" t="s">
        <v>14</v>
      </c>
      <c r="D554" s="8" t="s">
        <v>28</v>
      </c>
      <c r="E554" s="8">
        <v>7</v>
      </c>
      <c r="F554" s="8">
        <v>200</v>
      </c>
      <c r="G554" s="8">
        <v>224</v>
      </c>
      <c r="H554" s="8">
        <v>40</v>
      </c>
      <c r="I554" s="9" t="s">
        <v>12</v>
      </c>
    </row>
    <row r="555" spans="1:9" ht="32.25" customHeight="1" x14ac:dyDescent="0.25">
      <c r="A555" s="7">
        <v>2023</v>
      </c>
      <c r="B555" s="8" t="s">
        <v>9</v>
      </c>
      <c r="C555" s="8" t="s">
        <v>29</v>
      </c>
      <c r="D555" s="8" t="s">
        <v>29</v>
      </c>
      <c r="E555" s="8">
        <v>3</v>
      </c>
      <c r="F555" s="8">
        <v>4577.3</v>
      </c>
      <c r="G555" s="8">
        <v>7392</v>
      </c>
      <c r="H555" s="8">
        <v>915.46</v>
      </c>
      <c r="I555" s="9" t="s">
        <v>12</v>
      </c>
    </row>
    <row r="556" spans="1:9" ht="32.25" customHeight="1" x14ac:dyDescent="0.25">
      <c r="A556" s="7">
        <v>2023</v>
      </c>
      <c r="B556" s="8" t="s">
        <v>9</v>
      </c>
      <c r="C556" s="8" t="s">
        <v>23</v>
      </c>
      <c r="D556" s="8" t="s">
        <v>30</v>
      </c>
      <c r="E556" s="8">
        <v>3</v>
      </c>
      <c r="F556" s="8">
        <v>3300</v>
      </c>
      <c r="G556" s="8">
        <v>5126.576</v>
      </c>
      <c r="H556" s="8">
        <v>660</v>
      </c>
      <c r="I556" s="9" t="s">
        <v>12</v>
      </c>
    </row>
    <row r="557" spans="1:9" ht="32.25" customHeight="1" x14ac:dyDescent="0.25">
      <c r="A557" s="7">
        <v>2023</v>
      </c>
      <c r="B557" s="8" t="s">
        <v>31</v>
      </c>
      <c r="C557" s="8" t="s">
        <v>10</v>
      </c>
      <c r="D557" s="8" t="s">
        <v>11</v>
      </c>
      <c r="E557" s="8">
        <v>3566</v>
      </c>
      <c r="F557" s="8">
        <v>4577.3</v>
      </c>
      <c r="G557" s="8">
        <v>5126.576</v>
      </c>
      <c r="H557" s="8">
        <v>915.46</v>
      </c>
      <c r="I557" s="9" t="s">
        <v>12</v>
      </c>
    </row>
    <row r="558" spans="1:9" ht="32.25" customHeight="1" x14ac:dyDescent="0.25">
      <c r="A558" s="7">
        <v>2023</v>
      </c>
      <c r="B558" s="8" t="s">
        <v>31</v>
      </c>
      <c r="C558" s="8" t="s">
        <v>10</v>
      </c>
      <c r="D558" s="8" t="s">
        <v>13</v>
      </c>
      <c r="E558" s="8">
        <v>2498</v>
      </c>
      <c r="F558" s="8">
        <v>8000</v>
      </c>
      <c r="G558" s="8">
        <v>8960</v>
      </c>
      <c r="H558" s="8">
        <v>1600</v>
      </c>
      <c r="I558" s="9" t="s">
        <v>12</v>
      </c>
    </row>
    <row r="559" spans="1:9" ht="32.25" customHeight="1" x14ac:dyDescent="0.25">
      <c r="A559" s="7">
        <v>2023</v>
      </c>
      <c r="B559" s="8" t="s">
        <v>31</v>
      </c>
      <c r="C559" s="8" t="s">
        <v>14</v>
      </c>
      <c r="D559" s="8" t="s">
        <v>15</v>
      </c>
      <c r="E559" s="8">
        <v>1245</v>
      </c>
      <c r="F559" s="8">
        <v>4577.2</v>
      </c>
      <c r="G559" s="8">
        <v>5126.4639999999999</v>
      </c>
      <c r="H559" s="8">
        <v>915.44</v>
      </c>
      <c r="I559" s="9" t="s">
        <v>12</v>
      </c>
    </row>
    <row r="560" spans="1:9" ht="32.25" customHeight="1" x14ac:dyDescent="0.25">
      <c r="A560" s="7">
        <v>2023</v>
      </c>
      <c r="B560" s="8" t="s">
        <v>31</v>
      </c>
      <c r="C560" s="8" t="s">
        <v>16</v>
      </c>
      <c r="D560" s="8" t="s">
        <v>17</v>
      </c>
      <c r="E560" s="8">
        <v>644</v>
      </c>
      <c r="F560" s="8">
        <v>5743.5</v>
      </c>
      <c r="G560" s="8">
        <v>6432.72</v>
      </c>
      <c r="H560" s="8">
        <v>1148.7</v>
      </c>
      <c r="I560" s="9" t="s">
        <v>12</v>
      </c>
    </row>
    <row r="561" spans="1:9" ht="32.25" customHeight="1" x14ac:dyDescent="0.25">
      <c r="A561" s="7">
        <v>2023</v>
      </c>
      <c r="B561" s="8" t="s">
        <v>31</v>
      </c>
      <c r="C561" s="8" t="s">
        <v>18</v>
      </c>
      <c r="D561" s="8" t="s">
        <v>19</v>
      </c>
      <c r="E561" s="8">
        <v>643</v>
      </c>
      <c r="F561" s="8">
        <v>7000</v>
      </c>
      <c r="G561" s="8">
        <v>7840</v>
      </c>
      <c r="H561" s="8">
        <v>1400</v>
      </c>
      <c r="I561" s="9" t="s">
        <v>12</v>
      </c>
    </row>
    <row r="562" spans="1:9" ht="32.25" customHeight="1" x14ac:dyDescent="0.25">
      <c r="A562" s="7">
        <v>2023</v>
      </c>
      <c r="B562" s="8" t="s">
        <v>31</v>
      </c>
      <c r="C562" s="8" t="s">
        <v>16</v>
      </c>
      <c r="D562" s="8" t="s">
        <v>20</v>
      </c>
      <c r="E562" s="8">
        <v>455</v>
      </c>
      <c r="F562" s="8">
        <v>4578.6000000000004</v>
      </c>
      <c r="G562" s="8">
        <v>5128.0320000000002</v>
      </c>
      <c r="H562" s="8">
        <v>915.72000000000014</v>
      </c>
      <c r="I562" s="9" t="s">
        <v>12</v>
      </c>
    </row>
    <row r="563" spans="1:9" ht="32.25" customHeight="1" x14ac:dyDescent="0.25">
      <c r="A563" s="7">
        <v>2023</v>
      </c>
      <c r="B563" s="8" t="s">
        <v>31</v>
      </c>
      <c r="C563" s="8" t="s">
        <v>18</v>
      </c>
      <c r="D563" s="8" t="s">
        <v>21</v>
      </c>
      <c r="E563" s="8">
        <v>345</v>
      </c>
      <c r="F563" s="8">
        <v>7000</v>
      </c>
      <c r="G563" s="8">
        <v>7840</v>
      </c>
      <c r="H563" s="8">
        <v>1400</v>
      </c>
      <c r="I563" s="9" t="s">
        <v>12</v>
      </c>
    </row>
    <row r="564" spans="1:9" ht="32.25" customHeight="1" x14ac:dyDescent="0.25">
      <c r="A564" s="7">
        <v>2023</v>
      </c>
      <c r="B564" s="8" t="s">
        <v>31</v>
      </c>
      <c r="C564" s="8" t="s">
        <v>14</v>
      </c>
      <c r="D564" s="8" t="s">
        <v>22</v>
      </c>
      <c r="E564" s="8">
        <v>122</v>
      </c>
      <c r="F564" s="8">
        <v>100</v>
      </c>
      <c r="G564" s="8">
        <v>112</v>
      </c>
      <c r="H564" s="8">
        <v>20</v>
      </c>
      <c r="I564" s="9" t="s">
        <v>12</v>
      </c>
    </row>
    <row r="565" spans="1:9" ht="32.25" customHeight="1" x14ac:dyDescent="0.25">
      <c r="A565" s="7">
        <v>2023</v>
      </c>
      <c r="B565" s="8" t="s">
        <v>31</v>
      </c>
      <c r="C565" s="8" t="s">
        <v>23</v>
      </c>
      <c r="D565" s="8" t="s">
        <v>24</v>
      </c>
      <c r="E565" s="8">
        <v>78</v>
      </c>
      <c r="F565" s="8">
        <v>2288.6</v>
      </c>
      <c r="G565" s="8">
        <v>5126.4639999999999</v>
      </c>
      <c r="H565" s="8">
        <v>457.72</v>
      </c>
      <c r="I565" s="9" t="s">
        <v>12</v>
      </c>
    </row>
    <row r="566" spans="1:9" ht="32.25" customHeight="1" x14ac:dyDescent="0.25">
      <c r="A566" s="7">
        <v>2023</v>
      </c>
      <c r="B566" s="8" t="s">
        <v>31</v>
      </c>
      <c r="C566" s="8" t="s">
        <v>23</v>
      </c>
      <c r="D566" s="8" t="s">
        <v>25</v>
      </c>
      <c r="E566" s="8">
        <v>76</v>
      </c>
      <c r="F566" s="8">
        <v>2288.4499999999998</v>
      </c>
      <c r="G566" s="8">
        <v>5126.1279999999997</v>
      </c>
      <c r="H566" s="8">
        <v>457.69</v>
      </c>
      <c r="I566" s="9" t="s">
        <v>12</v>
      </c>
    </row>
    <row r="567" spans="1:9" ht="32.25" customHeight="1" x14ac:dyDescent="0.25">
      <c r="A567" s="7">
        <v>2023</v>
      </c>
      <c r="B567" s="8" t="s">
        <v>31</v>
      </c>
      <c r="C567" s="8" t="s">
        <v>23</v>
      </c>
      <c r="D567" s="8" t="s">
        <v>26</v>
      </c>
      <c r="E567" s="8">
        <v>46</v>
      </c>
      <c r="F567" s="8">
        <v>100</v>
      </c>
      <c r="G567" s="8">
        <v>224</v>
      </c>
      <c r="H567" s="8">
        <v>20</v>
      </c>
      <c r="I567" s="9" t="s">
        <v>12</v>
      </c>
    </row>
    <row r="568" spans="1:9" ht="32.25" customHeight="1" x14ac:dyDescent="0.25">
      <c r="A568" s="7">
        <v>2023</v>
      </c>
      <c r="B568" s="8" t="s">
        <v>31</v>
      </c>
      <c r="C568" s="8" t="s">
        <v>23</v>
      </c>
      <c r="D568" s="8" t="s">
        <v>27</v>
      </c>
      <c r="E568" s="8">
        <v>34</v>
      </c>
      <c r="F568" s="8">
        <v>2288.4</v>
      </c>
      <c r="G568" s="8">
        <v>5126.0160000000005</v>
      </c>
      <c r="H568" s="8">
        <v>457.68000000000006</v>
      </c>
      <c r="I568" s="9" t="s">
        <v>12</v>
      </c>
    </row>
    <row r="569" spans="1:9" ht="32.25" customHeight="1" x14ac:dyDescent="0.25">
      <c r="A569" s="7">
        <v>2023</v>
      </c>
      <c r="B569" s="8" t="s">
        <v>31</v>
      </c>
      <c r="C569" s="8" t="s">
        <v>14</v>
      </c>
      <c r="D569" s="8" t="s">
        <v>28</v>
      </c>
      <c r="E569" s="8">
        <v>7</v>
      </c>
      <c r="F569" s="8">
        <v>200</v>
      </c>
      <c r="G569" s="8">
        <v>224</v>
      </c>
      <c r="H569" s="8">
        <v>40</v>
      </c>
      <c r="I569" s="9" t="s">
        <v>12</v>
      </c>
    </row>
    <row r="570" spans="1:9" ht="32.25" customHeight="1" x14ac:dyDescent="0.25">
      <c r="A570" s="7">
        <v>2023</v>
      </c>
      <c r="B570" s="8" t="s">
        <v>31</v>
      </c>
      <c r="C570" s="8" t="s">
        <v>23</v>
      </c>
      <c r="D570" s="8" t="s">
        <v>30</v>
      </c>
      <c r="E570" s="8">
        <v>3</v>
      </c>
      <c r="F570" s="8">
        <v>3300</v>
      </c>
      <c r="G570" s="8">
        <v>5126.576</v>
      </c>
      <c r="H570" s="8">
        <v>660</v>
      </c>
      <c r="I570" s="9" t="s">
        <v>12</v>
      </c>
    </row>
    <row r="571" spans="1:9" ht="32.25" customHeight="1" x14ac:dyDescent="0.25">
      <c r="A571" s="7">
        <v>2023</v>
      </c>
      <c r="B571" s="8" t="s">
        <v>31</v>
      </c>
      <c r="C571" s="8" t="s">
        <v>29</v>
      </c>
      <c r="D571" s="8" t="s">
        <v>29</v>
      </c>
      <c r="E571" s="8">
        <v>2</v>
      </c>
      <c r="F571" s="8">
        <v>6600</v>
      </c>
      <c r="G571" s="8">
        <v>7392</v>
      </c>
      <c r="H571" s="8">
        <v>1320</v>
      </c>
      <c r="I571" s="9" t="s">
        <v>12</v>
      </c>
    </row>
    <row r="572" spans="1:9" ht="32.25" customHeight="1" x14ac:dyDescent="0.25">
      <c r="A572" s="7">
        <v>2023</v>
      </c>
      <c r="B572" s="8" t="s">
        <v>32</v>
      </c>
      <c r="C572" s="8" t="s">
        <v>10</v>
      </c>
      <c r="D572" s="8" t="s">
        <v>11</v>
      </c>
      <c r="E572" s="8">
        <v>3566</v>
      </c>
      <c r="F572" s="8">
        <v>4577.3</v>
      </c>
      <c r="G572" s="8">
        <v>5126.576</v>
      </c>
      <c r="H572" s="8">
        <v>915.46</v>
      </c>
      <c r="I572" s="9" t="s">
        <v>12</v>
      </c>
    </row>
    <row r="573" spans="1:9" ht="32.25" customHeight="1" x14ac:dyDescent="0.25">
      <c r="A573" s="7">
        <v>2023</v>
      </c>
      <c r="B573" s="8" t="s">
        <v>32</v>
      </c>
      <c r="C573" s="8" t="s">
        <v>10</v>
      </c>
      <c r="D573" s="8" t="s">
        <v>13</v>
      </c>
      <c r="E573" s="8">
        <v>2498</v>
      </c>
      <c r="F573" s="8">
        <v>8000</v>
      </c>
      <c r="G573" s="8">
        <v>8960</v>
      </c>
      <c r="H573" s="8">
        <v>1600</v>
      </c>
      <c r="I573" s="9" t="s">
        <v>12</v>
      </c>
    </row>
    <row r="574" spans="1:9" ht="32.25" customHeight="1" x14ac:dyDescent="0.25">
      <c r="A574" s="7">
        <v>2023</v>
      </c>
      <c r="B574" s="8" t="s">
        <v>32</v>
      </c>
      <c r="C574" s="8" t="s">
        <v>14</v>
      </c>
      <c r="D574" s="8" t="s">
        <v>15</v>
      </c>
      <c r="E574" s="8">
        <v>1245</v>
      </c>
      <c r="F574" s="8">
        <v>4577.2</v>
      </c>
      <c r="G574" s="8">
        <v>5126.4639999999999</v>
      </c>
      <c r="H574" s="8">
        <v>915.44</v>
      </c>
      <c r="I574" s="9" t="s">
        <v>12</v>
      </c>
    </row>
    <row r="575" spans="1:9" ht="32.25" customHeight="1" x14ac:dyDescent="0.25">
      <c r="A575" s="7">
        <v>2023</v>
      </c>
      <c r="B575" s="8" t="s">
        <v>32</v>
      </c>
      <c r="C575" s="8" t="s">
        <v>16</v>
      </c>
      <c r="D575" s="8" t="s">
        <v>17</v>
      </c>
      <c r="E575" s="8">
        <v>644</v>
      </c>
      <c r="F575" s="8">
        <v>10000</v>
      </c>
      <c r="G575" s="8">
        <v>6432.72</v>
      </c>
      <c r="H575" s="8">
        <v>2000</v>
      </c>
      <c r="I575" s="9" t="s">
        <v>12</v>
      </c>
    </row>
    <row r="576" spans="1:9" ht="32.25" customHeight="1" x14ac:dyDescent="0.25">
      <c r="A576" s="7">
        <v>2023</v>
      </c>
      <c r="B576" s="8" t="s">
        <v>32</v>
      </c>
      <c r="C576" s="8" t="s">
        <v>18</v>
      </c>
      <c r="D576" s="8" t="s">
        <v>19</v>
      </c>
      <c r="E576" s="8">
        <v>643</v>
      </c>
      <c r="F576" s="8">
        <v>7000</v>
      </c>
      <c r="G576" s="8">
        <v>7840</v>
      </c>
      <c r="H576" s="8">
        <v>1400</v>
      </c>
      <c r="I576" s="9" t="s">
        <v>12</v>
      </c>
    </row>
    <row r="577" spans="1:9" ht="32.25" customHeight="1" x14ac:dyDescent="0.25">
      <c r="A577" s="7">
        <v>2023</v>
      </c>
      <c r="B577" s="8" t="s">
        <v>32</v>
      </c>
      <c r="C577" s="8" t="s">
        <v>16</v>
      </c>
      <c r="D577" s="8" t="s">
        <v>20</v>
      </c>
      <c r="E577" s="8">
        <v>455</v>
      </c>
      <c r="F577" s="8">
        <v>4578.6000000000004</v>
      </c>
      <c r="G577" s="8">
        <v>5128.0320000000002</v>
      </c>
      <c r="H577" s="8">
        <v>915.72000000000014</v>
      </c>
      <c r="I577" s="9" t="s">
        <v>12</v>
      </c>
    </row>
    <row r="578" spans="1:9" ht="32.25" customHeight="1" x14ac:dyDescent="0.25">
      <c r="A578" s="7">
        <v>2023</v>
      </c>
      <c r="B578" s="8" t="s">
        <v>32</v>
      </c>
      <c r="C578" s="8" t="s">
        <v>18</v>
      </c>
      <c r="D578" s="8" t="s">
        <v>21</v>
      </c>
      <c r="E578" s="8">
        <v>345</v>
      </c>
      <c r="F578" s="8">
        <v>7000</v>
      </c>
      <c r="G578" s="8">
        <v>7840</v>
      </c>
      <c r="H578" s="8">
        <v>1400</v>
      </c>
      <c r="I578" s="9" t="s">
        <v>12</v>
      </c>
    </row>
    <row r="579" spans="1:9" ht="32.25" customHeight="1" x14ac:dyDescent="0.25">
      <c r="A579" s="7">
        <v>2023</v>
      </c>
      <c r="B579" s="8" t="s">
        <v>32</v>
      </c>
      <c r="C579" s="8" t="s">
        <v>14</v>
      </c>
      <c r="D579" s="8" t="s">
        <v>22</v>
      </c>
      <c r="E579" s="8">
        <v>122</v>
      </c>
      <c r="F579" s="8">
        <v>100</v>
      </c>
      <c r="G579" s="8">
        <v>112</v>
      </c>
      <c r="H579" s="8">
        <v>20</v>
      </c>
      <c r="I579" s="9" t="s">
        <v>12</v>
      </c>
    </row>
    <row r="580" spans="1:9" ht="32.25" customHeight="1" x14ac:dyDescent="0.25">
      <c r="A580" s="7">
        <v>2023</v>
      </c>
      <c r="B580" s="8" t="s">
        <v>32</v>
      </c>
      <c r="C580" s="8" t="s">
        <v>23</v>
      </c>
      <c r="D580" s="8" t="s">
        <v>24</v>
      </c>
      <c r="E580" s="8">
        <v>78</v>
      </c>
      <c r="F580" s="8">
        <v>2288.6</v>
      </c>
      <c r="G580" s="8">
        <v>5126.4639999999999</v>
      </c>
      <c r="H580" s="8">
        <v>457.72</v>
      </c>
      <c r="I580" s="9" t="s">
        <v>12</v>
      </c>
    </row>
    <row r="581" spans="1:9" ht="32.25" customHeight="1" x14ac:dyDescent="0.25">
      <c r="A581" s="7">
        <v>2023</v>
      </c>
      <c r="B581" s="8" t="s">
        <v>32</v>
      </c>
      <c r="C581" s="8" t="s">
        <v>23</v>
      </c>
      <c r="D581" s="8" t="s">
        <v>25</v>
      </c>
      <c r="E581" s="8">
        <v>76</v>
      </c>
      <c r="F581" s="8">
        <v>2288.4499999999998</v>
      </c>
      <c r="G581" s="8">
        <v>5126.1279999999997</v>
      </c>
      <c r="H581" s="8">
        <v>457.69</v>
      </c>
      <c r="I581" s="9" t="s">
        <v>12</v>
      </c>
    </row>
    <row r="582" spans="1:9" ht="32.25" customHeight="1" x14ac:dyDescent="0.25">
      <c r="A582" s="7">
        <v>2023</v>
      </c>
      <c r="B582" s="8" t="s">
        <v>32</v>
      </c>
      <c r="C582" s="8" t="s">
        <v>23</v>
      </c>
      <c r="D582" s="8" t="s">
        <v>26</v>
      </c>
      <c r="E582" s="8">
        <v>46</v>
      </c>
      <c r="F582" s="8">
        <v>100</v>
      </c>
      <c r="G582" s="8">
        <v>224</v>
      </c>
      <c r="H582" s="8">
        <v>20</v>
      </c>
      <c r="I582" s="9" t="s">
        <v>12</v>
      </c>
    </row>
    <row r="583" spans="1:9" ht="32.25" customHeight="1" x14ac:dyDescent="0.25">
      <c r="A583" s="7">
        <v>2023</v>
      </c>
      <c r="B583" s="8" t="s">
        <v>32</v>
      </c>
      <c r="C583" s="8" t="s">
        <v>23</v>
      </c>
      <c r="D583" s="8" t="s">
        <v>27</v>
      </c>
      <c r="E583" s="8">
        <v>34</v>
      </c>
      <c r="F583" s="8">
        <v>2288.4</v>
      </c>
      <c r="G583" s="8">
        <v>5126.0160000000005</v>
      </c>
      <c r="H583" s="8">
        <v>457.68000000000006</v>
      </c>
      <c r="I583" s="9" t="s">
        <v>12</v>
      </c>
    </row>
    <row r="584" spans="1:9" ht="32.25" customHeight="1" x14ac:dyDescent="0.25">
      <c r="A584" s="7">
        <v>2023</v>
      </c>
      <c r="B584" s="8" t="s">
        <v>32</v>
      </c>
      <c r="C584" s="8" t="s">
        <v>14</v>
      </c>
      <c r="D584" s="8" t="s">
        <v>28</v>
      </c>
      <c r="E584" s="8">
        <v>7</v>
      </c>
      <c r="F584" s="8">
        <v>200</v>
      </c>
      <c r="G584" s="8">
        <v>224</v>
      </c>
      <c r="H584" s="8">
        <v>40</v>
      </c>
      <c r="I584" s="9" t="s">
        <v>12</v>
      </c>
    </row>
    <row r="585" spans="1:9" ht="32.25" customHeight="1" x14ac:dyDescent="0.25">
      <c r="A585" s="7">
        <v>2023</v>
      </c>
      <c r="B585" s="8" t="s">
        <v>32</v>
      </c>
      <c r="C585" s="8" t="s">
        <v>23</v>
      </c>
      <c r="D585" s="8" t="s">
        <v>30</v>
      </c>
      <c r="E585" s="8">
        <v>3</v>
      </c>
      <c r="F585" s="8">
        <v>2288.65</v>
      </c>
      <c r="G585" s="8">
        <v>5126.576</v>
      </c>
      <c r="H585" s="8">
        <v>457.73</v>
      </c>
      <c r="I585" s="9" t="s">
        <v>12</v>
      </c>
    </row>
    <row r="586" spans="1:9" ht="32.25" customHeight="1" x14ac:dyDescent="0.25">
      <c r="A586" s="7">
        <v>2023</v>
      </c>
      <c r="B586" s="8" t="s">
        <v>32</v>
      </c>
      <c r="C586" s="8" t="s">
        <v>29</v>
      </c>
      <c r="D586" s="8" t="s">
        <v>29</v>
      </c>
      <c r="E586" s="8">
        <v>2</v>
      </c>
      <c r="F586" s="8">
        <v>6600</v>
      </c>
      <c r="G586" s="8">
        <v>7392</v>
      </c>
      <c r="H586" s="8">
        <v>1320</v>
      </c>
      <c r="I586" s="9" t="s">
        <v>12</v>
      </c>
    </row>
    <row r="587" spans="1:9" ht="32.25" customHeight="1" x14ac:dyDescent="0.25">
      <c r="A587" s="7">
        <v>2023</v>
      </c>
      <c r="B587" s="8" t="s">
        <v>34</v>
      </c>
      <c r="C587" s="8" t="s">
        <v>10</v>
      </c>
      <c r="D587" s="8" t="s">
        <v>11</v>
      </c>
      <c r="E587" s="8">
        <v>3566</v>
      </c>
      <c r="F587" s="8">
        <v>4577.3</v>
      </c>
      <c r="G587" s="8">
        <v>5126.576</v>
      </c>
      <c r="H587" s="8">
        <v>915.46</v>
      </c>
      <c r="I587" s="9" t="s">
        <v>12</v>
      </c>
    </row>
    <row r="588" spans="1:9" ht="32.25" customHeight="1" x14ac:dyDescent="0.25">
      <c r="A588" s="7">
        <v>2023</v>
      </c>
      <c r="B588" s="8" t="s">
        <v>34</v>
      </c>
      <c r="C588" s="8" t="s">
        <v>10</v>
      </c>
      <c r="D588" s="8" t="s">
        <v>13</v>
      </c>
      <c r="E588" s="8">
        <v>2498</v>
      </c>
      <c r="F588" s="8">
        <v>8000</v>
      </c>
      <c r="G588" s="8">
        <v>8960</v>
      </c>
      <c r="H588" s="8">
        <v>1600</v>
      </c>
      <c r="I588" s="9" t="s">
        <v>33</v>
      </c>
    </row>
    <row r="589" spans="1:9" ht="32.25" customHeight="1" x14ac:dyDescent="0.25">
      <c r="A589" s="7">
        <v>2023</v>
      </c>
      <c r="B589" s="8" t="s">
        <v>34</v>
      </c>
      <c r="C589" s="8" t="s">
        <v>14</v>
      </c>
      <c r="D589" s="8" t="s">
        <v>15</v>
      </c>
      <c r="E589" s="8">
        <v>1245</v>
      </c>
      <c r="F589" s="8">
        <v>4577.2</v>
      </c>
      <c r="G589" s="8">
        <v>5126.4639999999999</v>
      </c>
      <c r="H589" s="8">
        <v>915.44</v>
      </c>
      <c r="I589" s="9" t="s">
        <v>33</v>
      </c>
    </row>
    <row r="590" spans="1:9" ht="32.25" customHeight="1" x14ac:dyDescent="0.25">
      <c r="A590" s="7">
        <v>2023</v>
      </c>
      <c r="B590" s="8" t="s">
        <v>34</v>
      </c>
      <c r="C590" s="8" t="s">
        <v>16</v>
      </c>
      <c r="D590" s="8" t="s">
        <v>17</v>
      </c>
      <c r="E590" s="8">
        <v>644</v>
      </c>
      <c r="F590" s="8">
        <v>15000</v>
      </c>
      <c r="G590" s="8">
        <v>6432.72</v>
      </c>
      <c r="H590" s="8">
        <v>3000</v>
      </c>
      <c r="I590" s="9" t="s">
        <v>33</v>
      </c>
    </row>
    <row r="591" spans="1:9" ht="32.25" customHeight="1" x14ac:dyDescent="0.25">
      <c r="A591" s="7">
        <v>2023</v>
      </c>
      <c r="B591" s="8" t="s">
        <v>34</v>
      </c>
      <c r="C591" s="8" t="s">
        <v>18</v>
      </c>
      <c r="D591" s="8" t="s">
        <v>19</v>
      </c>
      <c r="E591" s="8">
        <v>643</v>
      </c>
      <c r="F591" s="8">
        <v>7000</v>
      </c>
      <c r="G591" s="8">
        <v>7840</v>
      </c>
      <c r="H591" s="8">
        <v>1400</v>
      </c>
      <c r="I591" s="9" t="s">
        <v>33</v>
      </c>
    </row>
    <row r="592" spans="1:9" ht="32.25" customHeight="1" x14ac:dyDescent="0.25">
      <c r="A592" s="7">
        <v>2023</v>
      </c>
      <c r="B592" s="8" t="s">
        <v>34</v>
      </c>
      <c r="C592" s="8" t="s">
        <v>16</v>
      </c>
      <c r="D592" s="8" t="s">
        <v>20</v>
      </c>
      <c r="E592" s="8">
        <v>455</v>
      </c>
      <c r="F592" s="8">
        <v>14000</v>
      </c>
      <c r="G592" s="8">
        <v>5128.0320000000002</v>
      </c>
      <c r="H592" s="8">
        <v>2800</v>
      </c>
      <c r="I592" s="9" t="s">
        <v>33</v>
      </c>
    </row>
    <row r="593" spans="1:9" ht="32.25" customHeight="1" x14ac:dyDescent="0.25">
      <c r="A593" s="7">
        <v>2023</v>
      </c>
      <c r="B593" s="8" t="s">
        <v>34</v>
      </c>
      <c r="C593" s="8" t="s">
        <v>18</v>
      </c>
      <c r="D593" s="8" t="s">
        <v>21</v>
      </c>
      <c r="E593" s="8">
        <v>345</v>
      </c>
      <c r="F593" s="8">
        <v>7000</v>
      </c>
      <c r="G593" s="8">
        <v>7840</v>
      </c>
      <c r="H593" s="8">
        <v>1400</v>
      </c>
      <c r="I593" s="9" t="s">
        <v>33</v>
      </c>
    </row>
    <row r="594" spans="1:9" ht="32.25" customHeight="1" x14ac:dyDescent="0.25">
      <c r="A594" s="7">
        <v>2023</v>
      </c>
      <c r="B594" s="8" t="s">
        <v>34</v>
      </c>
      <c r="C594" s="8" t="s">
        <v>14</v>
      </c>
      <c r="D594" s="8" t="s">
        <v>22</v>
      </c>
      <c r="E594" s="8">
        <v>122</v>
      </c>
      <c r="F594" s="8">
        <v>100</v>
      </c>
      <c r="G594" s="8">
        <v>112</v>
      </c>
      <c r="H594" s="8">
        <v>20</v>
      </c>
      <c r="I594" s="9" t="s">
        <v>33</v>
      </c>
    </row>
    <row r="595" spans="1:9" ht="32.25" customHeight="1" x14ac:dyDescent="0.25">
      <c r="A595" s="7">
        <v>2023</v>
      </c>
      <c r="B595" s="8" t="s">
        <v>34</v>
      </c>
      <c r="C595" s="8" t="s">
        <v>23</v>
      </c>
      <c r="D595" s="8" t="s">
        <v>24</v>
      </c>
      <c r="E595" s="8">
        <v>78</v>
      </c>
      <c r="F595" s="8">
        <v>2288.6</v>
      </c>
      <c r="G595" s="8">
        <v>5126.4639999999999</v>
      </c>
      <c r="H595" s="8">
        <v>457.72</v>
      </c>
      <c r="I595" s="9" t="s">
        <v>33</v>
      </c>
    </row>
    <row r="596" spans="1:9" ht="32.25" customHeight="1" x14ac:dyDescent="0.25">
      <c r="A596" s="7">
        <v>2023</v>
      </c>
      <c r="B596" s="8" t="s">
        <v>34</v>
      </c>
      <c r="C596" s="8" t="s">
        <v>23</v>
      </c>
      <c r="D596" s="8" t="s">
        <v>25</v>
      </c>
      <c r="E596" s="8">
        <v>76</v>
      </c>
      <c r="F596" s="8">
        <v>2288.4499999999998</v>
      </c>
      <c r="G596" s="8">
        <v>5126.1279999999997</v>
      </c>
      <c r="H596" s="8">
        <v>457.69</v>
      </c>
      <c r="I596" s="9" t="s">
        <v>33</v>
      </c>
    </row>
    <row r="597" spans="1:9" ht="32.25" customHeight="1" x14ac:dyDescent="0.25">
      <c r="A597" s="7">
        <v>2023</v>
      </c>
      <c r="B597" s="8" t="s">
        <v>34</v>
      </c>
      <c r="C597" s="8" t="s">
        <v>23</v>
      </c>
      <c r="D597" s="8" t="s">
        <v>26</v>
      </c>
      <c r="E597" s="8">
        <v>46</v>
      </c>
      <c r="F597" s="8">
        <v>100</v>
      </c>
      <c r="G597" s="8">
        <v>224</v>
      </c>
      <c r="H597" s="8">
        <v>20</v>
      </c>
      <c r="I597" s="9" t="s">
        <v>33</v>
      </c>
    </row>
    <row r="598" spans="1:9" ht="32.25" customHeight="1" x14ac:dyDescent="0.25">
      <c r="A598" s="7">
        <v>2023</v>
      </c>
      <c r="B598" s="8" t="s">
        <v>34</v>
      </c>
      <c r="C598" s="8" t="s">
        <v>23</v>
      </c>
      <c r="D598" s="8" t="s">
        <v>27</v>
      </c>
      <c r="E598" s="8">
        <v>34</v>
      </c>
      <c r="F598" s="8">
        <v>2288.4</v>
      </c>
      <c r="G598" s="8">
        <v>5126.0160000000005</v>
      </c>
      <c r="H598" s="8">
        <v>457.68000000000006</v>
      </c>
      <c r="I598" s="9" t="s">
        <v>33</v>
      </c>
    </row>
    <row r="599" spans="1:9" ht="32.25" customHeight="1" x14ac:dyDescent="0.25">
      <c r="A599" s="7">
        <v>2023</v>
      </c>
      <c r="B599" s="8" t="s">
        <v>34</v>
      </c>
      <c r="C599" s="8" t="s">
        <v>14</v>
      </c>
      <c r="D599" s="8" t="s">
        <v>28</v>
      </c>
      <c r="E599" s="8">
        <v>7</v>
      </c>
      <c r="F599" s="8">
        <v>200</v>
      </c>
      <c r="G599" s="8">
        <v>224</v>
      </c>
      <c r="H599" s="8">
        <v>40</v>
      </c>
      <c r="I599" s="9" t="s">
        <v>33</v>
      </c>
    </row>
    <row r="600" spans="1:9" ht="32.25" customHeight="1" x14ac:dyDescent="0.25">
      <c r="A600" s="7">
        <v>2023</v>
      </c>
      <c r="B600" s="8" t="s">
        <v>34</v>
      </c>
      <c r="C600" s="8" t="s">
        <v>23</v>
      </c>
      <c r="D600" s="8" t="s">
        <v>30</v>
      </c>
      <c r="E600" s="8">
        <v>3</v>
      </c>
      <c r="F600" s="8">
        <v>2288.65</v>
      </c>
      <c r="G600" s="8">
        <v>5126.576</v>
      </c>
      <c r="H600" s="8">
        <v>457.73</v>
      </c>
      <c r="I600" s="9" t="s">
        <v>33</v>
      </c>
    </row>
    <row r="601" spans="1:9" ht="32.25" customHeight="1" x14ac:dyDescent="0.25">
      <c r="A601" s="7">
        <v>2023</v>
      </c>
      <c r="B601" s="8" t="s">
        <v>34</v>
      </c>
      <c r="C601" s="8" t="s">
        <v>29</v>
      </c>
      <c r="D601" s="8" t="s">
        <v>29</v>
      </c>
      <c r="E601" s="8">
        <v>2</v>
      </c>
      <c r="F601" s="8">
        <v>7920</v>
      </c>
      <c r="G601" s="8">
        <v>7392</v>
      </c>
      <c r="H601" s="8">
        <v>1584</v>
      </c>
      <c r="I601" s="9" t="s">
        <v>33</v>
      </c>
    </row>
    <row r="602" spans="1:9" ht="32.25" customHeight="1" x14ac:dyDescent="0.25">
      <c r="A602" s="7">
        <v>2023</v>
      </c>
      <c r="B602" s="8" t="s">
        <v>35</v>
      </c>
      <c r="C602" s="8" t="s">
        <v>10</v>
      </c>
      <c r="D602" s="8" t="s">
        <v>11</v>
      </c>
      <c r="E602" s="8">
        <v>3566</v>
      </c>
      <c r="F602" s="8">
        <v>4577.3</v>
      </c>
      <c r="G602" s="8">
        <v>5126.576</v>
      </c>
      <c r="H602" s="8">
        <v>915.46</v>
      </c>
      <c r="I602" s="9" t="s">
        <v>33</v>
      </c>
    </row>
    <row r="603" spans="1:9" ht="32.25" customHeight="1" x14ac:dyDescent="0.25">
      <c r="A603" s="7">
        <v>2023</v>
      </c>
      <c r="B603" s="8" t="s">
        <v>35</v>
      </c>
      <c r="C603" s="8" t="s">
        <v>10</v>
      </c>
      <c r="D603" s="8" t="s">
        <v>13</v>
      </c>
      <c r="E603" s="8">
        <v>2498</v>
      </c>
      <c r="F603" s="8">
        <v>8800</v>
      </c>
      <c r="G603" s="8">
        <v>8960</v>
      </c>
      <c r="H603" s="8">
        <v>1760</v>
      </c>
      <c r="I603" s="9" t="s">
        <v>33</v>
      </c>
    </row>
    <row r="604" spans="1:9" ht="32.25" customHeight="1" x14ac:dyDescent="0.25">
      <c r="A604" s="7">
        <v>2023</v>
      </c>
      <c r="B604" s="8" t="s">
        <v>35</v>
      </c>
      <c r="C604" s="8" t="s">
        <v>14</v>
      </c>
      <c r="D604" s="8" t="s">
        <v>15</v>
      </c>
      <c r="E604" s="8">
        <v>1245</v>
      </c>
      <c r="F604" s="8">
        <v>5034.92</v>
      </c>
      <c r="G604" s="8">
        <v>5126.4639999999999</v>
      </c>
      <c r="H604" s="8">
        <v>1006.984</v>
      </c>
      <c r="I604" s="9" t="s">
        <v>33</v>
      </c>
    </row>
    <row r="605" spans="1:9" ht="32.25" customHeight="1" x14ac:dyDescent="0.25">
      <c r="A605" s="7">
        <v>2023</v>
      </c>
      <c r="B605" s="8" t="s">
        <v>35</v>
      </c>
      <c r="C605" s="8" t="s">
        <v>16</v>
      </c>
      <c r="D605" s="8" t="s">
        <v>17</v>
      </c>
      <c r="E605" s="8">
        <v>644</v>
      </c>
      <c r="F605" s="8">
        <v>6317.85</v>
      </c>
      <c r="G605" s="8">
        <v>6432.72</v>
      </c>
      <c r="H605" s="8">
        <v>1263.5700000000002</v>
      </c>
      <c r="I605" s="9" t="s">
        <v>33</v>
      </c>
    </row>
    <row r="606" spans="1:9" ht="32.25" customHeight="1" x14ac:dyDescent="0.25">
      <c r="A606" s="7">
        <v>2023</v>
      </c>
      <c r="B606" s="8" t="s">
        <v>35</v>
      </c>
      <c r="C606" s="8" t="s">
        <v>18</v>
      </c>
      <c r="D606" s="8" t="s">
        <v>19</v>
      </c>
      <c r="E606" s="8">
        <v>643</v>
      </c>
      <c r="F606" s="8">
        <v>7700</v>
      </c>
      <c r="G606" s="8">
        <v>7840</v>
      </c>
      <c r="H606" s="8">
        <v>1540</v>
      </c>
      <c r="I606" s="9" t="s">
        <v>33</v>
      </c>
    </row>
    <row r="607" spans="1:9" ht="32.25" customHeight="1" x14ac:dyDescent="0.25">
      <c r="A607" s="7">
        <v>2023</v>
      </c>
      <c r="B607" s="8" t="s">
        <v>35</v>
      </c>
      <c r="C607" s="8" t="s">
        <v>16</v>
      </c>
      <c r="D607" s="8" t="s">
        <v>20</v>
      </c>
      <c r="E607" s="8">
        <v>455</v>
      </c>
      <c r="F607" s="8">
        <v>5036.46</v>
      </c>
      <c r="G607" s="8">
        <v>5128.0320000000002</v>
      </c>
      <c r="H607" s="8">
        <v>1007.292</v>
      </c>
      <c r="I607" s="9" t="s">
        <v>33</v>
      </c>
    </row>
    <row r="608" spans="1:9" ht="32.25" customHeight="1" x14ac:dyDescent="0.25">
      <c r="A608" s="7">
        <v>2023</v>
      </c>
      <c r="B608" s="8" t="s">
        <v>35</v>
      </c>
      <c r="C608" s="8" t="s">
        <v>18</v>
      </c>
      <c r="D608" s="8" t="s">
        <v>21</v>
      </c>
      <c r="E608" s="8">
        <v>345</v>
      </c>
      <c r="F608" s="8">
        <v>7700</v>
      </c>
      <c r="G608" s="8">
        <v>7840</v>
      </c>
      <c r="H608" s="8">
        <v>1540</v>
      </c>
      <c r="I608" s="9" t="s">
        <v>33</v>
      </c>
    </row>
    <row r="609" spans="1:9" ht="32.25" customHeight="1" x14ac:dyDescent="0.25">
      <c r="A609" s="7">
        <v>2023</v>
      </c>
      <c r="B609" s="8" t="s">
        <v>35</v>
      </c>
      <c r="C609" s="8" t="s">
        <v>14</v>
      </c>
      <c r="D609" s="8" t="s">
        <v>22</v>
      </c>
      <c r="E609" s="8">
        <v>122</v>
      </c>
      <c r="F609" s="8">
        <v>110</v>
      </c>
      <c r="G609" s="8">
        <v>112</v>
      </c>
      <c r="H609" s="8">
        <v>22</v>
      </c>
      <c r="I609" s="9" t="s">
        <v>33</v>
      </c>
    </row>
    <row r="610" spans="1:9" ht="32.25" customHeight="1" x14ac:dyDescent="0.25">
      <c r="A610" s="7">
        <v>2023</v>
      </c>
      <c r="B610" s="8" t="s">
        <v>35</v>
      </c>
      <c r="C610" s="8" t="s">
        <v>23</v>
      </c>
      <c r="D610" s="8" t="s">
        <v>24</v>
      </c>
      <c r="E610" s="8">
        <v>78</v>
      </c>
      <c r="F610" s="8">
        <v>2517.46</v>
      </c>
      <c r="G610" s="8">
        <v>5126.4639999999999</v>
      </c>
      <c r="H610" s="8">
        <v>503.49200000000002</v>
      </c>
      <c r="I610" s="9" t="s">
        <v>33</v>
      </c>
    </row>
    <row r="611" spans="1:9" ht="32.25" customHeight="1" x14ac:dyDescent="0.25">
      <c r="A611" s="7">
        <v>2023</v>
      </c>
      <c r="B611" s="8" t="s">
        <v>35</v>
      </c>
      <c r="C611" s="8" t="s">
        <v>23</v>
      </c>
      <c r="D611" s="8" t="s">
        <v>25</v>
      </c>
      <c r="E611" s="8">
        <v>76</v>
      </c>
      <c r="F611" s="8">
        <v>2288.4499999999998</v>
      </c>
      <c r="G611" s="8">
        <v>5126.1279999999997</v>
      </c>
      <c r="H611" s="8">
        <v>457.69</v>
      </c>
      <c r="I611" s="9" t="s">
        <v>33</v>
      </c>
    </row>
    <row r="612" spans="1:9" ht="32.25" customHeight="1" x14ac:dyDescent="0.25">
      <c r="A612" s="7">
        <v>2023</v>
      </c>
      <c r="B612" s="8" t="s">
        <v>35</v>
      </c>
      <c r="C612" s="8" t="s">
        <v>23</v>
      </c>
      <c r="D612" s="8" t="s">
        <v>26</v>
      </c>
      <c r="E612" s="8">
        <v>46</v>
      </c>
      <c r="F612" s="8">
        <v>100</v>
      </c>
      <c r="G612" s="8">
        <v>224</v>
      </c>
      <c r="H612" s="8">
        <v>20</v>
      </c>
      <c r="I612" s="9" t="s">
        <v>33</v>
      </c>
    </row>
    <row r="613" spans="1:9" ht="32.25" customHeight="1" x14ac:dyDescent="0.25">
      <c r="A613" s="7">
        <v>2023</v>
      </c>
      <c r="B613" s="8" t="s">
        <v>35</v>
      </c>
      <c r="C613" s="8" t="s">
        <v>23</v>
      </c>
      <c r="D613" s="8" t="s">
        <v>27</v>
      </c>
      <c r="E613" s="8">
        <v>34</v>
      </c>
      <c r="F613" s="8">
        <v>2288.4</v>
      </c>
      <c r="G613" s="8">
        <v>5126.0160000000005</v>
      </c>
      <c r="H613" s="8">
        <v>457.68000000000006</v>
      </c>
      <c r="I613" s="9" t="s">
        <v>12</v>
      </c>
    </row>
    <row r="614" spans="1:9" ht="32.25" customHeight="1" x14ac:dyDescent="0.25">
      <c r="A614" s="7">
        <v>2023</v>
      </c>
      <c r="B614" s="8" t="s">
        <v>35</v>
      </c>
      <c r="C614" s="8" t="s">
        <v>14</v>
      </c>
      <c r="D614" s="8" t="s">
        <v>28</v>
      </c>
      <c r="E614" s="8">
        <v>7</v>
      </c>
      <c r="F614" s="8">
        <v>200</v>
      </c>
      <c r="G614" s="8">
        <v>224</v>
      </c>
      <c r="H614" s="8">
        <v>40</v>
      </c>
      <c r="I614" s="9" t="s">
        <v>12</v>
      </c>
    </row>
    <row r="615" spans="1:9" ht="32.25" customHeight="1" x14ac:dyDescent="0.25">
      <c r="A615" s="7">
        <v>2023</v>
      </c>
      <c r="B615" s="8" t="s">
        <v>35</v>
      </c>
      <c r="C615" s="8" t="s">
        <v>23</v>
      </c>
      <c r="D615" s="8" t="s">
        <v>30</v>
      </c>
      <c r="E615" s="8">
        <v>3</v>
      </c>
      <c r="F615" s="8">
        <v>3300</v>
      </c>
      <c r="G615" s="8">
        <v>5126.576</v>
      </c>
      <c r="H615" s="8">
        <v>660</v>
      </c>
      <c r="I615" s="9" t="s">
        <v>12</v>
      </c>
    </row>
    <row r="616" spans="1:9" ht="32.25" customHeight="1" x14ac:dyDescent="0.25">
      <c r="A616" s="7">
        <v>2023</v>
      </c>
      <c r="B616" s="8" t="s">
        <v>35</v>
      </c>
      <c r="C616" s="8" t="s">
        <v>29</v>
      </c>
      <c r="D616" s="8" t="s">
        <v>29</v>
      </c>
      <c r="E616" s="8">
        <v>2</v>
      </c>
      <c r="F616" s="8">
        <v>4577.3</v>
      </c>
      <c r="G616" s="8">
        <v>7392</v>
      </c>
      <c r="H616" s="8">
        <v>915.46</v>
      </c>
      <c r="I616" s="9" t="s">
        <v>12</v>
      </c>
    </row>
    <row r="617" spans="1:9" ht="32.25" customHeight="1" x14ac:dyDescent="0.25">
      <c r="A617" s="7">
        <v>2023</v>
      </c>
      <c r="B617" s="8" t="s">
        <v>36</v>
      </c>
      <c r="C617" s="8" t="s">
        <v>10</v>
      </c>
      <c r="D617" s="8" t="s">
        <v>11</v>
      </c>
      <c r="E617" s="8">
        <v>3566</v>
      </c>
      <c r="F617" s="8">
        <v>4577.3</v>
      </c>
      <c r="G617" s="8">
        <v>5126.576</v>
      </c>
      <c r="H617" s="8">
        <v>915.46</v>
      </c>
      <c r="I617" s="9" t="s">
        <v>12</v>
      </c>
    </row>
    <row r="618" spans="1:9" ht="32.25" customHeight="1" x14ac:dyDescent="0.25">
      <c r="A618" s="7">
        <v>2023</v>
      </c>
      <c r="B618" s="8" t="s">
        <v>36</v>
      </c>
      <c r="C618" s="8" t="s">
        <v>10</v>
      </c>
      <c r="D618" s="8" t="s">
        <v>13</v>
      </c>
      <c r="E618" s="8">
        <v>2498</v>
      </c>
      <c r="F618" s="8">
        <v>8000</v>
      </c>
      <c r="G618" s="8">
        <v>8960</v>
      </c>
      <c r="H618" s="8">
        <v>1600</v>
      </c>
      <c r="I618" s="9" t="s">
        <v>12</v>
      </c>
    </row>
    <row r="619" spans="1:9" ht="32.25" customHeight="1" x14ac:dyDescent="0.25">
      <c r="A619" s="7">
        <v>2023</v>
      </c>
      <c r="B619" s="8" t="s">
        <v>36</v>
      </c>
      <c r="C619" s="8" t="s">
        <v>14</v>
      </c>
      <c r="D619" s="8" t="s">
        <v>15</v>
      </c>
      <c r="E619" s="8">
        <v>1245</v>
      </c>
      <c r="F619" s="8">
        <v>4577.2</v>
      </c>
      <c r="G619" s="8">
        <v>5126.4639999999999</v>
      </c>
      <c r="H619" s="8">
        <v>915.44</v>
      </c>
      <c r="I619" s="9" t="s">
        <v>12</v>
      </c>
    </row>
    <row r="620" spans="1:9" ht="32.25" customHeight="1" x14ac:dyDescent="0.25">
      <c r="A620" s="7">
        <v>2023</v>
      </c>
      <c r="B620" s="8" t="s">
        <v>36</v>
      </c>
      <c r="C620" s="8" t="s">
        <v>16</v>
      </c>
      <c r="D620" s="8" t="s">
        <v>17</v>
      </c>
      <c r="E620" s="8">
        <v>644</v>
      </c>
      <c r="F620" s="8">
        <v>10000</v>
      </c>
      <c r="G620" s="8">
        <v>6432.72</v>
      </c>
      <c r="H620" s="8">
        <v>2000</v>
      </c>
      <c r="I620" s="9" t="s">
        <v>12</v>
      </c>
    </row>
    <row r="621" spans="1:9" ht="32.25" customHeight="1" x14ac:dyDescent="0.25">
      <c r="A621" s="7">
        <v>2023</v>
      </c>
      <c r="B621" s="8" t="s">
        <v>36</v>
      </c>
      <c r="C621" s="8" t="s">
        <v>18</v>
      </c>
      <c r="D621" s="8" t="s">
        <v>19</v>
      </c>
      <c r="E621" s="8">
        <v>643</v>
      </c>
      <c r="F621" s="8">
        <v>7000</v>
      </c>
      <c r="G621" s="8">
        <v>7840</v>
      </c>
      <c r="H621" s="8">
        <v>1400</v>
      </c>
      <c r="I621" s="9" t="s">
        <v>12</v>
      </c>
    </row>
    <row r="622" spans="1:9" ht="32.25" customHeight="1" x14ac:dyDescent="0.25">
      <c r="A622" s="7">
        <v>2023</v>
      </c>
      <c r="B622" s="8" t="s">
        <v>36</v>
      </c>
      <c r="C622" s="8" t="s">
        <v>16</v>
      </c>
      <c r="D622" s="8" t="s">
        <v>20</v>
      </c>
      <c r="E622" s="8">
        <v>455</v>
      </c>
      <c r="F622" s="8">
        <v>8000</v>
      </c>
      <c r="G622" s="8">
        <v>5128.0320000000002</v>
      </c>
      <c r="H622" s="8">
        <v>1600</v>
      </c>
      <c r="I622" s="9" t="s">
        <v>12</v>
      </c>
    </row>
    <row r="623" spans="1:9" ht="32.25" customHeight="1" x14ac:dyDescent="0.25">
      <c r="A623" s="7">
        <v>2023</v>
      </c>
      <c r="B623" s="8" t="s">
        <v>36</v>
      </c>
      <c r="C623" s="8" t="s">
        <v>18</v>
      </c>
      <c r="D623" s="8" t="s">
        <v>21</v>
      </c>
      <c r="E623" s="8">
        <v>345</v>
      </c>
      <c r="F623" s="8">
        <v>7000</v>
      </c>
      <c r="G623" s="8">
        <v>7840</v>
      </c>
      <c r="H623" s="8">
        <v>1400</v>
      </c>
      <c r="I623" s="9" t="s">
        <v>12</v>
      </c>
    </row>
    <row r="624" spans="1:9" ht="32.25" customHeight="1" x14ac:dyDescent="0.25">
      <c r="A624" s="7">
        <v>2023</v>
      </c>
      <c r="B624" s="8" t="s">
        <v>36</v>
      </c>
      <c r="C624" s="8" t="s">
        <v>14</v>
      </c>
      <c r="D624" s="8" t="s">
        <v>22</v>
      </c>
      <c r="E624" s="8">
        <v>122</v>
      </c>
      <c r="F624" s="8">
        <v>100</v>
      </c>
      <c r="G624" s="8">
        <v>112</v>
      </c>
      <c r="H624" s="8">
        <v>20</v>
      </c>
      <c r="I624" s="9" t="s">
        <v>12</v>
      </c>
    </row>
    <row r="625" spans="1:9" ht="32.25" customHeight="1" x14ac:dyDescent="0.25">
      <c r="A625" s="7">
        <v>2023</v>
      </c>
      <c r="B625" s="8" t="s">
        <v>36</v>
      </c>
      <c r="C625" s="8" t="s">
        <v>23</v>
      </c>
      <c r="D625" s="8" t="s">
        <v>24</v>
      </c>
      <c r="E625" s="8">
        <v>78</v>
      </c>
      <c r="F625" s="8">
        <v>2288.6</v>
      </c>
      <c r="G625" s="8">
        <v>5126.4639999999999</v>
      </c>
      <c r="H625" s="8">
        <v>457.72</v>
      </c>
      <c r="I625" s="9" t="s">
        <v>12</v>
      </c>
    </row>
    <row r="626" spans="1:9" ht="32.25" customHeight="1" x14ac:dyDescent="0.25">
      <c r="A626" s="7">
        <v>2023</v>
      </c>
      <c r="B626" s="8" t="s">
        <v>36</v>
      </c>
      <c r="C626" s="8" t="s">
        <v>23</v>
      </c>
      <c r="D626" s="8" t="s">
        <v>25</v>
      </c>
      <c r="E626" s="8">
        <v>76</v>
      </c>
      <c r="F626" s="8">
        <v>2288.4499999999998</v>
      </c>
      <c r="G626" s="8">
        <v>5126.1279999999997</v>
      </c>
      <c r="H626" s="8">
        <v>457.69</v>
      </c>
      <c r="I626" s="9" t="s">
        <v>12</v>
      </c>
    </row>
    <row r="627" spans="1:9" ht="32.25" customHeight="1" x14ac:dyDescent="0.25">
      <c r="A627" s="7">
        <v>2023</v>
      </c>
      <c r="B627" s="8" t="s">
        <v>36</v>
      </c>
      <c r="C627" s="8" t="s">
        <v>23</v>
      </c>
      <c r="D627" s="8" t="s">
        <v>26</v>
      </c>
      <c r="E627" s="8">
        <v>46</v>
      </c>
      <c r="F627" s="8">
        <v>100</v>
      </c>
      <c r="G627" s="8">
        <v>224</v>
      </c>
      <c r="H627" s="8">
        <v>20</v>
      </c>
      <c r="I627" s="9" t="s">
        <v>12</v>
      </c>
    </row>
    <row r="628" spans="1:9" ht="32.25" customHeight="1" x14ac:dyDescent="0.25">
      <c r="A628" s="7">
        <v>2023</v>
      </c>
      <c r="B628" s="8" t="s">
        <v>36</v>
      </c>
      <c r="C628" s="8" t="s">
        <v>23</v>
      </c>
      <c r="D628" s="8" t="s">
        <v>27</v>
      </c>
      <c r="E628" s="8">
        <v>34</v>
      </c>
      <c r="F628" s="8">
        <v>2288.4</v>
      </c>
      <c r="G628" s="8">
        <v>5126.0160000000005</v>
      </c>
      <c r="H628" s="8">
        <v>457.68000000000006</v>
      </c>
      <c r="I628" s="9" t="s">
        <v>12</v>
      </c>
    </row>
    <row r="629" spans="1:9" ht="32.25" customHeight="1" x14ac:dyDescent="0.25">
      <c r="A629" s="7">
        <v>2023</v>
      </c>
      <c r="B629" s="8" t="s">
        <v>36</v>
      </c>
      <c r="C629" s="8" t="s">
        <v>14</v>
      </c>
      <c r="D629" s="8" t="s">
        <v>28</v>
      </c>
      <c r="E629" s="8">
        <v>7</v>
      </c>
      <c r="F629" s="8">
        <v>200</v>
      </c>
      <c r="G629" s="8">
        <v>224</v>
      </c>
      <c r="H629" s="8">
        <v>40</v>
      </c>
      <c r="I629" s="9" t="s">
        <v>12</v>
      </c>
    </row>
    <row r="630" spans="1:9" ht="32.25" customHeight="1" x14ac:dyDescent="0.25">
      <c r="A630" s="7">
        <v>2023</v>
      </c>
      <c r="B630" s="8" t="s">
        <v>36</v>
      </c>
      <c r="C630" s="8" t="s">
        <v>29</v>
      </c>
      <c r="D630" s="8" t="s">
        <v>29</v>
      </c>
      <c r="E630" s="8">
        <v>3</v>
      </c>
      <c r="F630" s="8">
        <v>4577.3</v>
      </c>
      <c r="G630" s="8">
        <v>7392</v>
      </c>
      <c r="H630" s="8">
        <v>915.46</v>
      </c>
      <c r="I630" s="9" t="s">
        <v>33</v>
      </c>
    </row>
    <row r="631" spans="1:9" ht="32.25" customHeight="1" x14ac:dyDescent="0.25">
      <c r="A631" s="7">
        <v>2023</v>
      </c>
      <c r="B631" s="8" t="s">
        <v>36</v>
      </c>
      <c r="C631" s="8" t="s">
        <v>23</v>
      </c>
      <c r="D631" s="8" t="s">
        <v>30</v>
      </c>
      <c r="E631" s="8">
        <v>3</v>
      </c>
      <c r="F631" s="8">
        <v>2288.65</v>
      </c>
      <c r="G631" s="8">
        <v>5126.576</v>
      </c>
      <c r="H631" s="8">
        <v>457.73</v>
      </c>
      <c r="I631" s="9" t="s">
        <v>33</v>
      </c>
    </row>
    <row r="632" spans="1:9" ht="32.25" customHeight="1" x14ac:dyDescent="0.25">
      <c r="A632" s="7">
        <v>2023</v>
      </c>
      <c r="B632" s="8" t="s">
        <v>37</v>
      </c>
      <c r="C632" s="8" t="s">
        <v>10</v>
      </c>
      <c r="D632" s="8" t="s">
        <v>11</v>
      </c>
      <c r="E632" s="8">
        <v>3566</v>
      </c>
      <c r="F632" s="8">
        <v>4577.3</v>
      </c>
      <c r="G632" s="8">
        <v>5126.576</v>
      </c>
      <c r="H632" s="8">
        <v>915.46</v>
      </c>
      <c r="I632" s="9" t="s">
        <v>33</v>
      </c>
    </row>
    <row r="633" spans="1:9" ht="32.25" customHeight="1" x14ac:dyDescent="0.25">
      <c r="A633" s="7">
        <v>2023</v>
      </c>
      <c r="B633" s="8" t="s">
        <v>37</v>
      </c>
      <c r="C633" s="8" t="s">
        <v>10</v>
      </c>
      <c r="D633" s="8" t="s">
        <v>13</v>
      </c>
      <c r="E633" s="8">
        <v>2498</v>
      </c>
      <c r="F633" s="8">
        <v>8000</v>
      </c>
      <c r="G633" s="8">
        <v>8960</v>
      </c>
      <c r="H633" s="8">
        <v>1600</v>
      </c>
      <c r="I633" s="9" t="s">
        <v>33</v>
      </c>
    </row>
    <row r="634" spans="1:9" ht="32.25" customHeight="1" x14ac:dyDescent="0.25">
      <c r="A634" s="7">
        <v>2023</v>
      </c>
      <c r="B634" s="8" t="s">
        <v>37</v>
      </c>
      <c r="C634" s="8" t="s">
        <v>14</v>
      </c>
      <c r="D634" s="8" t="s">
        <v>15</v>
      </c>
      <c r="E634" s="8">
        <v>1245</v>
      </c>
      <c r="F634" s="8">
        <v>4577.2</v>
      </c>
      <c r="G634" s="8">
        <v>5126.4639999999999</v>
      </c>
      <c r="H634" s="8">
        <v>915.44</v>
      </c>
      <c r="I634" s="9" t="s">
        <v>33</v>
      </c>
    </row>
    <row r="635" spans="1:9" ht="32.25" customHeight="1" x14ac:dyDescent="0.25">
      <c r="A635" s="7">
        <v>2023</v>
      </c>
      <c r="B635" s="8" t="s">
        <v>37</v>
      </c>
      <c r="C635" s="8" t="s">
        <v>16</v>
      </c>
      <c r="D635" s="8" t="s">
        <v>17</v>
      </c>
      <c r="E635" s="8">
        <v>644</v>
      </c>
      <c r="F635" s="8">
        <v>5743.5</v>
      </c>
      <c r="G635" s="8">
        <v>6432.72</v>
      </c>
      <c r="H635" s="8">
        <v>1148.7</v>
      </c>
      <c r="I635" s="9" t="s">
        <v>33</v>
      </c>
    </row>
    <row r="636" spans="1:9" ht="32.25" customHeight="1" x14ac:dyDescent="0.25">
      <c r="A636" s="7">
        <v>2023</v>
      </c>
      <c r="B636" s="8" t="s">
        <v>37</v>
      </c>
      <c r="C636" s="8" t="s">
        <v>18</v>
      </c>
      <c r="D636" s="8" t="s">
        <v>19</v>
      </c>
      <c r="E636" s="8">
        <v>643</v>
      </c>
      <c r="F636" s="8">
        <v>7000</v>
      </c>
      <c r="G636" s="8">
        <v>7840</v>
      </c>
      <c r="H636" s="8">
        <v>1400</v>
      </c>
      <c r="I636" s="9" t="s">
        <v>33</v>
      </c>
    </row>
    <row r="637" spans="1:9" ht="32.25" customHeight="1" x14ac:dyDescent="0.25">
      <c r="A637" s="7">
        <v>2023</v>
      </c>
      <c r="B637" s="8" t="s">
        <v>37</v>
      </c>
      <c r="C637" s="8" t="s">
        <v>16</v>
      </c>
      <c r="D637" s="8" t="s">
        <v>20</v>
      </c>
      <c r="E637" s="8">
        <v>455</v>
      </c>
      <c r="F637" s="8">
        <v>4578.6000000000004</v>
      </c>
      <c r="G637" s="8">
        <v>5128.0320000000002</v>
      </c>
      <c r="H637" s="8">
        <v>915.72000000000014</v>
      </c>
      <c r="I637" s="9" t="s">
        <v>33</v>
      </c>
    </row>
    <row r="638" spans="1:9" ht="32.25" customHeight="1" x14ac:dyDescent="0.25">
      <c r="A638" s="7">
        <v>2023</v>
      </c>
      <c r="B638" s="8" t="s">
        <v>37</v>
      </c>
      <c r="C638" s="8" t="s">
        <v>18</v>
      </c>
      <c r="D638" s="8" t="s">
        <v>21</v>
      </c>
      <c r="E638" s="8">
        <v>345</v>
      </c>
      <c r="F638" s="8">
        <v>7000</v>
      </c>
      <c r="G638" s="8">
        <v>7840</v>
      </c>
      <c r="H638" s="8">
        <v>1400</v>
      </c>
      <c r="I638" s="9" t="s">
        <v>33</v>
      </c>
    </row>
    <row r="639" spans="1:9" ht="32.25" customHeight="1" x14ac:dyDescent="0.25">
      <c r="A639" s="7">
        <v>2023</v>
      </c>
      <c r="B639" s="8" t="s">
        <v>37</v>
      </c>
      <c r="C639" s="8" t="s">
        <v>14</v>
      </c>
      <c r="D639" s="8" t="s">
        <v>22</v>
      </c>
      <c r="E639" s="8">
        <v>122</v>
      </c>
      <c r="F639" s="8">
        <v>100</v>
      </c>
      <c r="G639" s="8">
        <v>112</v>
      </c>
      <c r="H639" s="8">
        <v>20</v>
      </c>
      <c r="I639" s="9" t="s">
        <v>33</v>
      </c>
    </row>
    <row r="640" spans="1:9" ht="32.25" customHeight="1" x14ac:dyDescent="0.25">
      <c r="A640" s="7">
        <v>2023</v>
      </c>
      <c r="B640" s="8" t="s">
        <v>37</v>
      </c>
      <c r="C640" s="8" t="s">
        <v>23</v>
      </c>
      <c r="D640" s="8" t="s">
        <v>24</v>
      </c>
      <c r="E640" s="8">
        <v>78</v>
      </c>
      <c r="F640" s="8">
        <v>2288.6</v>
      </c>
      <c r="G640" s="8">
        <v>5126.4639999999999</v>
      </c>
      <c r="H640" s="8">
        <v>457.72</v>
      </c>
      <c r="I640" s="9" t="s">
        <v>33</v>
      </c>
    </row>
    <row r="641" spans="1:9" ht="32.25" customHeight="1" x14ac:dyDescent="0.25">
      <c r="A641" s="7">
        <v>2023</v>
      </c>
      <c r="B641" s="8" t="s">
        <v>37</v>
      </c>
      <c r="C641" s="8" t="s">
        <v>23</v>
      </c>
      <c r="D641" s="8" t="s">
        <v>25</v>
      </c>
      <c r="E641" s="8">
        <v>76</v>
      </c>
      <c r="F641" s="8">
        <v>2288.4499999999998</v>
      </c>
      <c r="G641" s="8">
        <v>5126.1279999999997</v>
      </c>
      <c r="H641" s="8">
        <v>457.69</v>
      </c>
      <c r="I641" s="9" t="s">
        <v>33</v>
      </c>
    </row>
    <row r="642" spans="1:9" ht="32.25" customHeight="1" x14ac:dyDescent="0.25">
      <c r="A642" s="7">
        <v>2023</v>
      </c>
      <c r="B642" s="8" t="s">
        <v>37</v>
      </c>
      <c r="C642" s="8" t="s">
        <v>23</v>
      </c>
      <c r="D642" s="8" t="s">
        <v>26</v>
      </c>
      <c r="E642" s="8">
        <v>46</v>
      </c>
      <c r="F642" s="8">
        <v>100</v>
      </c>
      <c r="G642" s="8">
        <v>224</v>
      </c>
      <c r="H642" s="8">
        <v>20</v>
      </c>
      <c r="I642" s="9" t="s">
        <v>33</v>
      </c>
    </row>
    <row r="643" spans="1:9" ht="32.25" customHeight="1" x14ac:dyDescent="0.25">
      <c r="A643" s="7">
        <v>2023</v>
      </c>
      <c r="B643" s="8" t="s">
        <v>37</v>
      </c>
      <c r="C643" s="8" t="s">
        <v>23</v>
      </c>
      <c r="D643" s="8" t="s">
        <v>27</v>
      </c>
      <c r="E643" s="8">
        <v>34</v>
      </c>
      <c r="F643" s="8">
        <v>2288.4</v>
      </c>
      <c r="G643" s="8">
        <v>5126.0160000000005</v>
      </c>
      <c r="H643" s="8">
        <v>457.68000000000006</v>
      </c>
      <c r="I643" s="9" t="s">
        <v>33</v>
      </c>
    </row>
    <row r="644" spans="1:9" ht="32.25" customHeight="1" x14ac:dyDescent="0.25">
      <c r="A644" s="7">
        <v>2023</v>
      </c>
      <c r="B644" s="8" t="s">
        <v>37</v>
      </c>
      <c r="C644" s="8" t="s">
        <v>14</v>
      </c>
      <c r="D644" s="8" t="s">
        <v>28</v>
      </c>
      <c r="E644" s="8">
        <v>7</v>
      </c>
      <c r="F644" s="8">
        <v>200</v>
      </c>
      <c r="G644" s="8">
        <v>224</v>
      </c>
      <c r="H644" s="8">
        <v>40</v>
      </c>
      <c r="I644" s="9" t="s">
        <v>33</v>
      </c>
    </row>
    <row r="645" spans="1:9" ht="32.25" customHeight="1" x14ac:dyDescent="0.25">
      <c r="A645" s="7">
        <v>2023</v>
      </c>
      <c r="B645" s="8" t="s">
        <v>37</v>
      </c>
      <c r="C645" s="8" t="s">
        <v>23</v>
      </c>
      <c r="D645" s="8" t="s">
        <v>30</v>
      </c>
      <c r="E645" s="8">
        <v>3</v>
      </c>
      <c r="F645" s="8">
        <v>2288.65</v>
      </c>
      <c r="G645" s="8">
        <v>5126.576</v>
      </c>
      <c r="H645" s="8">
        <v>457.73</v>
      </c>
      <c r="I645" s="9" t="s">
        <v>33</v>
      </c>
    </row>
    <row r="646" spans="1:9" ht="32.25" customHeight="1" x14ac:dyDescent="0.25">
      <c r="A646" s="7">
        <v>2023</v>
      </c>
      <c r="B646" s="8" t="s">
        <v>37</v>
      </c>
      <c r="C646" s="8" t="s">
        <v>29</v>
      </c>
      <c r="D646" s="8" t="s">
        <v>29</v>
      </c>
      <c r="E646" s="8">
        <v>2</v>
      </c>
      <c r="F646" s="8">
        <v>6600</v>
      </c>
      <c r="G646" s="8">
        <v>7392</v>
      </c>
      <c r="H646" s="8">
        <v>1320</v>
      </c>
      <c r="I646" s="9" t="s">
        <v>12</v>
      </c>
    </row>
    <row r="647" spans="1:9" ht="32.25" customHeight="1" x14ac:dyDescent="0.25">
      <c r="A647" s="7">
        <v>2023</v>
      </c>
      <c r="B647" s="8" t="s">
        <v>38</v>
      </c>
      <c r="C647" s="8" t="s">
        <v>10</v>
      </c>
      <c r="D647" s="8" t="s">
        <v>11</v>
      </c>
      <c r="E647" s="8">
        <v>3566</v>
      </c>
      <c r="F647" s="8">
        <v>4577.3</v>
      </c>
      <c r="G647" s="8">
        <v>5126.576</v>
      </c>
      <c r="H647" s="8">
        <v>915.46</v>
      </c>
      <c r="I647" s="9" t="s">
        <v>12</v>
      </c>
    </row>
    <row r="648" spans="1:9" ht="32.25" customHeight="1" x14ac:dyDescent="0.25">
      <c r="A648" s="7">
        <v>2023</v>
      </c>
      <c r="B648" s="8" t="s">
        <v>38</v>
      </c>
      <c r="C648" s="8" t="s">
        <v>10</v>
      </c>
      <c r="D648" s="8" t="s">
        <v>13</v>
      </c>
      <c r="E648" s="8">
        <v>2498</v>
      </c>
      <c r="F648" s="8">
        <v>8000</v>
      </c>
      <c r="G648" s="8">
        <v>8960</v>
      </c>
      <c r="H648" s="8">
        <v>1600</v>
      </c>
      <c r="I648" s="9" t="s">
        <v>12</v>
      </c>
    </row>
    <row r="649" spans="1:9" ht="32.25" customHeight="1" x14ac:dyDescent="0.25">
      <c r="A649" s="7">
        <v>2023</v>
      </c>
      <c r="B649" s="8" t="s">
        <v>38</v>
      </c>
      <c r="C649" s="8" t="s">
        <v>14</v>
      </c>
      <c r="D649" s="8" t="s">
        <v>15</v>
      </c>
      <c r="E649" s="8">
        <v>1245</v>
      </c>
      <c r="F649" s="8">
        <v>4577.2</v>
      </c>
      <c r="G649" s="8">
        <v>5126.4639999999999</v>
      </c>
      <c r="H649" s="8">
        <v>915.44</v>
      </c>
      <c r="I649" s="9" t="s">
        <v>12</v>
      </c>
    </row>
    <row r="650" spans="1:9" ht="32.25" customHeight="1" x14ac:dyDescent="0.25">
      <c r="A650" s="7">
        <v>2023</v>
      </c>
      <c r="B650" s="8" t="s">
        <v>38</v>
      </c>
      <c r="C650" s="8" t="s">
        <v>16</v>
      </c>
      <c r="D650" s="8" t="s">
        <v>17</v>
      </c>
      <c r="E650" s="8">
        <v>644</v>
      </c>
      <c r="F650" s="8">
        <v>5743.5</v>
      </c>
      <c r="G650" s="8">
        <v>6432.72</v>
      </c>
      <c r="H650" s="8">
        <v>1148.7</v>
      </c>
      <c r="I650" s="9" t="s">
        <v>12</v>
      </c>
    </row>
    <row r="651" spans="1:9" ht="32.25" customHeight="1" x14ac:dyDescent="0.25">
      <c r="A651" s="7">
        <v>2023</v>
      </c>
      <c r="B651" s="8" t="s">
        <v>38</v>
      </c>
      <c r="C651" s="8" t="s">
        <v>18</v>
      </c>
      <c r="D651" s="8" t="s">
        <v>19</v>
      </c>
      <c r="E651" s="8">
        <v>643</v>
      </c>
      <c r="F651" s="8">
        <v>7000</v>
      </c>
      <c r="G651" s="8">
        <v>7840</v>
      </c>
      <c r="H651" s="8">
        <v>1400</v>
      </c>
      <c r="I651" s="9" t="s">
        <v>33</v>
      </c>
    </row>
    <row r="652" spans="1:9" ht="32.25" customHeight="1" x14ac:dyDescent="0.25">
      <c r="A652" s="7">
        <v>2023</v>
      </c>
      <c r="B652" s="8" t="s">
        <v>38</v>
      </c>
      <c r="C652" s="8" t="s">
        <v>16</v>
      </c>
      <c r="D652" s="8" t="s">
        <v>20</v>
      </c>
      <c r="E652" s="8">
        <v>455</v>
      </c>
      <c r="F652" s="8">
        <v>5036.46</v>
      </c>
      <c r="G652" s="8">
        <v>5128.0320000000002</v>
      </c>
      <c r="H652" s="8">
        <v>1007.292</v>
      </c>
      <c r="I652" s="9" t="s">
        <v>33</v>
      </c>
    </row>
    <row r="653" spans="1:9" ht="32.25" customHeight="1" x14ac:dyDescent="0.25">
      <c r="A653" s="7">
        <v>2023</v>
      </c>
      <c r="B653" s="8" t="s">
        <v>38</v>
      </c>
      <c r="C653" s="8" t="s">
        <v>18</v>
      </c>
      <c r="D653" s="8" t="s">
        <v>21</v>
      </c>
      <c r="E653" s="8">
        <v>345</v>
      </c>
      <c r="F653" s="8">
        <v>7700</v>
      </c>
      <c r="G653" s="8">
        <v>7840</v>
      </c>
      <c r="H653" s="8">
        <v>1540</v>
      </c>
      <c r="I653" s="9" t="s">
        <v>33</v>
      </c>
    </row>
    <row r="654" spans="1:9" ht="32.25" customHeight="1" x14ac:dyDescent="0.25">
      <c r="A654" s="7">
        <v>2023</v>
      </c>
      <c r="B654" s="8" t="s">
        <v>38</v>
      </c>
      <c r="C654" s="8" t="s">
        <v>14</v>
      </c>
      <c r="D654" s="8" t="s">
        <v>22</v>
      </c>
      <c r="E654" s="8">
        <v>122</v>
      </c>
      <c r="F654" s="8">
        <v>110</v>
      </c>
      <c r="G654" s="8">
        <v>112</v>
      </c>
      <c r="H654" s="8">
        <v>22</v>
      </c>
      <c r="I654" s="9" t="s">
        <v>33</v>
      </c>
    </row>
    <row r="655" spans="1:9" ht="32.25" customHeight="1" x14ac:dyDescent="0.25">
      <c r="A655" s="7">
        <v>2023</v>
      </c>
      <c r="B655" s="8" t="s">
        <v>38</v>
      </c>
      <c r="C655" s="8" t="s">
        <v>23</v>
      </c>
      <c r="D655" s="8" t="s">
        <v>24</v>
      </c>
      <c r="E655" s="8">
        <v>78</v>
      </c>
      <c r="F655" s="8">
        <v>2517.46</v>
      </c>
      <c r="G655" s="8">
        <v>5126.4639999999999</v>
      </c>
      <c r="H655" s="8">
        <v>503.49200000000002</v>
      </c>
      <c r="I655" s="9" t="s">
        <v>33</v>
      </c>
    </row>
    <row r="656" spans="1:9" ht="32.25" customHeight="1" x14ac:dyDescent="0.25">
      <c r="A656" s="7">
        <v>2023</v>
      </c>
      <c r="B656" s="8" t="s">
        <v>38</v>
      </c>
      <c r="C656" s="8" t="s">
        <v>23</v>
      </c>
      <c r="D656" s="8" t="s">
        <v>25</v>
      </c>
      <c r="E656" s="8">
        <v>76</v>
      </c>
      <c r="F656" s="8">
        <v>2517.2949999999996</v>
      </c>
      <c r="G656" s="8">
        <v>5126.1279999999997</v>
      </c>
      <c r="H656" s="8">
        <v>503.45899999999995</v>
      </c>
      <c r="I656" s="9" t="s">
        <v>33</v>
      </c>
    </row>
    <row r="657" spans="1:9" ht="32.25" customHeight="1" x14ac:dyDescent="0.25">
      <c r="A657" s="7">
        <v>2023</v>
      </c>
      <c r="B657" s="8" t="s">
        <v>38</v>
      </c>
      <c r="C657" s="8" t="s">
        <v>23</v>
      </c>
      <c r="D657" s="8" t="s">
        <v>26</v>
      </c>
      <c r="E657" s="8">
        <v>46</v>
      </c>
      <c r="F657" s="8">
        <v>115</v>
      </c>
      <c r="G657" s="8">
        <v>224</v>
      </c>
      <c r="H657" s="8">
        <v>23</v>
      </c>
      <c r="I657" s="9" t="s">
        <v>33</v>
      </c>
    </row>
    <row r="658" spans="1:9" ht="32.25" customHeight="1" x14ac:dyDescent="0.25">
      <c r="A658" s="7">
        <v>2023</v>
      </c>
      <c r="B658" s="8" t="s">
        <v>38</v>
      </c>
      <c r="C658" s="8" t="s">
        <v>23</v>
      </c>
      <c r="D658" s="8" t="s">
        <v>27</v>
      </c>
      <c r="E658" s="8">
        <v>34</v>
      </c>
      <c r="F658" s="8">
        <v>2631.66</v>
      </c>
      <c r="G658" s="8">
        <v>5126.0160000000005</v>
      </c>
      <c r="H658" s="8">
        <v>526.33199999999999</v>
      </c>
      <c r="I658" s="9" t="s">
        <v>33</v>
      </c>
    </row>
    <row r="659" spans="1:9" ht="32.25" customHeight="1" x14ac:dyDescent="0.25">
      <c r="A659" s="7">
        <v>2023</v>
      </c>
      <c r="B659" s="8" t="s">
        <v>38</v>
      </c>
      <c r="C659" s="8" t="s">
        <v>14</v>
      </c>
      <c r="D659" s="8" t="s">
        <v>28</v>
      </c>
      <c r="E659" s="8">
        <v>7</v>
      </c>
      <c r="F659" s="8">
        <v>230</v>
      </c>
      <c r="G659" s="8">
        <v>224</v>
      </c>
      <c r="H659" s="8">
        <v>46</v>
      </c>
      <c r="I659" s="9" t="s">
        <v>33</v>
      </c>
    </row>
    <row r="660" spans="1:9" ht="32.25" customHeight="1" x14ac:dyDescent="0.25">
      <c r="A660" s="7">
        <v>2023</v>
      </c>
      <c r="B660" s="8" t="s">
        <v>38</v>
      </c>
      <c r="C660" s="8" t="s">
        <v>23</v>
      </c>
      <c r="D660" s="8" t="s">
        <v>30</v>
      </c>
      <c r="E660" s="8">
        <v>3</v>
      </c>
      <c r="F660" s="8">
        <v>2631.9475000000002</v>
      </c>
      <c r="G660" s="8">
        <v>5126.576</v>
      </c>
      <c r="H660" s="8">
        <v>526.38950000000011</v>
      </c>
      <c r="I660" s="9" t="s">
        <v>12</v>
      </c>
    </row>
    <row r="661" spans="1:9" ht="32.25" customHeight="1" x14ac:dyDescent="0.25">
      <c r="A661" s="7">
        <v>2023</v>
      </c>
      <c r="B661" s="8" t="s">
        <v>38</v>
      </c>
      <c r="C661" s="8" t="s">
        <v>29</v>
      </c>
      <c r="D661" s="8" t="s">
        <v>29</v>
      </c>
      <c r="E661" s="8">
        <v>2</v>
      </c>
      <c r="F661" s="8">
        <v>7590</v>
      </c>
      <c r="G661" s="8">
        <v>7392</v>
      </c>
      <c r="H661" s="8">
        <v>1518</v>
      </c>
      <c r="I661" s="9" t="s">
        <v>33</v>
      </c>
    </row>
    <row r="662" spans="1:9" ht="32.25" customHeight="1" x14ac:dyDescent="0.25">
      <c r="A662" s="7">
        <v>2023</v>
      </c>
      <c r="B662" s="8" t="s">
        <v>39</v>
      </c>
      <c r="C662" s="8" t="s">
        <v>10</v>
      </c>
      <c r="D662" s="8" t="s">
        <v>11</v>
      </c>
      <c r="E662" s="8">
        <v>3566</v>
      </c>
      <c r="F662" s="8">
        <v>4577.3</v>
      </c>
      <c r="G662" s="8">
        <v>5126.576</v>
      </c>
      <c r="H662" s="8">
        <v>915.46</v>
      </c>
      <c r="I662" s="9" t="s">
        <v>33</v>
      </c>
    </row>
    <row r="663" spans="1:9" ht="32.25" customHeight="1" x14ac:dyDescent="0.25">
      <c r="A663" s="7">
        <v>2023</v>
      </c>
      <c r="B663" s="8" t="s">
        <v>39</v>
      </c>
      <c r="C663" s="8" t="s">
        <v>10</v>
      </c>
      <c r="D663" s="8" t="s">
        <v>13</v>
      </c>
      <c r="E663" s="8">
        <v>2498</v>
      </c>
      <c r="F663" s="8">
        <v>8000</v>
      </c>
      <c r="G663" s="8">
        <v>8960</v>
      </c>
      <c r="H663" s="8">
        <v>1600</v>
      </c>
      <c r="I663" s="9" t="s">
        <v>33</v>
      </c>
    </row>
    <row r="664" spans="1:9" ht="32.25" customHeight="1" x14ac:dyDescent="0.25">
      <c r="A664" s="7">
        <v>2023</v>
      </c>
      <c r="B664" s="8" t="s">
        <v>39</v>
      </c>
      <c r="C664" s="8" t="s">
        <v>14</v>
      </c>
      <c r="D664" s="8" t="s">
        <v>15</v>
      </c>
      <c r="E664" s="8">
        <v>1245</v>
      </c>
      <c r="F664" s="8">
        <v>4577.2</v>
      </c>
      <c r="G664" s="8">
        <v>5126.4639999999999</v>
      </c>
      <c r="H664" s="8">
        <v>915.44</v>
      </c>
      <c r="I664" s="9" t="s">
        <v>33</v>
      </c>
    </row>
    <row r="665" spans="1:9" ht="32.25" customHeight="1" x14ac:dyDescent="0.25">
      <c r="A665" s="7">
        <v>2023</v>
      </c>
      <c r="B665" s="8" t="s">
        <v>39</v>
      </c>
      <c r="C665" s="8" t="s">
        <v>16</v>
      </c>
      <c r="D665" s="8" t="s">
        <v>17</v>
      </c>
      <c r="E665" s="8">
        <v>644</v>
      </c>
      <c r="F665" s="8">
        <v>5743.5</v>
      </c>
      <c r="G665" s="8">
        <v>6432.72</v>
      </c>
      <c r="H665" s="8">
        <v>1148.7</v>
      </c>
      <c r="I665" s="9" t="s">
        <v>33</v>
      </c>
    </row>
    <row r="666" spans="1:9" ht="32.25" customHeight="1" x14ac:dyDescent="0.25">
      <c r="A666" s="7">
        <v>2023</v>
      </c>
      <c r="B666" s="8" t="s">
        <v>39</v>
      </c>
      <c r="C666" s="8" t="s">
        <v>18</v>
      </c>
      <c r="D666" s="8" t="s">
        <v>19</v>
      </c>
      <c r="E666" s="8">
        <v>643</v>
      </c>
      <c r="F666" s="8">
        <v>7000</v>
      </c>
      <c r="G666" s="8">
        <v>7840</v>
      </c>
      <c r="H666" s="8">
        <v>1400</v>
      </c>
      <c r="I666" s="9" t="s">
        <v>33</v>
      </c>
    </row>
    <row r="667" spans="1:9" ht="32.25" customHeight="1" x14ac:dyDescent="0.25">
      <c r="A667" s="7">
        <v>2023</v>
      </c>
      <c r="B667" s="8" t="s">
        <v>39</v>
      </c>
      <c r="C667" s="8" t="s">
        <v>16</v>
      </c>
      <c r="D667" s="8" t="s">
        <v>20</v>
      </c>
      <c r="E667" s="8">
        <v>455</v>
      </c>
      <c r="F667" s="8">
        <v>4578.6000000000004</v>
      </c>
      <c r="G667" s="8">
        <v>5128.0320000000002</v>
      </c>
      <c r="H667" s="8">
        <v>915.72000000000014</v>
      </c>
      <c r="I667" s="9" t="s">
        <v>33</v>
      </c>
    </row>
    <row r="668" spans="1:9" ht="32.25" customHeight="1" x14ac:dyDescent="0.25">
      <c r="A668" s="7">
        <v>2023</v>
      </c>
      <c r="B668" s="8" t="s">
        <v>39</v>
      </c>
      <c r="C668" s="8" t="s">
        <v>18</v>
      </c>
      <c r="D668" s="8" t="s">
        <v>21</v>
      </c>
      <c r="E668" s="8">
        <v>345</v>
      </c>
      <c r="F668" s="8">
        <v>7000</v>
      </c>
      <c r="G668" s="8">
        <v>7840</v>
      </c>
      <c r="H668" s="8">
        <v>1400</v>
      </c>
      <c r="I668" s="9" t="s">
        <v>33</v>
      </c>
    </row>
    <row r="669" spans="1:9" ht="32.25" customHeight="1" x14ac:dyDescent="0.25">
      <c r="A669" s="7">
        <v>2023</v>
      </c>
      <c r="B669" s="8" t="s">
        <v>39</v>
      </c>
      <c r="C669" s="8" t="s">
        <v>14</v>
      </c>
      <c r="D669" s="8" t="s">
        <v>22</v>
      </c>
      <c r="E669" s="8">
        <v>122</v>
      </c>
      <c r="F669" s="8">
        <v>100</v>
      </c>
      <c r="G669" s="8">
        <v>112</v>
      </c>
      <c r="H669" s="8">
        <v>20</v>
      </c>
      <c r="I669" s="9" t="s">
        <v>33</v>
      </c>
    </row>
    <row r="670" spans="1:9" ht="32.25" customHeight="1" x14ac:dyDescent="0.25">
      <c r="A670" s="7">
        <v>2023</v>
      </c>
      <c r="B670" s="8" t="s">
        <v>39</v>
      </c>
      <c r="C670" s="8" t="s">
        <v>23</v>
      </c>
      <c r="D670" s="8" t="s">
        <v>24</v>
      </c>
      <c r="E670" s="8">
        <v>78</v>
      </c>
      <c r="F670" s="8">
        <v>2288.6</v>
      </c>
      <c r="G670" s="8">
        <v>5126.4639999999999</v>
      </c>
      <c r="H670" s="8">
        <v>457.72</v>
      </c>
      <c r="I670" s="9" t="s">
        <v>33</v>
      </c>
    </row>
    <row r="671" spans="1:9" ht="32.25" customHeight="1" x14ac:dyDescent="0.25">
      <c r="A671" s="7">
        <v>2023</v>
      </c>
      <c r="B671" s="8" t="s">
        <v>39</v>
      </c>
      <c r="C671" s="8" t="s">
        <v>23</v>
      </c>
      <c r="D671" s="8" t="s">
        <v>25</v>
      </c>
      <c r="E671" s="8">
        <v>76</v>
      </c>
      <c r="F671" s="8">
        <v>2288.4499999999998</v>
      </c>
      <c r="G671" s="8">
        <v>5126.1279999999997</v>
      </c>
      <c r="H671" s="8">
        <v>457.69</v>
      </c>
      <c r="I671" s="9" t="s">
        <v>33</v>
      </c>
    </row>
    <row r="672" spans="1:9" ht="32.25" customHeight="1" x14ac:dyDescent="0.25">
      <c r="A672" s="7">
        <v>2023</v>
      </c>
      <c r="B672" s="8" t="s">
        <v>39</v>
      </c>
      <c r="C672" s="8" t="s">
        <v>23</v>
      </c>
      <c r="D672" s="8" t="s">
        <v>26</v>
      </c>
      <c r="E672" s="8">
        <v>46</v>
      </c>
      <c r="F672" s="8">
        <v>100</v>
      </c>
      <c r="G672" s="8">
        <v>224</v>
      </c>
      <c r="H672" s="8">
        <v>20</v>
      </c>
      <c r="I672" s="9" t="s">
        <v>33</v>
      </c>
    </row>
    <row r="673" spans="1:9" ht="32.25" customHeight="1" x14ac:dyDescent="0.25">
      <c r="A673" s="7">
        <v>2023</v>
      </c>
      <c r="B673" s="8" t="s">
        <v>39</v>
      </c>
      <c r="C673" s="8" t="s">
        <v>23</v>
      </c>
      <c r="D673" s="8" t="s">
        <v>27</v>
      </c>
      <c r="E673" s="8">
        <v>34</v>
      </c>
      <c r="F673" s="8">
        <v>2746.08</v>
      </c>
      <c r="G673" s="8">
        <v>5126.0160000000005</v>
      </c>
      <c r="H673" s="8">
        <v>549.21600000000001</v>
      </c>
      <c r="I673" s="9" t="s">
        <v>33</v>
      </c>
    </row>
    <row r="674" spans="1:9" ht="32.25" customHeight="1" x14ac:dyDescent="0.25">
      <c r="A674" s="7">
        <v>2023</v>
      </c>
      <c r="B674" s="8" t="s">
        <v>39</v>
      </c>
      <c r="C674" s="8" t="s">
        <v>14</v>
      </c>
      <c r="D674" s="8" t="s">
        <v>28</v>
      </c>
      <c r="E674" s="8">
        <v>7</v>
      </c>
      <c r="F674" s="8">
        <v>240</v>
      </c>
      <c r="G674" s="8">
        <v>224</v>
      </c>
      <c r="H674" s="8">
        <v>48</v>
      </c>
      <c r="I674" s="9" t="s">
        <v>33</v>
      </c>
    </row>
    <row r="675" spans="1:9" ht="32.25" customHeight="1" x14ac:dyDescent="0.25">
      <c r="A675" s="7">
        <v>2023</v>
      </c>
      <c r="B675" s="8" t="s">
        <v>39</v>
      </c>
      <c r="C675" s="8" t="s">
        <v>23</v>
      </c>
      <c r="D675" s="8" t="s">
        <v>30</v>
      </c>
      <c r="E675" s="8">
        <v>3</v>
      </c>
      <c r="F675" s="8">
        <v>2746.38</v>
      </c>
      <c r="G675" s="8">
        <v>5126.576</v>
      </c>
      <c r="H675" s="8">
        <v>549.27600000000007</v>
      </c>
      <c r="I675" s="9" t="s">
        <v>33</v>
      </c>
    </row>
    <row r="676" spans="1:9" ht="32.25" customHeight="1" x14ac:dyDescent="0.25">
      <c r="A676" s="7">
        <v>2023</v>
      </c>
      <c r="B676" s="8" t="s">
        <v>39</v>
      </c>
      <c r="C676" s="8" t="s">
        <v>29</v>
      </c>
      <c r="D676" s="8" t="s">
        <v>29</v>
      </c>
      <c r="E676" s="8">
        <v>2</v>
      </c>
      <c r="F676" s="8">
        <v>7920</v>
      </c>
      <c r="G676" s="8">
        <v>7392</v>
      </c>
      <c r="H676" s="8">
        <v>1584</v>
      </c>
      <c r="I676" s="9" t="s">
        <v>33</v>
      </c>
    </row>
    <row r="677" spans="1:9" ht="32.25" customHeight="1" x14ac:dyDescent="0.25">
      <c r="A677" s="7">
        <v>2023</v>
      </c>
      <c r="B677" s="8" t="s">
        <v>40</v>
      </c>
      <c r="C677" s="8" t="s">
        <v>10</v>
      </c>
      <c r="D677" s="8" t="s">
        <v>11</v>
      </c>
      <c r="E677" s="8">
        <v>3566</v>
      </c>
      <c r="F677" s="8">
        <v>5035.0300000000007</v>
      </c>
      <c r="G677" s="8">
        <v>5126.576</v>
      </c>
      <c r="H677" s="8">
        <v>1007.0060000000002</v>
      </c>
      <c r="I677" s="9" t="s">
        <v>33</v>
      </c>
    </row>
    <row r="678" spans="1:9" ht="32.25" customHeight="1" x14ac:dyDescent="0.25">
      <c r="A678" s="7">
        <v>2023</v>
      </c>
      <c r="B678" s="8" t="s">
        <v>40</v>
      </c>
      <c r="C678" s="8" t="s">
        <v>10</v>
      </c>
      <c r="D678" s="8" t="s">
        <v>13</v>
      </c>
      <c r="E678" s="8">
        <v>2498</v>
      </c>
      <c r="F678" s="8">
        <v>9200</v>
      </c>
      <c r="G678" s="8">
        <v>8960</v>
      </c>
      <c r="H678" s="8">
        <v>1840</v>
      </c>
      <c r="I678" s="9" t="s">
        <v>33</v>
      </c>
    </row>
    <row r="679" spans="1:9" ht="32.25" customHeight="1" x14ac:dyDescent="0.25">
      <c r="A679" s="7">
        <v>2023</v>
      </c>
      <c r="B679" s="8" t="s">
        <v>40</v>
      </c>
      <c r="C679" s="8" t="s">
        <v>14</v>
      </c>
      <c r="D679" s="8" t="s">
        <v>15</v>
      </c>
      <c r="E679" s="8">
        <v>1245</v>
      </c>
      <c r="F679" s="8">
        <v>5263.78</v>
      </c>
      <c r="G679" s="8">
        <v>5126.4639999999999</v>
      </c>
      <c r="H679" s="8">
        <v>1052.7560000000001</v>
      </c>
      <c r="I679" s="9" t="s">
        <v>33</v>
      </c>
    </row>
    <row r="680" spans="1:9" ht="32.25" customHeight="1" x14ac:dyDescent="0.25">
      <c r="A680" s="7">
        <v>2023</v>
      </c>
      <c r="B680" s="8" t="s">
        <v>40</v>
      </c>
      <c r="C680" s="8" t="s">
        <v>16</v>
      </c>
      <c r="D680" s="8" t="s">
        <v>17</v>
      </c>
      <c r="E680" s="8">
        <v>644</v>
      </c>
      <c r="F680" s="8">
        <v>6605.0249999999996</v>
      </c>
      <c r="G680" s="8">
        <v>6432.72</v>
      </c>
      <c r="H680" s="8">
        <v>1321.0050000000001</v>
      </c>
      <c r="I680" s="9" t="s">
        <v>33</v>
      </c>
    </row>
    <row r="681" spans="1:9" ht="32.25" customHeight="1" x14ac:dyDescent="0.25">
      <c r="A681" s="7">
        <v>2023</v>
      </c>
      <c r="B681" s="8" t="s">
        <v>40</v>
      </c>
      <c r="C681" s="8" t="s">
        <v>18</v>
      </c>
      <c r="D681" s="8" t="s">
        <v>19</v>
      </c>
      <c r="E681" s="8">
        <v>643</v>
      </c>
      <c r="F681" s="8">
        <v>8400</v>
      </c>
      <c r="G681" s="8">
        <v>7840</v>
      </c>
      <c r="H681" s="8">
        <v>1680</v>
      </c>
      <c r="I681" s="9" t="s">
        <v>33</v>
      </c>
    </row>
    <row r="682" spans="1:9" ht="32.25" customHeight="1" x14ac:dyDescent="0.25">
      <c r="A682" s="7">
        <v>2023</v>
      </c>
      <c r="B682" s="8" t="s">
        <v>40</v>
      </c>
      <c r="C682" s="8" t="s">
        <v>16</v>
      </c>
      <c r="D682" s="8" t="s">
        <v>20</v>
      </c>
      <c r="E682" s="8">
        <v>455</v>
      </c>
      <c r="F682" s="8">
        <v>5494.3200000000006</v>
      </c>
      <c r="G682" s="8">
        <v>5128.0320000000002</v>
      </c>
      <c r="H682" s="8">
        <v>1098.8640000000003</v>
      </c>
      <c r="I682" s="9" t="s">
        <v>33</v>
      </c>
    </row>
    <row r="683" spans="1:9" ht="32.25" customHeight="1" x14ac:dyDescent="0.25">
      <c r="A683" s="7">
        <v>2023</v>
      </c>
      <c r="B683" s="8" t="s">
        <v>40</v>
      </c>
      <c r="C683" s="8" t="s">
        <v>18</v>
      </c>
      <c r="D683" s="8" t="s">
        <v>21</v>
      </c>
      <c r="E683" s="8">
        <v>345</v>
      </c>
      <c r="F683" s="8">
        <v>8400</v>
      </c>
      <c r="G683" s="8">
        <v>7840</v>
      </c>
      <c r="H683" s="8">
        <v>1680</v>
      </c>
      <c r="I683" s="9" t="s">
        <v>33</v>
      </c>
    </row>
    <row r="684" spans="1:9" ht="32.25" customHeight="1" x14ac:dyDescent="0.25">
      <c r="A684" s="7">
        <v>2023</v>
      </c>
      <c r="B684" s="8" t="s">
        <v>40</v>
      </c>
      <c r="C684" s="8" t="s">
        <v>14</v>
      </c>
      <c r="D684" s="8" t="s">
        <v>22</v>
      </c>
      <c r="E684" s="8">
        <v>122</v>
      </c>
      <c r="F684" s="8">
        <v>120</v>
      </c>
      <c r="G684" s="8">
        <v>112</v>
      </c>
      <c r="H684" s="8">
        <v>24</v>
      </c>
      <c r="I684" s="9" t="s">
        <v>33</v>
      </c>
    </row>
    <row r="685" spans="1:9" ht="32.25" customHeight="1" x14ac:dyDescent="0.25">
      <c r="A685" s="7">
        <v>2023</v>
      </c>
      <c r="B685" s="8" t="s">
        <v>40</v>
      </c>
      <c r="C685" s="8" t="s">
        <v>23</v>
      </c>
      <c r="D685" s="8" t="s">
        <v>24</v>
      </c>
      <c r="E685" s="8">
        <v>78</v>
      </c>
      <c r="F685" s="8">
        <v>2517.46</v>
      </c>
      <c r="G685" s="8">
        <v>5126.4639999999999</v>
      </c>
      <c r="H685" s="8">
        <v>503.49200000000002</v>
      </c>
      <c r="I685" s="9" t="s">
        <v>33</v>
      </c>
    </row>
    <row r="686" spans="1:9" ht="32.25" customHeight="1" x14ac:dyDescent="0.25">
      <c r="A686" s="7">
        <v>2023</v>
      </c>
      <c r="B686" s="8" t="s">
        <v>40</v>
      </c>
      <c r="C686" s="8" t="s">
        <v>23</v>
      </c>
      <c r="D686" s="8" t="s">
        <v>25</v>
      </c>
      <c r="E686" s="8">
        <v>76</v>
      </c>
      <c r="F686" s="8">
        <v>2517.2949999999996</v>
      </c>
      <c r="G686" s="8">
        <v>5126.1279999999997</v>
      </c>
      <c r="H686" s="8">
        <v>503.45899999999995</v>
      </c>
      <c r="I686" s="9" t="s">
        <v>33</v>
      </c>
    </row>
    <row r="687" spans="1:9" ht="32.25" customHeight="1" x14ac:dyDescent="0.25">
      <c r="A687" s="7">
        <v>2023</v>
      </c>
      <c r="B687" s="8" t="s">
        <v>40</v>
      </c>
      <c r="C687" s="8" t="s">
        <v>23</v>
      </c>
      <c r="D687" s="8" t="s">
        <v>26</v>
      </c>
      <c r="E687" s="8">
        <v>46</v>
      </c>
      <c r="F687" s="8">
        <v>110</v>
      </c>
      <c r="G687" s="8">
        <v>224</v>
      </c>
      <c r="H687" s="8">
        <v>22</v>
      </c>
      <c r="I687" s="9" t="s">
        <v>33</v>
      </c>
    </row>
    <row r="688" spans="1:9" ht="32.25" customHeight="1" x14ac:dyDescent="0.25">
      <c r="A688" s="7">
        <v>2023</v>
      </c>
      <c r="B688" s="8" t="s">
        <v>40</v>
      </c>
      <c r="C688" s="8" t="s">
        <v>23</v>
      </c>
      <c r="D688" s="8" t="s">
        <v>27</v>
      </c>
      <c r="E688" s="8">
        <v>34</v>
      </c>
      <c r="F688" s="8">
        <v>2517.2400000000002</v>
      </c>
      <c r="G688" s="8">
        <v>5126.0160000000005</v>
      </c>
      <c r="H688" s="8">
        <v>503.44800000000009</v>
      </c>
      <c r="I688" s="9" t="s">
        <v>33</v>
      </c>
    </row>
    <row r="689" spans="1:9" ht="32.25" customHeight="1" x14ac:dyDescent="0.25">
      <c r="A689" s="7">
        <v>2023</v>
      </c>
      <c r="B689" s="8" t="s">
        <v>40</v>
      </c>
      <c r="C689" s="8" t="s">
        <v>14</v>
      </c>
      <c r="D689" s="8" t="s">
        <v>28</v>
      </c>
      <c r="E689" s="8">
        <v>7</v>
      </c>
      <c r="F689" s="8">
        <v>220</v>
      </c>
      <c r="G689" s="8">
        <v>224</v>
      </c>
      <c r="H689" s="8">
        <v>44</v>
      </c>
      <c r="I689" s="9" t="s">
        <v>33</v>
      </c>
    </row>
    <row r="690" spans="1:9" ht="32.25" customHeight="1" x14ac:dyDescent="0.25">
      <c r="A690" s="7">
        <v>2023</v>
      </c>
      <c r="B690" s="8" t="s">
        <v>40</v>
      </c>
      <c r="C690" s="8" t="s">
        <v>23</v>
      </c>
      <c r="D690" s="8" t="s">
        <v>30</v>
      </c>
      <c r="E690" s="8">
        <v>3</v>
      </c>
      <c r="F690" s="8">
        <v>2517.5150000000003</v>
      </c>
      <c r="G690" s="8">
        <v>5126.576</v>
      </c>
      <c r="H690" s="8">
        <v>503.5030000000001</v>
      </c>
      <c r="I690" s="9" t="s">
        <v>33</v>
      </c>
    </row>
    <row r="691" spans="1:9" ht="32.25" customHeight="1" x14ac:dyDescent="0.25">
      <c r="A691" s="7">
        <v>2023</v>
      </c>
      <c r="B691" s="8" t="s">
        <v>40</v>
      </c>
      <c r="C691" s="8" t="s">
        <v>29</v>
      </c>
      <c r="D691" s="8" t="s">
        <v>29</v>
      </c>
      <c r="E691" s="8">
        <v>2</v>
      </c>
      <c r="F691" s="8">
        <v>7260</v>
      </c>
      <c r="G691" s="8">
        <v>7392</v>
      </c>
      <c r="H691" s="8">
        <v>1452</v>
      </c>
      <c r="I691" s="9" t="s">
        <v>33</v>
      </c>
    </row>
    <row r="692" spans="1:9" ht="32.25" customHeight="1" x14ac:dyDescent="0.25">
      <c r="A692" s="7">
        <v>2023</v>
      </c>
      <c r="B692" s="8" t="s">
        <v>41</v>
      </c>
      <c r="C692" s="8" t="s">
        <v>10</v>
      </c>
      <c r="D692" s="8" t="s">
        <v>11</v>
      </c>
      <c r="E692" s="8">
        <v>3566</v>
      </c>
      <c r="F692" s="8">
        <v>5263.8950000000004</v>
      </c>
      <c r="G692" s="8">
        <v>5126.576</v>
      </c>
      <c r="H692" s="8">
        <v>1052.7790000000002</v>
      </c>
      <c r="I692" s="9" t="s">
        <v>33</v>
      </c>
    </row>
    <row r="693" spans="1:9" ht="32.25" customHeight="1" x14ac:dyDescent="0.25">
      <c r="A693" s="7">
        <v>2023</v>
      </c>
      <c r="B693" s="8" t="s">
        <v>41</v>
      </c>
      <c r="C693" s="8" t="s">
        <v>10</v>
      </c>
      <c r="D693" s="8" t="s">
        <v>13</v>
      </c>
      <c r="E693" s="8">
        <v>2498</v>
      </c>
      <c r="F693" s="8">
        <v>8800</v>
      </c>
      <c r="G693" s="8">
        <v>8960</v>
      </c>
      <c r="H693" s="8">
        <v>1760</v>
      </c>
      <c r="I693" s="9" t="s">
        <v>33</v>
      </c>
    </row>
    <row r="694" spans="1:9" ht="32.25" customHeight="1" x14ac:dyDescent="0.25">
      <c r="A694" s="7">
        <v>2023</v>
      </c>
      <c r="B694" s="8" t="s">
        <v>41</v>
      </c>
      <c r="C694" s="8" t="s">
        <v>14</v>
      </c>
      <c r="D694" s="8" t="s">
        <v>15</v>
      </c>
      <c r="E694" s="8">
        <v>1245</v>
      </c>
      <c r="F694" s="8">
        <v>5034.92</v>
      </c>
      <c r="G694" s="8">
        <v>5126.4639999999999</v>
      </c>
      <c r="H694" s="8">
        <v>1006.984</v>
      </c>
      <c r="I694" s="9" t="s">
        <v>33</v>
      </c>
    </row>
    <row r="695" spans="1:9" ht="32.25" customHeight="1" x14ac:dyDescent="0.25">
      <c r="A695" s="7">
        <v>2023</v>
      </c>
      <c r="B695" s="8" t="s">
        <v>41</v>
      </c>
      <c r="C695" s="8" t="s">
        <v>16</v>
      </c>
      <c r="D695" s="8" t="s">
        <v>17</v>
      </c>
      <c r="E695" s="8">
        <v>644</v>
      </c>
      <c r="F695" s="8">
        <v>22000</v>
      </c>
      <c r="G695" s="8">
        <v>6432.72</v>
      </c>
      <c r="H695" s="8">
        <v>4400</v>
      </c>
      <c r="I695" s="9" t="s">
        <v>33</v>
      </c>
    </row>
    <row r="696" spans="1:9" ht="32.25" customHeight="1" x14ac:dyDescent="0.25">
      <c r="A696" s="7">
        <v>2023</v>
      </c>
      <c r="B696" s="8" t="s">
        <v>41</v>
      </c>
      <c r="C696" s="8" t="s">
        <v>18</v>
      </c>
      <c r="D696" s="8" t="s">
        <v>19</v>
      </c>
      <c r="E696" s="8">
        <v>643</v>
      </c>
      <c r="F696" s="8">
        <v>7700</v>
      </c>
      <c r="G696" s="8">
        <v>7840</v>
      </c>
      <c r="H696" s="8">
        <v>1540</v>
      </c>
      <c r="I696" s="9" t="s">
        <v>33</v>
      </c>
    </row>
    <row r="697" spans="1:9" ht="32.25" customHeight="1" x14ac:dyDescent="0.25">
      <c r="A697" s="7">
        <v>2023</v>
      </c>
      <c r="B697" s="8" t="s">
        <v>41</v>
      </c>
      <c r="C697" s="8" t="s">
        <v>16</v>
      </c>
      <c r="D697" s="8" t="s">
        <v>20</v>
      </c>
      <c r="E697" s="8">
        <v>455</v>
      </c>
      <c r="F697" s="8">
        <v>11111</v>
      </c>
      <c r="G697" s="8">
        <v>5128.0320000000002</v>
      </c>
      <c r="H697" s="8">
        <v>2222.2000000000003</v>
      </c>
      <c r="I697" s="9" t="s">
        <v>33</v>
      </c>
    </row>
    <row r="698" spans="1:9" ht="32.25" customHeight="1" x14ac:dyDescent="0.25">
      <c r="A698" s="7">
        <v>2023</v>
      </c>
      <c r="B698" s="8" t="s">
        <v>41</v>
      </c>
      <c r="C698" s="8" t="s">
        <v>18</v>
      </c>
      <c r="D698" s="8" t="s">
        <v>21</v>
      </c>
      <c r="E698" s="8">
        <v>345</v>
      </c>
      <c r="F698" s="8">
        <v>7700</v>
      </c>
      <c r="G698" s="8">
        <v>7840</v>
      </c>
      <c r="H698" s="8">
        <v>1540</v>
      </c>
      <c r="I698" s="9" t="s">
        <v>33</v>
      </c>
    </row>
    <row r="699" spans="1:9" ht="32.25" customHeight="1" x14ac:dyDescent="0.25">
      <c r="A699" s="7">
        <v>2023</v>
      </c>
      <c r="B699" s="8" t="s">
        <v>41</v>
      </c>
      <c r="C699" s="8" t="s">
        <v>14</v>
      </c>
      <c r="D699" s="8" t="s">
        <v>22</v>
      </c>
      <c r="E699" s="8">
        <v>122</v>
      </c>
      <c r="F699" s="8">
        <v>110</v>
      </c>
      <c r="G699" s="8">
        <v>112</v>
      </c>
      <c r="H699" s="8">
        <v>22</v>
      </c>
      <c r="I699" s="9" t="s">
        <v>33</v>
      </c>
    </row>
    <row r="700" spans="1:9" ht="32.25" customHeight="1" x14ac:dyDescent="0.25">
      <c r="A700" s="7">
        <v>2023</v>
      </c>
      <c r="B700" s="8" t="s">
        <v>41</v>
      </c>
      <c r="C700" s="8" t="s">
        <v>23</v>
      </c>
      <c r="D700" s="8" t="s">
        <v>24</v>
      </c>
      <c r="E700" s="8">
        <v>78</v>
      </c>
      <c r="F700" s="8">
        <v>2517.46</v>
      </c>
      <c r="G700" s="8">
        <v>5126.4639999999999</v>
      </c>
      <c r="H700" s="8">
        <v>503.49200000000002</v>
      </c>
      <c r="I700" s="9" t="s">
        <v>33</v>
      </c>
    </row>
    <row r="701" spans="1:9" ht="32.25" customHeight="1" x14ac:dyDescent="0.25">
      <c r="A701" s="7">
        <v>2023</v>
      </c>
      <c r="B701" s="8" t="s">
        <v>41</v>
      </c>
      <c r="C701" s="8" t="s">
        <v>23</v>
      </c>
      <c r="D701" s="8" t="s">
        <v>25</v>
      </c>
      <c r="E701" s="8">
        <v>76</v>
      </c>
      <c r="F701" s="8">
        <v>2288.4499999999998</v>
      </c>
      <c r="G701" s="8">
        <v>5126.1279999999997</v>
      </c>
      <c r="H701" s="8">
        <v>457.69</v>
      </c>
      <c r="I701" s="9" t="s">
        <v>33</v>
      </c>
    </row>
    <row r="702" spans="1:9" ht="32.25" customHeight="1" x14ac:dyDescent="0.25">
      <c r="A702" s="7">
        <v>2023</v>
      </c>
      <c r="B702" s="8" t="s">
        <v>41</v>
      </c>
      <c r="C702" s="8" t="s">
        <v>23</v>
      </c>
      <c r="D702" s="8" t="s">
        <v>26</v>
      </c>
      <c r="E702" s="8">
        <v>46</v>
      </c>
      <c r="F702" s="8">
        <v>100</v>
      </c>
      <c r="G702" s="8">
        <v>224</v>
      </c>
      <c r="H702" s="8">
        <v>20</v>
      </c>
      <c r="I702" s="9" t="s">
        <v>33</v>
      </c>
    </row>
    <row r="703" spans="1:9" ht="32.25" customHeight="1" x14ac:dyDescent="0.25">
      <c r="A703" s="7">
        <v>2023</v>
      </c>
      <c r="B703" s="8" t="s">
        <v>41</v>
      </c>
      <c r="C703" s="8" t="s">
        <v>23</v>
      </c>
      <c r="D703" s="8" t="s">
        <v>27</v>
      </c>
      <c r="E703" s="8">
        <v>34</v>
      </c>
      <c r="F703" s="8">
        <v>2288.4</v>
      </c>
      <c r="G703" s="8">
        <v>5126.0160000000005</v>
      </c>
      <c r="H703" s="8">
        <v>457.68000000000006</v>
      </c>
      <c r="I703" s="9" t="s">
        <v>33</v>
      </c>
    </row>
    <row r="704" spans="1:9" ht="32.25" customHeight="1" x14ac:dyDescent="0.25">
      <c r="A704" s="7">
        <v>2023</v>
      </c>
      <c r="B704" s="8" t="s">
        <v>41</v>
      </c>
      <c r="C704" s="8" t="s">
        <v>14</v>
      </c>
      <c r="D704" s="8" t="s">
        <v>28</v>
      </c>
      <c r="E704" s="8">
        <v>7</v>
      </c>
      <c r="F704" s="8">
        <v>200</v>
      </c>
      <c r="G704" s="8">
        <v>224</v>
      </c>
      <c r="H704" s="8">
        <v>40</v>
      </c>
      <c r="I704" s="9" t="s">
        <v>33</v>
      </c>
    </row>
    <row r="705" spans="1:9" ht="32.25" customHeight="1" x14ac:dyDescent="0.25">
      <c r="A705" s="7">
        <v>2023</v>
      </c>
      <c r="B705" s="8" t="s">
        <v>41</v>
      </c>
      <c r="C705" s="8" t="s">
        <v>23</v>
      </c>
      <c r="D705" s="8" t="s">
        <v>30</v>
      </c>
      <c r="E705" s="8">
        <v>3</v>
      </c>
      <c r="F705" s="8">
        <v>2288.65</v>
      </c>
      <c r="G705" s="8">
        <v>5126.576</v>
      </c>
      <c r="H705" s="8">
        <v>457.73</v>
      </c>
      <c r="I705" s="9" t="s">
        <v>33</v>
      </c>
    </row>
    <row r="706" spans="1:9" ht="32.25" customHeight="1" x14ac:dyDescent="0.25">
      <c r="A706" s="7">
        <v>2023</v>
      </c>
      <c r="B706" s="8" t="s">
        <v>41</v>
      </c>
      <c r="C706" s="8" t="s">
        <v>29</v>
      </c>
      <c r="D706" s="8" t="s">
        <v>29</v>
      </c>
      <c r="E706" s="8">
        <v>2</v>
      </c>
      <c r="F706" s="8">
        <v>6600</v>
      </c>
      <c r="G706" s="8">
        <v>7392</v>
      </c>
      <c r="H706" s="8">
        <v>1320</v>
      </c>
      <c r="I706" s="9" t="s">
        <v>33</v>
      </c>
    </row>
    <row r="707" spans="1:9" ht="32.25" customHeight="1" x14ac:dyDescent="0.25">
      <c r="A707" s="7">
        <v>2023</v>
      </c>
      <c r="B707" s="8" t="s">
        <v>42</v>
      </c>
      <c r="C707" s="8" t="s">
        <v>10</v>
      </c>
      <c r="D707" s="8" t="s">
        <v>11</v>
      </c>
      <c r="E707" s="8">
        <v>3566</v>
      </c>
      <c r="F707" s="8">
        <v>4577.3</v>
      </c>
      <c r="G707" s="8">
        <v>5126.576</v>
      </c>
      <c r="H707" s="8">
        <v>915.46</v>
      </c>
      <c r="I707" s="9" t="s">
        <v>33</v>
      </c>
    </row>
    <row r="708" spans="1:9" ht="32.25" customHeight="1" x14ac:dyDescent="0.25">
      <c r="A708" s="7">
        <v>2023</v>
      </c>
      <c r="B708" s="8" t="s">
        <v>42</v>
      </c>
      <c r="C708" s="8" t="s">
        <v>10</v>
      </c>
      <c r="D708" s="8" t="s">
        <v>13</v>
      </c>
      <c r="E708" s="8">
        <v>2498</v>
      </c>
      <c r="F708" s="8">
        <v>8000</v>
      </c>
      <c r="G708" s="8">
        <v>8960</v>
      </c>
      <c r="H708" s="8">
        <v>1600</v>
      </c>
      <c r="I708" s="9" t="s">
        <v>33</v>
      </c>
    </row>
    <row r="709" spans="1:9" ht="32.25" customHeight="1" x14ac:dyDescent="0.25">
      <c r="A709" s="7">
        <v>2023</v>
      </c>
      <c r="B709" s="8" t="s">
        <v>42</v>
      </c>
      <c r="C709" s="8" t="s">
        <v>14</v>
      </c>
      <c r="D709" s="8" t="s">
        <v>15</v>
      </c>
      <c r="E709" s="8">
        <v>1245</v>
      </c>
      <c r="F709" s="8">
        <v>4577.2</v>
      </c>
      <c r="G709" s="8">
        <v>5126.4639999999999</v>
      </c>
      <c r="H709" s="8">
        <v>915.44</v>
      </c>
      <c r="I709" s="9" t="s">
        <v>33</v>
      </c>
    </row>
    <row r="710" spans="1:9" ht="32.25" customHeight="1" x14ac:dyDescent="0.25">
      <c r="A710" s="7">
        <v>2023</v>
      </c>
      <c r="B710" s="8" t="s">
        <v>42</v>
      </c>
      <c r="C710" s="8" t="s">
        <v>16</v>
      </c>
      <c r="D710" s="8" t="s">
        <v>17</v>
      </c>
      <c r="E710" s="8">
        <v>644</v>
      </c>
      <c r="F710" s="8">
        <v>5743.5</v>
      </c>
      <c r="G710" s="8">
        <v>6432.72</v>
      </c>
      <c r="H710" s="8">
        <v>1148.7</v>
      </c>
      <c r="I710" s="9" t="s">
        <v>33</v>
      </c>
    </row>
    <row r="711" spans="1:9" ht="32.25" customHeight="1" x14ac:dyDescent="0.25">
      <c r="A711" s="7">
        <v>2023</v>
      </c>
      <c r="B711" s="8" t="s">
        <v>42</v>
      </c>
      <c r="C711" s="8" t="s">
        <v>18</v>
      </c>
      <c r="D711" s="8" t="s">
        <v>19</v>
      </c>
      <c r="E711" s="8">
        <v>643</v>
      </c>
      <c r="F711" s="8">
        <v>7000</v>
      </c>
      <c r="G711" s="8">
        <v>7840</v>
      </c>
      <c r="H711" s="8">
        <v>1400</v>
      </c>
      <c r="I711" s="9" t="s">
        <v>33</v>
      </c>
    </row>
    <row r="712" spans="1:9" ht="32.25" customHeight="1" x14ac:dyDescent="0.25">
      <c r="A712" s="7">
        <v>2023</v>
      </c>
      <c r="B712" s="8" t="s">
        <v>42</v>
      </c>
      <c r="C712" s="8" t="s">
        <v>16</v>
      </c>
      <c r="D712" s="8" t="s">
        <v>20</v>
      </c>
      <c r="E712" s="8">
        <v>455</v>
      </c>
      <c r="F712" s="8">
        <v>4578.6000000000004</v>
      </c>
      <c r="G712" s="8">
        <v>5128.0320000000002</v>
      </c>
      <c r="H712" s="8">
        <v>915.72000000000014</v>
      </c>
      <c r="I712" s="9" t="s">
        <v>33</v>
      </c>
    </row>
    <row r="713" spans="1:9" ht="32.25" customHeight="1" x14ac:dyDescent="0.25">
      <c r="A713" s="7">
        <v>2023</v>
      </c>
      <c r="B713" s="8" t="s">
        <v>42</v>
      </c>
      <c r="C713" s="8" t="s">
        <v>18</v>
      </c>
      <c r="D713" s="8" t="s">
        <v>21</v>
      </c>
      <c r="E713" s="8">
        <v>345</v>
      </c>
      <c r="F713" s="8">
        <v>7000</v>
      </c>
      <c r="G713" s="8">
        <v>7840</v>
      </c>
      <c r="H713" s="8">
        <v>1400</v>
      </c>
      <c r="I713" s="9" t="s">
        <v>33</v>
      </c>
    </row>
    <row r="714" spans="1:9" ht="32.25" customHeight="1" x14ac:dyDescent="0.25">
      <c r="A714" s="7">
        <v>2023</v>
      </c>
      <c r="B714" s="8" t="s">
        <v>42</v>
      </c>
      <c r="C714" s="8" t="s">
        <v>14</v>
      </c>
      <c r="D714" s="8" t="s">
        <v>22</v>
      </c>
      <c r="E714" s="8">
        <v>122</v>
      </c>
      <c r="F714" s="8">
        <v>100</v>
      </c>
      <c r="G714" s="8">
        <v>112</v>
      </c>
      <c r="H714" s="8">
        <v>20</v>
      </c>
      <c r="I714" s="9" t="s">
        <v>33</v>
      </c>
    </row>
    <row r="715" spans="1:9" ht="32.25" customHeight="1" x14ac:dyDescent="0.25">
      <c r="A715" s="7">
        <v>2023</v>
      </c>
      <c r="B715" s="8" t="s">
        <v>42</v>
      </c>
      <c r="C715" s="8" t="s">
        <v>23</v>
      </c>
      <c r="D715" s="8" t="s">
        <v>24</v>
      </c>
      <c r="E715" s="8">
        <v>78</v>
      </c>
      <c r="F715" s="8">
        <v>2288.6</v>
      </c>
      <c r="G715" s="8">
        <v>5126.4639999999999</v>
      </c>
      <c r="H715" s="8">
        <v>457.72</v>
      </c>
      <c r="I715" s="9" t="s">
        <v>33</v>
      </c>
    </row>
    <row r="716" spans="1:9" ht="32.25" customHeight="1" x14ac:dyDescent="0.25">
      <c r="A716" s="7">
        <v>2023</v>
      </c>
      <c r="B716" s="8" t="s">
        <v>42</v>
      </c>
      <c r="C716" s="8" t="s">
        <v>23</v>
      </c>
      <c r="D716" s="8" t="s">
        <v>25</v>
      </c>
      <c r="E716" s="8">
        <v>76</v>
      </c>
      <c r="F716" s="8">
        <v>2288.4499999999998</v>
      </c>
      <c r="G716" s="8">
        <v>5126.1279999999997</v>
      </c>
      <c r="H716" s="8">
        <v>457.69</v>
      </c>
      <c r="I716" s="9" t="s">
        <v>33</v>
      </c>
    </row>
    <row r="717" spans="1:9" ht="32.25" customHeight="1" x14ac:dyDescent="0.25">
      <c r="A717" s="7">
        <v>2023</v>
      </c>
      <c r="B717" s="8" t="s">
        <v>42</v>
      </c>
      <c r="C717" s="8" t="s">
        <v>23</v>
      </c>
      <c r="D717" s="8" t="s">
        <v>26</v>
      </c>
      <c r="E717" s="8">
        <v>46</v>
      </c>
      <c r="F717" s="8">
        <v>100</v>
      </c>
      <c r="G717" s="8">
        <v>224</v>
      </c>
      <c r="H717" s="8">
        <v>20</v>
      </c>
      <c r="I717" s="9" t="s">
        <v>33</v>
      </c>
    </row>
    <row r="718" spans="1:9" ht="32.25" customHeight="1" x14ac:dyDescent="0.25">
      <c r="A718" s="7">
        <v>2023</v>
      </c>
      <c r="B718" s="8" t="s">
        <v>42</v>
      </c>
      <c r="C718" s="8" t="s">
        <v>23</v>
      </c>
      <c r="D718" s="8" t="s">
        <v>27</v>
      </c>
      <c r="E718" s="8">
        <v>34</v>
      </c>
      <c r="F718" s="8">
        <v>2288.4</v>
      </c>
      <c r="G718" s="8">
        <v>5126.0160000000005</v>
      </c>
      <c r="H718" s="8">
        <v>457.68000000000006</v>
      </c>
      <c r="I718" s="9" t="s">
        <v>33</v>
      </c>
    </row>
    <row r="719" spans="1:9" ht="32.25" customHeight="1" x14ac:dyDescent="0.25">
      <c r="A719" s="7">
        <v>2023</v>
      </c>
      <c r="B719" s="8" t="s">
        <v>42</v>
      </c>
      <c r="C719" s="8" t="s">
        <v>14</v>
      </c>
      <c r="D719" s="8" t="s">
        <v>28</v>
      </c>
      <c r="E719" s="8">
        <v>7</v>
      </c>
      <c r="F719" s="8">
        <v>200</v>
      </c>
      <c r="G719" s="8">
        <v>224</v>
      </c>
      <c r="H719" s="8">
        <v>40</v>
      </c>
      <c r="I719" s="9" t="s">
        <v>33</v>
      </c>
    </row>
    <row r="720" spans="1:9" ht="32.25" customHeight="1" x14ac:dyDescent="0.25">
      <c r="A720" s="7">
        <v>2023</v>
      </c>
      <c r="B720" s="8" t="s">
        <v>42</v>
      </c>
      <c r="C720" s="8" t="s">
        <v>23</v>
      </c>
      <c r="D720" s="8" t="s">
        <v>30</v>
      </c>
      <c r="E720" s="8">
        <v>3</v>
      </c>
      <c r="F720" s="8">
        <v>2288.65</v>
      </c>
      <c r="G720" s="8">
        <v>5126.576</v>
      </c>
      <c r="H720" s="8">
        <v>457.73</v>
      </c>
      <c r="I720" s="9" t="s">
        <v>33</v>
      </c>
    </row>
    <row r="721" spans="1:9" ht="32.25" customHeight="1" x14ac:dyDescent="0.25">
      <c r="A721" s="7">
        <v>2023</v>
      </c>
      <c r="B721" s="8" t="s">
        <v>42</v>
      </c>
      <c r="C721" s="8" t="s">
        <v>29</v>
      </c>
      <c r="D721" s="8" t="s">
        <v>29</v>
      </c>
      <c r="E721" s="8">
        <v>2</v>
      </c>
      <c r="F721" s="8">
        <v>6600</v>
      </c>
      <c r="G721" s="8">
        <v>7392</v>
      </c>
      <c r="H721" s="8">
        <v>1320</v>
      </c>
      <c r="I721" s="9" t="s">
        <v>33</v>
      </c>
    </row>
    <row r="722" spans="1:9" ht="32.25" customHeight="1" x14ac:dyDescent="0.25">
      <c r="A722" s="7">
        <v>2024</v>
      </c>
      <c r="B722" s="8" t="s">
        <v>9</v>
      </c>
      <c r="C722" s="8" t="s">
        <v>10</v>
      </c>
      <c r="D722" s="8" t="s">
        <v>11</v>
      </c>
      <c r="E722" s="8">
        <v>3566</v>
      </c>
      <c r="F722" s="8">
        <v>4577.3</v>
      </c>
      <c r="G722" s="8">
        <v>5126.576</v>
      </c>
      <c r="H722" s="8">
        <v>915.46</v>
      </c>
      <c r="I722" s="9" t="s">
        <v>33</v>
      </c>
    </row>
    <row r="723" spans="1:9" ht="32.25" customHeight="1" x14ac:dyDescent="0.25">
      <c r="A723" s="7">
        <v>2024</v>
      </c>
      <c r="B723" s="8" t="s">
        <v>9</v>
      </c>
      <c r="C723" s="8" t="s">
        <v>10</v>
      </c>
      <c r="D723" s="8" t="s">
        <v>13</v>
      </c>
      <c r="E723" s="8">
        <v>2498</v>
      </c>
      <c r="F723" s="8">
        <v>8000</v>
      </c>
      <c r="G723" s="8">
        <v>8960</v>
      </c>
      <c r="H723" s="8">
        <v>1600</v>
      </c>
      <c r="I723" s="9" t="s">
        <v>33</v>
      </c>
    </row>
    <row r="724" spans="1:9" ht="32.25" customHeight="1" x14ac:dyDescent="0.25">
      <c r="A724" s="7">
        <v>2024</v>
      </c>
      <c r="B724" s="8" t="s">
        <v>9</v>
      </c>
      <c r="C724" s="8" t="s">
        <v>14</v>
      </c>
      <c r="D724" s="8" t="s">
        <v>15</v>
      </c>
      <c r="E724" s="8">
        <v>1245</v>
      </c>
      <c r="F724" s="8">
        <v>4577.2</v>
      </c>
      <c r="G724" s="8">
        <v>5126.4639999999999</v>
      </c>
      <c r="H724" s="8">
        <v>915.44</v>
      </c>
      <c r="I724" s="9" t="s">
        <v>33</v>
      </c>
    </row>
    <row r="725" spans="1:9" ht="32.25" customHeight="1" x14ac:dyDescent="0.25">
      <c r="A725" s="7">
        <v>2024</v>
      </c>
      <c r="B725" s="8" t="s">
        <v>9</v>
      </c>
      <c r="C725" s="8" t="s">
        <v>16</v>
      </c>
      <c r="D725" s="8" t="s">
        <v>17</v>
      </c>
      <c r="E725" s="8">
        <v>644</v>
      </c>
      <c r="F725" s="8">
        <v>5743.5</v>
      </c>
      <c r="G725" s="8">
        <v>6432.72</v>
      </c>
      <c r="H725" s="8">
        <v>1148.7</v>
      </c>
      <c r="I725" s="9" t="s">
        <v>33</v>
      </c>
    </row>
    <row r="726" spans="1:9" ht="32.25" customHeight="1" x14ac:dyDescent="0.25">
      <c r="A726" s="7">
        <v>2024</v>
      </c>
      <c r="B726" s="8" t="s">
        <v>9</v>
      </c>
      <c r="C726" s="8" t="s">
        <v>18</v>
      </c>
      <c r="D726" s="8" t="s">
        <v>19</v>
      </c>
      <c r="E726" s="8">
        <v>643</v>
      </c>
      <c r="F726" s="8">
        <v>7000</v>
      </c>
      <c r="G726" s="8">
        <v>7840</v>
      </c>
      <c r="H726" s="8">
        <v>1400</v>
      </c>
      <c r="I726" s="9" t="s">
        <v>33</v>
      </c>
    </row>
    <row r="727" spans="1:9" ht="32.25" customHeight="1" x14ac:dyDescent="0.25">
      <c r="A727" s="7">
        <v>2024</v>
      </c>
      <c r="B727" s="8" t="s">
        <v>9</v>
      </c>
      <c r="C727" s="8" t="s">
        <v>16</v>
      </c>
      <c r="D727" s="8" t="s">
        <v>20</v>
      </c>
      <c r="E727" s="8">
        <v>455</v>
      </c>
      <c r="F727" s="8">
        <v>4578.6000000000004</v>
      </c>
      <c r="G727" s="8">
        <v>5128.0320000000002</v>
      </c>
      <c r="H727" s="8">
        <v>915.72000000000014</v>
      </c>
      <c r="I727" s="9" t="s">
        <v>33</v>
      </c>
    </row>
    <row r="728" spans="1:9" ht="32.25" customHeight="1" x14ac:dyDescent="0.25">
      <c r="A728" s="7">
        <v>2024</v>
      </c>
      <c r="B728" s="8" t="s">
        <v>9</v>
      </c>
      <c r="C728" s="8" t="s">
        <v>18</v>
      </c>
      <c r="D728" s="8" t="s">
        <v>21</v>
      </c>
      <c r="E728" s="8">
        <v>345</v>
      </c>
      <c r="F728" s="8">
        <v>7000</v>
      </c>
      <c r="G728" s="8">
        <v>7840</v>
      </c>
      <c r="H728" s="8">
        <v>1400</v>
      </c>
      <c r="I728" s="9" t="s">
        <v>33</v>
      </c>
    </row>
    <row r="729" spans="1:9" ht="32.25" customHeight="1" x14ac:dyDescent="0.25">
      <c r="A729" s="7">
        <v>2024</v>
      </c>
      <c r="B729" s="8" t="s">
        <v>9</v>
      </c>
      <c r="C729" s="8" t="s">
        <v>14</v>
      </c>
      <c r="D729" s="8" t="s">
        <v>22</v>
      </c>
      <c r="E729" s="8">
        <v>122</v>
      </c>
      <c r="F729" s="8">
        <v>100</v>
      </c>
      <c r="G729" s="8">
        <v>112</v>
      </c>
      <c r="H729" s="8">
        <v>20</v>
      </c>
      <c r="I729" s="9" t="s">
        <v>33</v>
      </c>
    </row>
    <row r="730" spans="1:9" ht="32.25" customHeight="1" x14ac:dyDescent="0.25">
      <c r="A730" s="7">
        <v>2024</v>
      </c>
      <c r="B730" s="8" t="s">
        <v>9</v>
      </c>
      <c r="C730" s="8" t="s">
        <v>23</v>
      </c>
      <c r="D730" s="8" t="s">
        <v>24</v>
      </c>
      <c r="E730" s="8">
        <v>78</v>
      </c>
      <c r="F730" s="8">
        <v>4577.2</v>
      </c>
      <c r="G730" s="8">
        <v>5126.4639999999999</v>
      </c>
      <c r="H730" s="8">
        <v>915.44</v>
      </c>
      <c r="I730" s="9" t="s">
        <v>33</v>
      </c>
    </row>
    <row r="731" spans="1:9" ht="32.25" customHeight="1" x14ac:dyDescent="0.25">
      <c r="A731" s="7">
        <v>2024</v>
      </c>
      <c r="B731" s="8" t="s">
        <v>9</v>
      </c>
      <c r="C731" s="8" t="s">
        <v>23</v>
      </c>
      <c r="D731" s="8" t="s">
        <v>25</v>
      </c>
      <c r="E731" s="8">
        <v>76</v>
      </c>
      <c r="F731" s="8">
        <v>4576.8999999999996</v>
      </c>
      <c r="G731" s="8">
        <v>5126.1279999999997</v>
      </c>
      <c r="H731" s="8">
        <v>915.38</v>
      </c>
      <c r="I731" s="9" t="s">
        <v>33</v>
      </c>
    </row>
    <row r="732" spans="1:9" ht="32.25" customHeight="1" x14ac:dyDescent="0.25">
      <c r="A732" s="7">
        <v>2024</v>
      </c>
      <c r="B732" s="8" t="s">
        <v>9</v>
      </c>
      <c r="C732" s="8" t="s">
        <v>23</v>
      </c>
      <c r="D732" s="8" t="s">
        <v>26</v>
      </c>
      <c r="E732" s="8">
        <v>46</v>
      </c>
      <c r="F732" s="8">
        <v>200</v>
      </c>
      <c r="G732" s="8">
        <v>224</v>
      </c>
      <c r="H732" s="8">
        <v>40</v>
      </c>
      <c r="I732" s="9" t="s">
        <v>33</v>
      </c>
    </row>
    <row r="733" spans="1:9" ht="32.25" customHeight="1" x14ac:dyDescent="0.25">
      <c r="A733" s="7">
        <v>2024</v>
      </c>
      <c r="B733" s="8" t="s">
        <v>9</v>
      </c>
      <c r="C733" s="8" t="s">
        <v>23</v>
      </c>
      <c r="D733" s="8" t="s">
        <v>27</v>
      </c>
      <c r="E733" s="8">
        <v>34</v>
      </c>
      <c r="F733" s="8">
        <v>4576.8</v>
      </c>
      <c r="G733" s="8">
        <v>5126.0160000000005</v>
      </c>
      <c r="H733" s="8">
        <v>915.36000000000013</v>
      </c>
      <c r="I733" s="9" t="s">
        <v>33</v>
      </c>
    </row>
    <row r="734" spans="1:9" ht="32.25" customHeight="1" x14ac:dyDescent="0.25">
      <c r="A734" s="7">
        <v>2024</v>
      </c>
      <c r="B734" s="8" t="s">
        <v>9</v>
      </c>
      <c r="C734" s="8" t="s">
        <v>14</v>
      </c>
      <c r="D734" s="8" t="s">
        <v>28</v>
      </c>
      <c r="E734" s="8">
        <v>7</v>
      </c>
      <c r="F734" s="8">
        <v>200</v>
      </c>
      <c r="G734" s="8">
        <v>224</v>
      </c>
      <c r="H734" s="8">
        <v>40</v>
      </c>
      <c r="I734" s="9" t="s">
        <v>33</v>
      </c>
    </row>
    <row r="735" spans="1:9" ht="32.25" customHeight="1" x14ac:dyDescent="0.25">
      <c r="A735" s="7">
        <v>2024</v>
      </c>
      <c r="B735" s="8" t="s">
        <v>9</v>
      </c>
      <c r="C735" s="8" t="s">
        <v>29</v>
      </c>
      <c r="D735" s="8" t="s">
        <v>29</v>
      </c>
      <c r="E735" s="8">
        <v>3</v>
      </c>
      <c r="F735" s="8">
        <v>6600</v>
      </c>
      <c r="G735" s="8">
        <v>7392</v>
      </c>
      <c r="H735" s="8">
        <v>1320</v>
      </c>
      <c r="I735" s="9" t="s">
        <v>33</v>
      </c>
    </row>
    <row r="736" spans="1:9" ht="32.25" customHeight="1" x14ac:dyDescent="0.25">
      <c r="A736" s="7">
        <v>2024</v>
      </c>
      <c r="B736" s="8" t="s">
        <v>9</v>
      </c>
      <c r="C736" s="8" t="s">
        <v>23</v>
      </c>
      <c r="D736" s="8" t="s">
        <v>30</v>
      </c>
      <c r="E736" s="8">
        <v>3</v>
      </c>
      <c r="F736" s="8">
        <v>4577.3</v>
      </c>
      <c r="G736" s="8">
        <v>5126.576</v>
      </c>
      <c r="H736" s="8">
        <v>915.46</v>
      </c>
      <c r="I736" s="9" t="s">
        <v>33</v>
      </c>
    </row>
    <row r="737" spans="1:9" ht="32.25" customHeight="1" x14ac:dyDescent="0.25">
      <c r="A737" s="7">
        <v>2024</v>
      </c>
      <c r="B737" s="8" t="s">
        <v>31</v>
      </c>
      <c r="C737" s="8" t="s">
        <v>10</v>
      </c>
      <c r="D737" s="8" t="s">
        <v>11</v>
      </c>
      <c r="E737" s="8">
        <v>3566</v>
      </c>
      <c r="F737" s="8">
        <v>4577.3</v>
      </c>
      <c r="G737" s="8">
        <v>5126.576</v>
      </c>
      <c r="H737" s="8">
        <v>915.46</v>
      </c>
      <c r="I737" s="9" t="s">
        <v>33</v>
      </c>
    </row>
    <row r="738" spans="1:9" ht="32.25" customHeight="1" x14ac:dyDescent="0.25">
      <c r="A738" s="7">
        <v>2024</v>
      </c>
      <c r="B738" s="8" t="s">
        <v>31</v>
      </c>
      <c r="C738" s="8" t="s">
        <v>10</v>
      </c>
      <c r="D738" s="8" t="s">
        <v>13</v>
      </c>
      <c r="E738" s="8">
        <v>2498</v>
      </c>
      <c r="F738" s="8">
        <v>8000</v>
      </c>
      <c r="G738" s="8">
        <v>8960</v>
      </c>
      <c r="H738" s="8">
        <v>1600</v>
      </c>
      <c r="I738" s="9" t="s">
        <v>33</v>
      </c>
    </row>
    <row r="739" spans="1:9" ht="32.25" customHeight="1" x14ac:dyDescent="0.25">
      <c r="A739" s="7">
        <v>2024</v>
      </c>
      <c r="B739" s="8" t="s">
        <v>31</v>
      </c>
      <c r="C739" s="8" t="s">
        <v>14</v>
      </c>
      <c r="D739" s="8" t="s">
        <v>15</v>
      </c>
      <c r="E739" s="8">
        <v>1245</v>
      </c>
      <c r="F739" s="8">
        <v>4577.2</v>
      </c>
      <c r="G739" s="8">
        <v>5126.4639999999999</v>
      </c>
      <c r="H739" s="8">
        <v>915.44</v>
      </c>
      <c r="I739" s="9" t="s">
        <v>33</v>
      </c>
    </row>
    <row r="740" spans="1:9" ht="32.25" customHeight="1" x14ac:dyDescent="0.25">
      <c r="A740" s="7">
        <v>2024</v>
      </c>
      <c r="B740" s="8" t="s">
        <v>31</v>
      </c>
      <c r="C740" s="8" t="s">
        <v>16</v>
      </c>
      <c r="D740" s="8" t="s">
        <v>17</v>
      </c>
      <c r="E740" s="8">
        <v>644</v>
      </c>
      <c r="F740" s="8">
        <v>5743.5</v>
      </c>
      <c r="G740" s="8">
        <v>6432.72</v>
      </c>
      <c r="H740" s="8">
        <v>1148.7</v>
      </c>
      <c r="I740" s="9" t="s">
        <v>33</v>
      </c>
    </row>
    <row r="741" spans="1:9" ht="32.25" customHeight="1" x14ac:dyDescent="0.25">
      <c r="A741" s="7">
        <v>2024</v>
      </c>
      <c r="B741" s="8" t="s">
        <v>31</v>
      </c>
      <c r="C741" s="8" t="s">
        <v>18</v>
      </c>
      <c r="D741" s="8" t="s">
        <v>19</v>
      </c>
      <c r="E741" s="8">
        <v>643</v>
      </c>
      <c r="F741" s="8">
        <v>7000</v>
      </c>
      <c r="G741" s="8">
        <v>7840</v>
      </c>
      <c r="H741" s="8">
        <v>1400</v>
      </c>
      <c r="I741" s="9" t="s">
        <v>33</v>
      </c>
    </row>
    <row r="742" spans="1:9" ht="32.25" customHeight="1" x14ac:dyDescent="0.25">
      <c r="A742" s="7">
        <v>2024</v>
      </c>
      <c r="B742" s="8" t="s">
        <v>31</v>
      </c>
      <c r="C742" s="8" t="s">
        <v>16</v>
      </c>
      <c r="D742" s="8" t="s">
        <v>20</v>
      </c>
      <c r="E742" s="8">
        <v>455</v>
      </c>
      <c r="F742" s="8">
        <v>4578.6000000000004</v>
      </c>
      <c r="G742" s="8">
        <v>5128.0320000000002</v>
      </c>
      <c r="H742" s="8">
        <v>915.72000000000014</v>
      </c>
      <c r="I742" s="9" t="s">
        <v>33</v>
      </c>
    </row>
    <row r="743" spans="1:9" ht="32.25" customHeight="1" x14ac:dyDescent="0.25">
      <c r="A743" s="7">
        <v>2024</v>
      </c>
      <c r="B743" s="8" t="s">
        <v>31</v>
      </c>
      <c r="C743" s="8" t="s">
        <v>18</v>
      </c>
      <c r="D743" s="8" t="s">
        <v>21</v>
      </c>
      <c r="E743" s="8">
        <v>345</v>
      </c>
      <c r="F743" s="8">
        <v>7000</v>
      </c>
      <c r="G743" s="8">
        <v>7840</v>
      </c>
      <c r="H743" s="8">
        <v>1400</v>
      </c>
      <c r="I743" s="9" t="s">
        <v>33</v>
      </c>
    </row>
    <row r="744" spans="1:9" ht="32.25" customHeight="1" x14ac:dyDescent="0.25">
      <c r="A744" s="7">
        <v>2024</v>
      </c>
      <c r="B744" s="8" t="s">
        <v>31</v>
      </c>
      <c r="C744" s="8" t="s">
        <v>14</v>
      </c>
      <c r="D744" s="8" t="s">
        <v>22</v>
      </c>
      <c r="E744" s="8">
        <v>122</v>
      </c>
      <c r="F744" s="8">
        <v>100</v>
      </c>
      <c r="G744" s="8">
        <v>112</v>
      </c>
      <c r="H744" s="8">
        <v>20</v>
      </c>
      <c r="I744" s="9" t="s">
        <v>33</v>
      </c>
    </row>
    <row r="745" spans="1:9" ht="32.25" customHeight="1" x14ac:dyDescent="0.25">
      <c r="A745" s="7">
        <v>2024</v>
      </c>
      <c r="B745" s="8" t="s">
        <v>31</v>
      </c>
      <c r="C745" s="8" t="s">
        <v>23</v>
      </c>
      <c r="D745" s="8" t="s">
        <v>24</v>
      </c>
      <c r="E745" s="8">
        <v>78</v>
      </c>
      <c r="F745" s="8">
        <v>4577.2</v>
      </c>
      <c r="G745" s="8">
        <v>5126.4639999999999</v>
      </c>
      <c r="H745" s="8">
        <v>915.44</v>
      </c>
      <c r="I745" s="9" t="s">
        <v>33</v>
      </c>
    </row>
    <row r="746" spans="1:9" ht="32.25" customHeight="1" x14ac:dyDescent="0.25">
      <c r="A746" s="7">
        <v>2024</v>
      </c>
      <c r="B746" s="8" t="s">
        <v>31</v>
      </c>
      <c r="C746" s="8" t="s">
        <v>23</v>
      </c>
      <c r="D746" s="8" t="s">
        <v>25</v>
      </c>
      <c r="E746" s="8">
        <v>76</v>
      </c>
      <c r="F746" s="8">
        <v>4576.8999999999996</v>
      </c>
      <c r="G746" s="8">
        <v>5126.1279999999997</v>
      </c>
      <c r="H746" s="8">
        <v>915.38</v>
      </c>
      <c r="I746" s="9" t="s">
        <v>33</v>
      </c>
    </row>
    <row r="747" spans="1:9" ht="32.25" customHeight="1" x14ac:dyDescent="0.25">
      <c r="A747" s="7">
        <v>2024</v>
      </c>
      <c r="B747" s="8" t="s">
        <v>31</v>
      </c>
      <c r="C747" s="8" t="s">
        <v>23</v>
      </c>
      <c r="D747" s="8" t="s">
        <v>26</v>
      </c>
      <c r="E747" s="8">
        <v>46</v>
      </c>
      <c r="F747" s="8">
        <v>200</v>
      </c>
      <c r="G747" s="8">
        <v>224</v>
      </c>
      <c r="H747" s="8">
        <v>40</v>
      </c>
      <c r="I747" s="9" t="s">
        <v>33</v>
      </c>
    </row>
    <row r="748" spans="1:9" ht="32.25" customHeight="1" x14ac:dyDescent="0.25">
      <c r="A748" s="7">
        <v>2024</v>
      </c>
      <c r="B748" s="8" t="s">
        <v>31</v>
      </c>
      <c r="C748" s="8" t="s">
        <v>23</v>
      </c>
      <c r="D748" s="8" t="s">
        <v>27</v>
      </c>
      <c r="E748" s="8">
        <v>34</v>
      </c>
      <c r="F748" s="8">
        <v>4576.8</v>
      </c>
      <c r="G748" s="8">
        <v>5126.0160000000005</v>
      </c>
      <c r="H748" s="8">
        <v>915.36000000000013</v>
      </c>
      <c r="I748" s="9" t="s">
        <v>33</v>
      </c>
    </row>
    <row r="749" spans="1:9" ht="32.25" customHeight="1" x14ac:dyDescent="0.25">
      <c r="A749" s="7">
        <v>2024</v>
      </c>
      <c r="B749" s="8" t="s">
        <v>31</v>
      </c>
      <c r="C749" s="8" t="s">
        <v>14</v>
      </c>
      <c r="D749" s="8" t="s">
        <v>28</v>
      </c>
      <c r="E749" s="8">
        <v>7</v>
      </c>
      <c r="F749" s="8">
        <v>200</v>
      </c>
      <c r="G749" s="8">
        <v>224</v>
      </c>
      <c r="H749" s="8">
        <v>40</v>
      </c>
      <c r="I749" s="9" t="s">
        <v>33</v>
      </c>
    </row>
    <row r="750" spans="1:9" ht="32.25" customHeight="1" x14ac:dyDescent="0.25">
      <c r="A750" s="7">
        <v>2024</v>
      </c>
      <c r="B750" s="8" t="s">
        <v>31</v>
      </c>
      <c r="C750" s="8" t="s">
        <v>23</v>
      </c>
      <c r="D750" s="8" t="s">
        <v>30</v>
      </c>
      <c r="E750" s="8">
        <v>3</v>
      </c>
      <c r="F750" s="8">
        <v>4577.3</v>
      </c>
      <c r="G750" s="8">
        <v>5126.576</v>
      </c>
      <c r="H750" s="8">
        <v>915.46</v>
      </c>
      <c r="I750" s="9" t="s">
        <v>33</v>
      </c>
    </row>
    <row r="751" spans="1:9" ht="32.25" customHeight="1" x14ac:dyDescent="0.25">
      <c r="A751" s="7">
        <v>2024</v>
      </c>
      <c r="B751" s="8" t="s">
        <v>31</v>
      </c>
      <c r="C751" s="8" t="s">
        <v>29</v>
      </c>
      <c r="D751" s="8" t="s">
        <v>29</v>
      </c>
      <c r="E751" s="8">
        <v>2</v>
      </c>
      <c r="F751" s="8">
        <v>6600</v>
      </c>
      <c r="G751" s="8">
        <v>7392</v>
      </c>
      <c r="H751" s="8">
        <v>1320</v>
      </c>
      <c r="I751" s="9" t="s">
        <v>33</v>
      </c>
    </row>
    <row r="752" spans="1:9" ht="32.25" customHeight="1" x14ac:dyDescent="0.25">
      <c r="A752" s="7">
        <v>2024</v>
      </c>
      <c r="B752" s="8" t="s">
        <v>32</v>
      </c>
      <c r="C752" s="8" t="s">
        <v>10</v>
      </c>
      <c r="D752" s="8" t="s">
        <v>11</v>
      </c>
      <c r="E752" s="8">
        <v>3566</v>
      </c>
      <c r="F752" s="8">
        <v>4577.3</v>
      </c>
      <c r="G752" s="8">
        <v>5126.576</v>
      </c>
      <c r="H752" s="8">
        <v>915.46</v>
      </c>
      <c r="I752" s="9" t="s">
        <v>33</v>
      </c>
    </row>
    <row r="753" spans="1:9" ht="32.25" customHeight="1" x14ac:dyDescent="0.25">
      <c r="A753" s="7">
        <v>2024</v>
      </c>
      <c r="B753" s="8" t="s">
        <v>32</v>
      </c>
      <c r="C753" s="8" t="s">
        <v>10</v>
      </c>
      <c r="D753" s="8" t="s">
        <v>13</v>
      </c>
      <c r="E753" s="8">
        <v>2498</v>
      </c>
      <c r="F753" s="8">
        <v>8000</v>
      </c>
      <c r="G753" s="8">
        <v>8960</v>
      </c>
      <c r="H753" s="8">
        <v>1600</v>
      </c>
      <c r="I753" s="9" t="s">
        <v>33</v>
      </c>
    </row>
    <row r="754" spans="1:9" ht="32.25" customHeight="1" x14ac:dyDescent="0.25">
      <c r="A754" s="7">
        <v>2024</v>
      </c>
      <c r="B754" s="8" t="s">
        <v>32</v>
      </c>
      <c r="C754" s="8" t="s">
        <v>14</v>
      </c>
      <c r="D754" s="8" t="s">
        <v>15</v>
      </c>
      <c r="E754" s="8">
        <v>1245</v>
      </c>
      <c r="F754" s="8">
        <v>4577.2</v>
      </c>
      <c r="G754" s="8">
        <v>5126.4639999999999</v>
      </c>
      <c r="H754" s="8">
        <v>915.44</v>
      </c>
      <c r="I754" s="9" t="s">
        <v>33</v>
      </c>
    </row>
    <row r="755" spans="1:9" ht="32.25" customHeight="1" x14ac:dyDescent="0.25">
      <c r="A755" s="7">
        <v>2024</v>
      </c>
      <c r="B755" s="8" t="s">
        <v>32</v>
      </c>
      <c r="C755" s="8" t="s">
        <v>16</v>
      </c>
      <c r="D755" s="8" t="s">
        <v>17</v>
      </c>
      <c r="E755" s="8">
        <v>644</v>
      </c>
      <c r="F755" s="8">
        <v>5743.5</v>
      </c>
      <c r="G755" s="8">
        <v>6432.72</v>
      </c>
      <c r="H755" s="8">
        <v>1148.7</v>
      </c>
      <c r="I755" s="9" t="s">
        <v>12</v>
      </c>
    </row>
    <row r="756" spans="1:9" ht="32.25" customHeight="1" x14ac:dyDescent="0.25">
      <c r="A756" s="7">
        <v>2024</v>
      </c>
      <c r="B756" s="8" t="s">
        <v>32</v>
      </c>
      <c r="C756" s="8" t="s">
        <v>18</v>
      </c>
      <c r="D756" s="8" t="s">
        <v>19</v>
      </c>
      <c r="E756" s="8">
        <v>643</v>
      </c>
      <c r="F756" s="8">
        <v>7000</v>
      </c>
      <c r="G756" s="8">
        <v>7840</v>
      </c>
      <c r="H756" s="8">
        <v>1400</v>
      </c>
      <c r="I756" s="9" t="s">
        <v>12</v>
      </c>
    </row>
    <row r="757" spans="1:9" ht="32.25" customHeight="1" x14ac:dyDescent="0.25">
      <c r="A757" s="7">
        <v>2024</v>
      </c>
      <c r="B757" s="8" t="s">
        <v>32</v>
      </c>
      <c r="C757" s="8" t="s">
        <v>16</v>
      </c>
      <c r="D757" s="8" t="s">
        <v>20</v>
      </c>
      <c r="E757" s="8">
        <v>455</v>
      </c>
      <c r="F757" s="8">
        <v>4578.6000000000004</v>
      </c>
      <c r="G757" s="8">
        <v>5128.0320000000002</v>
      </c>
      <c r="H757" s="8">
        <v>915.72000000000014</v>
      </c>
      <c r="I757" s="9" t="s">
        <v>12</v>
      </c>
    </row>
    <row r="758" spans="1:9" ht="32.25" customHeight="1" x14ac:dyDescent="0.25">
      <c r="A758" s="7">
        <v>2024</v>
      </c>
      <c r="B758" s="8" t="s">
        <v>32</v>
      </c>
      <c r="C758" s="8" t="s">
        <v>18</v>
      </c>
      <c r="D758" s="8" t="s">
        <v>21</v>
      </c>
      <c r="E758" s="8">
        <v>345</v>
      </c>
      <c r="F758" s="8">
        <v>7000</v>
      </c>
      <c r="G758" s="8">
        <v>7840</v>
      </c>
      <c r="H758" s="8">
        <v>1400</v>
      </c>
      <c r="I758" s="9" t="s">
        <v>12</v>
      </c>
    </row>
    <row r="759" spans="1:9" ht="32.25" customHeight="1" x14ac:dyDescent="0.25">
      <c r="A759" s="7">
        <v>2024</v>
      </c>
      <c r="B759" s="8" t="s">
        <v>32</v>
      </c>
      <c r="C759" s="8" t="s">
        <v>14</v>
      </c>
      <c r="D759" s="8" t="s">
        <v>22</v>
      </c>
      <c r="E759" s="8">
        <v>122</v>
      </c>
      <c r="F759" s="8">
        <v>100</v>
      </c>
      <c r="G759" s="8">
        <v>112</v>
      </c>
      <c r="H759" s="8">
        <v>20</v>
      </c>
      <c r="I759" s="9" t="s">
        <v>12</v>
      </c>
    </row>
    <row r="760" spans="1:9" ht="32.25" customHeight="1" x14ac:dyDescent="0.25">
      <c r="A760" s="7">
        <v>2024</v>
      </c>
      <c r="B760" s="8" t="s">
        <v>32</v>
      </c>
      <c r="C760" s="8" t="s">
        <v>23</v>
      </c>
      <c r="D760" s="8" t="s">
        <v>24</v>
      </c>
      <c r="E760" s="8">
        <v>78</v>
      </c>
      <c r="F760" s="8">
        <v>4577.2</v>
      </c>
      <c r="G760" s="8">
        <v>5126.4639999999999</v>
      </c>
      <c r="H760" s="8">
        <v>915.44</v>
      </c>
      <c r="I760" s="9" t="s">
        <v>12</v>
      </c>
    </row>
    <row r="761" spans="1:9" ht="32.25" customHeight="1" x14ac:dyDescent="0.25">
      <c r="A761" s="7">
        <v>2024</v>
      </c>
      <c r="B761" s="8" t="s">
        <v>32</v>
      </c>
      <c r="C761" s="8" t="s">
        <v>23</v>
      </c>
      <c r="D761" s="8" t="s">
        <v>25</v>
      </c>
      <c r="E761" s="8">
        <v>76</v>
      </c>
      <c r="F761" s="8">
        <v>4576.8999999999996</v>
      </c>
      <c r="G761" s="8">
        <v>5126.1279999999997</v>
      </c>
      <c r="H761" s="8">
        <v>915.38</v>
      </c>
      <c r="I761" s="9" t="s">
        <v>12</v>
      </c>
    </row>
    <row r="762" spans="1:9" ht="32.25" customHeight="1" x14ac:dyDescent="0.25">
      <c r="A762" s="7">
        <v>2024</v>
      </c>
      <c r="B762" s="8" t="s">
        <v>32</v>
      </c>
      <c r="C762" s="8" t="s">
        <v>23</v>
      </c>
      <c r="D762" s="8" t="s">
        <v>26</v>
      </c>
      <c r="E762" s="8">
        <v>46</v>
      </c>
      <c r="F762" s="8">
        <v>200</v>
      </c>
      <c r="G762" s="8">
        <v>224</v>
      </c>
      <c r="H762" s="8">
        <v>40</v>
      </c>
      <c r="I762" s="9" t="s">
        <v>12</v>
      </c>
    </row>
    <row r="763" spans="1:9" ht="32.25" customHeight="1" x14ac:dyDescent="0.25">
      <c r="A763" s="7">
        <v>2024</v>
      </c>
      <c r="B763" s="8" t="s">
        <v>32</v>
      </c>
      <c r="C763" s="8" t="s">
        <v>23</v>
      </c>
      <c r="D763" s="8" t="s">
        <v>27</v>
      </c>
      <c r="E763" s="8">
        <v>34</v>
      </c>
      <c r="F763" s="8">
        <v>4576.8</v>
      </c>
      <c r="G763" s="8">
        <v>5126.0160000000005</v>
      </c>
      <c r="H763" s="8">
        <v>915.36000000000013</v>
      </c>
      <c r="I763" s="9" t="s">
        <v>12</v>
      </c>
    </row>
    <row r="764" spans="1:9" ht="32.25" customHeight="1" x14ac:dyDescent="0.25">
      <c r="A764" s="7">
        <v>2024</v>
      </c>
      <c r="B764" s="8" t="s">
        <v>32</v>
      </c>
      <c r="C764" s="8" t="s">
        <v>14</v>
      </c>
      <c r="D764" s="8" t="s">
        <v>28</v>
      </c>
      <c r="E764" s="8">
        <v>7</v>
      </c>
      <c r="F764" s="8">
        <v>200</v>
      </c>
      <c r="G764" s="8">
        <v>224</v>
      </c>
      <c r="H764" s="8">
        <v>40</v>
      </c>
      <c r="I764" s="9" t="s">
        <v>12</v>
      </c>
    </row>
    <row r="765" spans="1:9" ht="32.25" customHeight="1" x14ac:dyDescent="0.25">
      <c r="A765" s="7">
        <v>2024</v>
      </c>
      <c r="B765" s="8" t="s">
        <v>32</v>
      </c>
      <c r="C765" s="8" t="s">
        <v>23</v>
      </c>
      <c r="D765" s="8" t="s">
        <v>30</v>
      </c>
      <c r="E765" s="8">
        <v>3</v>
      </c>
      <c r="F765" s="8">
        <v>4577.3</v>
      </c>
      <c r="G765" s="8">
        <v>5126.576</v>
      </c>
      <c r="H765" s="8">
        <v>915.46</v>
      </c>
      <c r="I765" s="9" t="s">
        <v>12</v>
      </c>
    </row>
    <row r="766" spans="1:9" ht="32.25" customHeight="1" x14ac:dyDescent="0.25">
      <c r="A766" s="7">
        <v>2024</v>
      </c>
      <c r="B766" s="8" t="s">
        <v>32</v>
      </c>
      <c r="C766" s="8" t="s">
        <v>29</v>
      </c>
      <c r="D766" s="8" t="s">
        <v>29</v>
      </c>
      <c r="E766" s="8">
        <v>2</v>
      </c>
      <c r="F766" s="8">
        <v>6600</v>
      </c>
      <c r="G766" s="8">
        <v>7392</v>
      </c>
      <c r="H766" s="8">
        <v>1320</v>
      </c>
      <c r="I766" s="9" t="s">
        <v>12</v>
      </c>
    </row>
    <row r="767" spans="1:9" ht="32.25" customHeight="1" x14ac:dyDescent="0.25">
      <c r="A767" s="7">
        <v>2024</v>
      </c>
      <c r="B767" s="8" t="s">
        <v>34</v>
      </c>
      <c r="C767" s="8" t="s">
        <v>10</v>
      </c>
      <c r="D767" s="8" t="s">
        <v>11</v>
      </c>
      <c r="E767" s="8">
        <v>3566</v>
      </c>
      <c r="F767" s="8">
        <v>4577.3</v>
      </c>
      <c r="G767" s="8">
        <v>5126.576</v>
      </c>
      <c r="H767" s="8">
        <v>915.46</v>
      </c>
      <c r="I767" s="9" t="s">
        <v>12</v>
      </c>
    </row>
    <row r="768" spans="1:9" ht="32.25" customHeight="1" x14ac:dyDescent="0.25">
      <c r="A768" s="7">
        <v>2024</v>
      </c>
      <c r="B768" s="8" t="s">
        <v>34</v>
      </c>
      <c r="C768" s="8" t="s">
        <v>10</v>
      </c>
      <c r="D768" s="8" t="s">
        <v>13</v>
      </c>
      <c r="E768" s="8">
        <v>2498</v>
      </c>
      <c r="F768" s="8">
        <v>8000</v>
      </c>
      <c r="G768" s="8">
        <v>8960</v>
      </c>
      <c r="H768" s="8">
        <v>1600</v>
      </c>
      <c r="I768" s="9" t="s">
        <v>12</v>
      </c>
    </row>
    <row r="769" spans="1:9" ht="32.25" customHeight="1" x14ac:dyDescent="0.25">
      <c r="A769" s="7">
        <v>2024</v>
      </c>
      <c r="B769" s="8" t="s">
        <v>34</v>
      </c>
      <c r="C769" s="8" t="s">
        <v>14</v>
      </c>
      <c r="D769" s="8" t="s">
        <v>15</v>
      </c>
      <c r="E769" s="8">
        <v>1245</v>
      </c>
      <c r="F769" s="8">
        <v>4577.2</v>
      </c>
      <c r="G769" s="8">
        <v>5126.4639999999999</v>
      </c>
      <c r="H769" s="8">
        <v>915.44</v>
      </c>
      <c r="I769" s="9" t="s">
        <v>12</v>
      </c>
    </row>
    <row r="770" spans="1:9" ht="32.25" customHeight="1" x14ac:dyDescent="0.25">
      <c r="A770" s="7">
        <v>2024</v>
      </c>
      <c r="B770" s="8" t="s">
        <v>34</v>
      </c>
      <c r="C770" s="8" t="s">
        <v>16</v>
      </c>
      <c r="D770" s="8" t="s">
        <v>17</v>
      </c>
      <c r="E770" s="8">
        <v>644</v>
      </c>
      <c r="F770" s="8">
        <v>5743.5</v>
      </c>
      <c r="G770" s="8">
        <v>6432.72</v>
      </c>
      <c r="H770" s="8">
        <v>1148.7</v>
      </c>
      <c r="I770" s="9" t="s">
        <v>12</v>
      </c>
    </row>
    <row r="771" spans="1:9" ht="32.25" customHeight="1" x14ac:dyDescent="0.25">
      <c r="A771" s="7">
        <v>2024</v>
      </c>
      <c r="B771" s="8" t="s">
        <v>34</v>
      </c>
      <c r="C771" s="8" t="s">
        <v>18</v>
      </c>
      <c r="D771" s="8" t="s">
        <v>19</v>
      </c>
      <c r="E771" s="8">
        <v>643</v>
      </c>
      <c r="F771" s="8">
        <v>7000</v>
      </c>
      <c r="G771" s="8">
        <v>7840</v>
      </c>
      <c r="H771" s="8">
        <v>1400</v>
      </c>
      <c r="I771" s="9" t="s">
        <v>12</v>
      </c>
    </row>
    <row r="772" spans="1:9" ht="32.25" customHeight="1" x14ac:dyDescent="0.25">
      <c r="A772" s="7">
        <v>2024</v>
      </c>
      <c r="B772" s="8" t="s">
        <v>34</v>
      </c>
      <c r="C772" s="8" t="s">
        <v>16</v>
      </c>
      <c r="D772" s="8" t="s">
        <v>20</v>
      </c>
      <c r="E772" s="8">
        <v>455</v>
      </c>
      <c r="F772" s="8">
        <v>4578.6000000000004</v>
      </c>
      <c r="G772" s="8">
        <v>5128.0320000000002</v>
      </c>
      <c r="H772" s="8">
        <v>915.72000000000014</v>
      </c>
      <c r="I772" s="9" t="s">
        <v>12</v>
      </c>
    </row>
    <row r="773" spans="1:9" ht="32.25" customHeight="1" x14ac:dyDescent="0.25">
      <c r="A773" s="7">
        <v>2024</v>
      </c>
      <c r="B773" s="8" t="s">
        <v>34</v>
      </c>
      <c r="C773" s="8" t="s">
        <v>18</v>
      </c>
      <c r="D773" s="8" t="s">
        <v>21</v>
      </c>
      <c r="E773" s="8">
        <v>345</v>
      </c>
      <c r="F773" s="8">
        <v>7000</v>
      </c>
      <c r="G773" s="8">
        <v>7840</v>
      </c>
      <c r="H773" s="8">
        <v>1400</v>
      </c>
      <c r="I773" s="9" t="s">
        <v>12</v>
      </c>
    </row>
    <row r="774" spans="1:9" ht="32.25" customHeight="1" x14ac:dyDescent="0.25">
      <c r="A774" s="7">
        <v>2024</v>
      </c>
      <c r="B774" s="8" t="s">
        <v>34</v>
      </c>
      <c r="C774" s="8" t="s">
        <v>14</v>
      </c>
      <c r="D774" s="8" t="s">
        <v>22</v>
      </c>
      <c r="E774" s="8">
        <v>122</v>
      </c>
      <c r="F774" s="8">
        <v>100</v>
      </c>
      <c r="G774" s="8">
        <v>112</v>
      </c>
      <c r="H774" s="8">
        <v>20</v>
      </c>
      <c r="I774" s="9" t="s">
        <v>12</v>
      </c>
    </row>
    <row r="775" spans="1:9" ht="32.25" customHeight="1" x14ac:dyDescent="0.25">
      <c r="A775" s="7">
        <v>2024</v>
      </c>
      <c r="B775" s="8" t="s">
        <v>34</v>
      </c>
      <c r="C775" s="8" t="s">
        <v>23</v>
      </c>
      <c r="D775" s="8" t="s">
        <v>24</v>
      </c>
      <c r="E775" s="8">
        <v>78</v>
      </c>
      <c r="F775" s="8">
        <v>4577.2</v>
      </c>
      <c r="G775" s="8">
        <v>5126.4639999999999</v>
      </c>
      <c r="H775" s="8">
        <v>915.44</v>
      </c>
      <c r="I775" s="9" t="s">
        <v>12</v>
      </c>
    </row>
    <row r="776" spans="1:9" ht="32.25" customHeight="1" x14ac:dyDescent="0.25">
      <c r="A776" s="7">
        <v>2024</v>
      </c>
      <c r="B776" s="8" t="s">
        <v>34</v>
      </c>
      <c r="C776" s="8" t="s">
        <v>23</v>
      </c>
      <c r="D776" s="8" t="s">
        <v>25</v>
      </c>
      <c r="E776" s="8">
        <v>76</v>
      </c>
      <c r="F776" s="8">
        <v>4576.8999999999996</v>
      </c>
      <c r="G776" s="8">
        <v>5126.1279999999997</v>
      </c>
      <c r="H776" s="8">
        <v>915.38</v>
      </c>
      <c r="I776" s="9" t="s">
        <v>12</v>
      </c>
    </row>
    <row r="777" spans="1:9" ht="32.25" customHeight="1" x14ac:dyDescent="0.25">
      <c r="A777" s="7">
        <v>2024</v>
      </c>
      <c r="B777" s="8" t="s">
        <v>34</v>
      </c>
      <c r="C777" s="8" t="s">
        <v>23</v>
      </c>
      <c r="D777" s="8" t="s">
        <v>26</v>
      </c>
      <c r="E777" s="8">
        <v>46</v>
      </c>
      <c r="F777" s="8">
        <v>200</v>
      </c>
      <c r="G777" s="8">
        <v>224</v>
      </c>
      <c r="H777" s="8">
        <v>40</v>
      </c>
      <c r="I777" s="9" t="s">
        <v>12</v>
      </c>
    </row>
    <row r="778" spans="1:9" ht="32.25" customHeight="1" x14ac:dyDescent="0.25">
      <c r="A778" s="7">
        <v>2024</v>
      </c>
      <c r="B778" s="8" t="s">
        <v>34</v>
      </c>
      <c r="C778" s="8" t="s">
        <v>23</v>
      </c>
      <c r="D778" s="8" t="s">
        <v>27</v>
      </c>
      <c r="E778" s="8">
        <v>34</v>
      </c>
      <c r="F778" s="8">
        <v>4576.8</v>
      </c>
      <c r="G778" s="8">
        <v>5126.0160000000005</v>
      </c>
      <c r="H778" s="8">
        <v>915.36000000000013</v>
      </c>
      <c r="I778" s="9" t="s">
        <v>12</v>
      </c>
    </row>
    <row r="779" spans="1:9" ht="32.25" customHeight="1" x14ac:dyDescent="0.25">
      <c r="A779" s="7">
        <v>2024</v>
      </c>
      <c r="B779" s="8" t="s">
        <v>34</v>
      </c>
      <c r="C779" s="8" t="s">
        <v>14</v>
      </c>
      <c r="D779" s="8" t="s">
        <v>28</v>
      </c>
      <c r="E779" s="8">
        <v>7</v>
      </c>
      <c r="F779" s="8">
        <v>200</v>
      </c>
      <c r="G779" s="8">
        <v>224</v>
      </c>
      <c r="H779" s="8">
        <v>40</v>
      </c>
      <c r="I779" s="9" t="s">
        <v>12</v>
      </c>
    </row>
    <row r="780" spans="1:9" ht="32.25" customHeight="1" x14ac:dyDescent="0.25">
      <c r="A780" s="7">
        <v>2024</v>
      </c>
      <c r="B780" s="8" t="s">
        <v>34</v>
      </c>
      <c r="C780" s="8" t="s">
        <v>23</v>
      </c>
      <c r="D780" s="8" t="s">
        <v>30</v>
      </c>
      <c r="E780" s="8">
        <v>3</v>
      </c>
      <c r="F780" s="8">
        <v>4577.3</v>
      </c>
      <c r="G780" s="8">
        <v>5126.576</v>
      </c>
      <c r="H780" s="8">
        <v>915.46</v>
      </c>
      <c r="I780" s="9" t="s">
        <v>12</v>
      </c>
    </row>
    <row r="781" spans="1:9" ht="32.25" customHeight="1" x14ac:dyDescent="0.25">
      <c r="A781" s="7">
        <v>2024</v>
      </c>
      <c r="B781" s="8" t="s">
        <v>34</v>
      </c>
      <c r="C781" s="8" t="s">
        <v>29</v>
      </c>
      <c r="D781" s="8" t="s">
        <v>29</v>
      </c>
      <c r="E781" s="8">
        <v>2</v>
      </c>
      <c r="F781" s="8">
        <v>6600</v>
      </c>
      <c r="G781" s="8">
        <v>7392</v>
      </c>
      <c r="H781" s="8">
        <v>1320</v>
      </c>
      <c r="I781" s="9" t="s">
        <v>12</v>
      </c>
    </row>
    <row r="782" spans="1:9" ht="32.25" customHeight="1" x14ac:dyDescent="0.25">
      <c r="A782" s="7">
        <v>2024</v>
      </c>
      <c r="B782" s="8" t="s">
        <v>35</v>
      </c>
      <c r="C782" s="8" t="s">
        <v>10</v>
      </c>
      <c r="D782" s="8" t="s">
        <v>11</v>
      </c>
      <c r="E782" s="8">
        <v>3566</v>
      </c>
      <c r="F782" s="8">
        <v>4577.3</v>
      </c>
      <c r="G782" s="8">
        <v>5126.576</v>
      </c>
      <c r="H782" s="8">
        <v>915.46</v>
      </c>
      <c r="I782" s="9" t="s">
        <v>12</v>
      </c>
    </row>
    <row r="783" spans="1:9" ht="32.25" customHeight="1" x14ac:dyDescent="0.25">
      <c r="A783" s="7">
        <v>2024</v>
      </c>
      <c r="B783" s="8" t="s">
        <v>35</v>
      </c>
      <c r="C783" s="8" t="s">
        <v>10</v>
      </c>
      <c r="D783" s="8" t="s">
        <v>13</v>
      </c>
      <c r="E783" s="8">
        <v>2498</v>
      </c>
      <c r="F783" s="8">
        <v>8000</v>
      </c>
      <c r="G783" s="8">
        <v>8960</v>
      </c>
      <c r="H783" s="8">
        <v>1600</v>
      </c>
      <c r="I783" s="9" t="s">
        <v>12</v>
      </c>
    </row>
    <row r="784" spans="1:9" ht="32.25" customHeight="1" x14ac:dyDescent="0.25">
      <c r="A784" s="7">
        <v>2024</v>
      </c>
      <c r="B784" s="8" t="s">
        <v>35</v>
      </c>
      <c r="C784" s="8" t="s">
        <v>14</v>
      </c>
      <c r="D784" s="8" t="s">
        <v>15</v>
      </c>
      <c r="E784" s="8">
        <v>1245</v>
      </c>
      <c r="F784" s="8">
        <v>4577.2</v>
      </c>
      <c r="G784" s="8">
        <v>5126.4639999999999</v>
      </c>
      <c r="H784" s="8">
        <v>915.44</v>
      </c>
      <c r="I784" s="9" t="s">
        <v>12</v>
      </c>
    </row>
    <row r="785" spans="1:9" ht="32.25" customHeight="1" x14ac:dyDescent="0.25">
      <c r="A785" s="7">
        <v>2024</v>
      </c>
      <c r="B785" s="8" t="s">
        <v>35</v>
      </c>
      <c r="C785" s="8" t="s">
        <v>16</v>
      </c>
      <c r="D785" s="8" t="s">
        <v>17</v>
      </c>
      <c r="E785" s="8">
        <v>644</v>
      </c>
      <c r="F785" s="8">
        <v>5743.5</v>
      </c>
      <c r="G785" s="8">
        <v>6432.72</v>
      </c>
      <c r="H785" s="8">
        <v>1148.7</v>
      </c>
      <c r="I785" s="9" t="s">
        <v>12</v>
      </c>
    </row>
    <row r="786" spans="1:9" ht="32.25" customHeight="1" x14ac:dyDescent="0.25">
      <c r="A786" s="7">
        <v>2024</v>
      </c>
      <c r="B786" s="8" t="s">
        <v>35</v>
      </c>
      <c r="C786" s="8" t="s">
        <v>18</v>
      </c>
      <c r="D786" s="8" t="s">
        <v>19</v>
      </c>
      <c r="E786" s="8">
        <v>643</v>
      </c>
      <c r="F786" s="8">
        <v>7000</v>
      </c>
      <c r="G786" s="8">
        <v>7840</v>
      </c>
      <c r="H786" s="8">
        <v>1400</v>
      </c>
      <c r="I786" s="9" t="s">
        <v>12</v>
      </c>
    </row>
    <row r="787" spans="1:9" ht="32.25" customHeight="1" x14ac:dyDescent="0.25">
      <c r="A787" s="7">
        <v>2024</v>
      </c>
      <c r="B787" s="8" t="s">
        <v>35</v>
      </c>
      <c r="C787" s="8" t="s">
        <v>16</v>
      </c>
      <c r="D787" s="8" t="s">
        <v>20</v>
      </c>
      <c r="E787" s="8">
        <v>455</v>
      </c>
      <c r="F787" s="8">
        <v>4578.6000000000004</v>
      </c>
      <c r="G787" s="8">
        <v>5128.0320000000002</v>
      </c>
      <c r="H787" s="8">
        <v>915.72000000000014</v>
      </c>
      <c r="I787" s="9" t="s">
        <v>12</v>
      </c>
    </row>
    <row r="788" spans="1:9" ht="32.25" customHeight="1" x14ac:dyDescent="0.25">
      <c r="A788" s="7">
        <v>2024</v>
      </c>
      <c r="B788" s="8" t="s">
        <v>35</v>
      </c>
      <c r="C788" s="8" t="s">
        <v>18</v>
      </c>
      <c r="D788" s="8" t="s">
        <v>21</v>
      </c>
      <c r="E788" s="8">
        <v>345</v>
      </c>
      <c r="F788" s="8">
        <v>7000</v>
      </c>
      <c r="G788" s="8">
        <v>7840</v>
      </c>
      <c r="H788" s="8">
        <v>1400</v>
      </c>
      <c r="I788" s="9" t="s">
        <v>12</v>
      </c>
    </row>
    <row r="789" spans="1:9" ht="32.25" customHeight="1" x14ac:dyDescent="0.25">
      <c r="A789" s="7">
        <v>2024</v>
      </c>
      <c r="B789" s="8" t="s">
        <v>35</v>
      </c>
      <c r="C789" s="8" t="s">
        <v>14</v>
      </c>
      <c r="D789" s="8" t="s">
        <v>22</v>
      </c>
      <c r="E789" s="8">
        <v>122</v>
      </c>
      <c r="F789" s="8">
        <v>100</v>
      </c>
      <c r="G789" s="8">
        <v>112</v>
      </c>
      <c r="H789" s="8">
        <v>20</v>
      </c>
      <c r="I789" s="9" t="s">
        <v>12</v>
      </c>
    </row>
    <row r="790" spans="1:9" ht="32.25" customHeight="1" x14ac:dyDescent="0.25">
      <c r="A790" s="7">
        <v>2024</v>
      </c>
      <c r="B790" s="8" t="s">
        <v>35</v>
      </c>
      <c r="C790" s="8" t="s">
        <v>23</v>
      </c>
      <c r="D790" s="8" t="s">
        <v>24</v>
      </c>
      <c r="E790" s="8">
        <v>78</v>
      </c>
      <c r="F790" s="8">
        <v>4577.2</v>
      </c>
      <c r="G790" s="8">
        <v>5126.4639999999999</v>
      </c>
      <c r="H790" s="8">
        <v>915.44</v>
      </c>
      <c r="I790" s="9" t="s">
        <v>12</v>
      </c>
    </row>
    <row r="791" spans="1:9" ht="32.25" customHeight="1" x14ac:dyDescent="0.25">
      <c r="A791" s="7">
        <v>2024</v>
      </c>
      <c r="B791" s="8" t="s">
        <v>35</v>
      </c>
      <c r="C791" s="8" t="s">
        <v>23</v>
      </c>
      <c r="D791" s="8" t="s">
        <v>25</v>
      </c>
      <c r="E791" s="8">
        <v>76</v>
      </c>
      <c r="F791" s="8">
        <v>4576.8999999999996</v>
      </c>
      <c r="G791" s="8">
        <v>5126.1279999999997</v>
      </c>
      <c r="H791" s="8">
        <v>915.38</v>
      </c>
      <c r="I791" s="9" t="s">
        <v>12</v>
      </c>
    </row>
    <row r="792" spans="1:9" ht="32.25" customHeight="1" x14ac:dyDescent="0.25">
      <c r="A792" s="7">
        <v>2024</v>
      </c>
      <c r="B792" s="8" t="s">
        <v>35</v>
      </c>
      <c r="C792" s="8" t="s">
        <v>23</v>
      </c>
      <c r="D792" s="8" t="s">
        <v>26</v>
      </c>
      <c r="E792" s="8">
        <v>46</v>
      </c>
      <c r="F792" s="8">
        <v>200</v>
      </c>
      <c r="G792" s="8">
        <v>224</v>
      </c>
      <c r="H792" s="8">
        <v>40</v>
      </c>
      <c r="I792" s="9" t="s">
        <v>12</v>
      </c>
    </row>
    <row r="793" spans="1:9" ht="32.25" customHeight="1" x14ac:dyDescent="0.25">
      <c r="A793" s="7">
        <v>2024</v>
      </c>
      <c r="B793" s="8" t="s">
        <v>35</v>
      </c>
      <c r="C793" s="8" t="s">
        <v>23</v>
      </c>
      <c r="D793" s="8" t="s">
        <v>27</v>
      </c>
      <c r="E793" s="8">
        <v>34</v>
      </c>
      <c r="F793" s="8">
        <v>4576.8</v>
      </c>
      <c r="G793" s="8">
        <v>5126.0160000000005</v>
      </c>
      <c r="H793" s="8">
        <v>915.36000000000013</v>
      </c>
      <c r="I793" s="9" t="s">
        <v>12</v>
      </c>
    </row>
    <row r="794" spans="1:9" ht="32.25" customHeight="1" x14ac:dyDescent="0.25">
      <c r="A794" s="7">
        <v>2024</v>
      </c>
      <c r="B794" s="8" t="s">
        <v>35</v>
      </c>
      <c r="C794" s="8" t="s">
        <v>14</v>
      </c>
      <c r="D794" s="8" t="s">
        <v>28</v>
      </c>
      <c r="E794" s="8">
        <v>7</v>
      </c>
      <c r="F794" s="8">
        <v>200</v>
      </c>
      <c r="G794" s="8">
        <v>224</v>
      </c>
      <c r="H794" s="8">
        <v>40</v>
      </c>
      <c r="I794" s="9" t="s">
        <v>12</v>
      </c>
    </row>
    <row r="795" spans="1:9" ht="32.25" customHeight="1" x14ac:dyDescent="0.25">
      <c r="A795" s="7">
        <v>2024</v>
      </c>
      <c r="B795" s="8" t="s">
        <v>35</v>
      </c>
      <c r="C795" s="8" t="s">
        <v>23</v>
      </c>
      <c r="D795" s="8" t="s">
        <v>30</v>
      </c>
      <c r="E795" s="8">
        <v>3</v>
      </c>
      <c r="F795" s="8">
        <v>4577.3</v>
      </c>
      <c r="G795" s="8">
        <v>5126.576</v>
      </c>
      <c r="H795" s="8">
        <v>915.46</v>
      </c>
      <c r="I795" s="9" t="s">
        <v>12</v>
      </c>
    </row>
    <row r="796" spans="1:9" ht="32.25" customHeight="1" x14ac:dyDescent="0.25">
      <c r="A796" s="7">
        <v>2024</v>
      </c>
      <c r="B796" s="8" t="s">
        <v>35</v>
      </c>
      <c r="C796" s="8" t="s">
        <v>29</v>
      </c>
      <c r="D796" s="8" t="s">
        <v>29</v>
      </c>
      <c r="E796" s="8">
        <v>2</v>
      </c>
      <c r="F796" s="8">
        <v>6600</v>
      </c>
      <c r="G796" s="8">
        <v>7392</v>
      </c>
      <c r="H796" s="8">
        <v>1320</v>
      </c>
      <c r="I796" s="9" t="s">
        <v>33</v>
      </c>
    </row>
    <row r="797" spans="1:9" ht="32.25" customHeight="1" x14ac:dyDescent="0.25">
      <c r="A797" s="7">
        <v>2024</v>
      </c>
      <c r="B797" s="8" t="s">
        <v>36</v>
      </c>
      <c r="C797" s="8" t="s">
        <v>10</v>
      </c>
      <c r="D797" s="8" t="s">
        <v>11</v>
      </c>
      <c r="E797" s="8">
        <v>3566</v>
      </c>
      <c r="F797" s="8">
        <v>4577.3</v>
      </c>
      <c r="G797" s="8">
        <v>5126.576</v>
      </c>
      <c r="H797" s="8">
        <v>915.46</v>
      </c>
      <c r="I797" s="9" t="s">
        <v>33</v>
      </c>
    </row>
    <row r="798" spans="1:9" ht="32.25" customHeight="1" x14ac:dyDescent="0.25">
      <c r="A798" s="7">
        <v>2024</v>
      </c>
      <c r="B798" s="8" t="s">
        <v>36</v>
      </c>
      <c r="C798" s="8" t="s">
        <v>10</v>
      </c>
      <c r="D798" s="8" t="s">
        <v>13</v>
      </c>
      <c r="E798" s="8">
        <v>2498</v>
      </c>
      <c r="F798" s="8">
        <v>8000</v>
      </c>
      <c r="G798" s="8">
        <v>8960</v>
      </c>
      <c r="H798" s="8">
        <v>1600</v>
      </c>
      <c r="I798" s="9" t="s">
        <v>33</v>
      </c>
    </row>
    <row r="799" spans="1:9" ht="32.25" customHeight="1" x14ac:dyDescent="0.25">
      <c r="A799" s="7">
        <v>2024</v>
      </c>
      <c r="B799" s="8" t="s">
        <v>36</v>
      </c>
      <c r="C799" s="8" t="s">
        <v>14</v>
      </c>
      <c r="D799" s="8" t="s">
        <v>15</v>
      </c>
      <c r="E799" s="8">
        <v>1245</v>
      </c>
      <c r="F799" s="8">
        <v>4577.2</v>
      </c>
      <c r="G799" s="8">
        <v>5126.4639999999999</v>
      </c>
      <c r="H799" s="8">
        <v>915.44</v>
      </c>
      <c r="I799" s="9" t="s">
        <v>33</v>
      </c>
    </row>
    <row r="800" spans="1:9" ht="32.25" customHeight="1" x14ac:dyDescent="0.25">
      <c r="A800" s="7">
        <v>2024</v>
      </c>
      <c r="B800" s="8" t="s">
        <v>36</v>
      </c>
      <c r="C800" s="8" t="s">
        <v>16</v>
      </c>
      <c r="D800" s="8" t="s">
        <v>17</v>
      </c>
      <c r="E800" s="8">
        <v>644</v>
      </c>
      <c r="F800" s="8">
        <v>5743.5</v>
      </c>
      <c r="G800" s="8">
        <v>6432.72</v>
      </c>
      <c r="H800" s="8">
        <v>1148.7</v>
      </c>
      <c r="I800" s="9" t="s">
        <v>33</v>
      </c>
    </row>
    <row r="801" spans="1:9" ht="32.25" customHeight="1" x14ac:dyDescent="0.25">
      <c r="A801" s="7">
        <v>2024</v>
      </c>
      <c r="B801" s="8" t="s">
        <v>36</v>
      </c>
      <c r="C801" s="8" t="s">
        <v>18</v>
      </c>
      <c r="D801" s="8" t="s">
        <v>19</v>
      </c>
      <c r="E801" s="8">
        <v>643</v>
      </c>
      <c r="F801" s="8">
        <v>7000</v>
      </c>
      <c r="G801" s="8">
        <v>7840</v>
      </c>
      <c r="H801" s="8">
        <v>1400</v>
      </c>
      <c r="I801" s="9" t="s">
        <v>33</v>
      </c>
    </row>
    <row r="802" spans="1:9" ht="32.25" customHeight="1" x14ac:dyDescent="0.25">
      <c r="A802" s="7">
        <v>2024</v>
      </c>
      <c r="B802" s="8" t="s">
        <v>36</v>
      </c>
      <c r="C802" s="8" t="s">
        <v>16</v>
      </c>
      <c r="D802" s="8" t="s">
        <v>20</v>
      </c>
      <c r="E802" s="8">
        <v>455</v>
      </c>
      <c r="F802" s="8">
        <v>4578.6000000000004</v>
      </c>
      <c r="G802" s="8">
        <v>5128.0320000000002</v>
      </c>
      <c r="H802" s="8">
        <v>915.72000000000014</v>
      </c>
      <c r="I802" s="9" t="s">
        <v>33</v>
      </c>
    </row>
    <row r="803" spans="1:9" ht="32.25" customHeight="1" x14ac:dyDescent="0.25">
      <c r="A803" s="7">
        <v>2024</v>
      </c>
      <c r="B803" s="8" t="s">
        <v>36</v>
      </c>
      <c r="C803" s="8" t="s">
        <v>18</v>
      </c>
      <c r="D803" s="8" t="s">
        <v>21</v>
      </c>
      <c r="E803" s="8">
        <v>345</v>
      </c>
      <c r="F803" s="8">
        <v>7000</v>
      </c>
      <c r="G803" s="8">
        <v>7840</v>
      </c>
      <c r="H803" s="8">
        <v>1400</v>
      </c>
      <c r="I803" s="9" t="s">
        <v>33</v>
      </c>
    </row>
    <row r="804" spans="1:9" ht="32.25" customHeight="1" x14ac:dyDescent="0.25">
      <c r="A804" s="7">
        <v>2024</v>
      </c>
      <c r="B804" s="8" t="s">
        <v>36</v>
      </c>
      <c r="C804" s="8" t="s">
        <v>14</v>
      </c>
      <c r="D804" s="8" t="s">
        <v>22</v>
      </c>
      <c r="E804" s="8">
        <v>122</v>
      </c>
      <c r="F804" s="8">
        <v>100</v>
      </c>
      <c r="G804" s="8">
        <v>112</v>
      </c>
      <c r="H804" s="8">
        <v>20</v>
      </c>
      <c r="I804" s="9" t="s">
        <v>33</v>
      </c>
    </row>
    <row r="805" spans="1:9" ht="32.25" customHeight="1" x14ac:dyDescent="0.25">
      <c r="A805" s="7">
        <v>2024</v>
      </c>
      <c r="B805" s="8" t="s">
        <v>36</v>
      </c>
      <c r="C805" s="8" t="s">
        <v>23</v>
      </c>
      <c r="D805" s="8" t="s">
        <v>24</v>
      </c>
      <c r="E805" s="8">
        <v>78</v>
      </c>
      <c r="F805" s="8">
        <v>4577.2</v>
      </c>
      <c r="G805" s="8">
        <v>5126.4639999999999</v>
      </c>
      <c r="H805" s="8">
        <v>915.44</v>
      </c>
      <c r="I805" s="9" t="s">
        <v>33</v>
      </c>
    </row>
    <row r="806" spans="1:9" ht="32.25" customHeight="1" x14ac:dyDescent="0.25">
      <c r="A806" s="7">
        <v>2024</v>
      </c>
      <c r="B806" s="8" t="s">
        <v>36</v>
      </c>
      <c r="C806" s="8" t="s">
        <v>23</v>
      </c>
      <c r="D806" s="8" t="s">
        <v>25</v>
      </c>
      <c r="E806" s="8">
        <v>76</v>
      </c>
      <c r="F806" s="8">
        <v>4576.8999999999996</v>
      </c>
      <c r="G806" s="8">
        <v>5126.1279999999997</v>
      </c>
      <c r="H806" s="8">
        <v>915.38</v>
      </c>
      <c r="I806" s="9" t="s">
        <v>33</v>
      </c>
    </row>
    <row r="807" spans="1:9" ht="32.25" customHeight="1" x14ac:dyDescent="0.25">
      <c r="A807" s="7">
        <v>2024</v>
      </c>
      <c r="B807" s="8" t="s">
        <v>36</v>
      </c>
      <c r="C807" s="8" t="s">
        <v>23</v>
      </c>
      <c r="D807" s="8" t="s">
        <v>26</v>
      </c>
      <c r="E807" s="8">
        <v>46</v>
      </c>
      <c r="F807" s="8">
        <v>200</v>
      </c>
      <c r="G807" s="8">
        <v>224</v>
      </c>
      <c r="H807" s="8">
        <v>40</v>
      </c>
      <c r="I807" s="9" t="s">
        <v>33</v>
      </c>
    </row>
    <row r="808" spans="1:9" ht="32.25" customHeight="1" x14ac:dyDescent="0.25">
      <c r="A808" s="7">
        <v>2024</v>
      </c>
      <c r="B808" s="8" t="s">
        <v>36</v>
      </c>
      <c r="C808" s="8" t="s">
        <v>23</v>
      </c>
      <c r="D808" s="8" t="s">
        <v>27</v>
      </c>
      <c r="E808" s="8">
        <v>34</v>
      </c>
      <c r="F808" s="8">
        <v>4576.8</v>
      </c>
      <c r="G808" s="8">
        <v>5126.0160000000005</v>
      </c>
      <c r="H808" s="8">
        <v>915.36000000000013</v>
      </c>
      <c r="I808" s="9" t="s">
        <v>33</v>
      </c>
    </row>
    <row r="809" spans="1:9" ht="32.25" customHeight="1" x14ac:dyDescent="0.25">
      <c r="A809" s="7">
        <v>2024</v>
      </c>
      <c r="B809" s="8" t="s">
        <v>36</v>
      </c>
      <c r="C809" s="8" t="s">
        <v>14</v>
      </c>
      <c r="D809" s="8" t="s">
        <v>28</v>
      </c>
      <c r="E809" s="8">
        <v>7</v>
      </c>
      <c r="F809" s="8">
        <v>200</v>
      </c>
      <c r="G809" s="8">
        <v>224</v>
      </c>
      <c r="H809" s="8">
        <v>40</v>
      </c>
      <c r="I809" s="9" t="s">
        <v>33</v>
      </c>
    </row>
    <row r="810" spans="1:9" ht="32.25" customHeight="1" x14ac:dyDescent="0.25">
      <c r="A810" s="7">
        <v>2024</v>
      </c>
      <c r="B810" s="8" t="s">
        <v>36</v>
      </c>
      <c r="C810" s="8" t="s">
        <v>29</v>
      </c>
      <c r="D810" s="8" t="s">
        <v>29</v>
      </c>
      <c r="E810" s="8">
        <v>3</v>
      </c>
      <c r="F810" s="8">
        <v>6600</v>
      </c>
      <c r="G810" s="8">
        <v>7392</v>
      </c>
      <c r="H810" s="8">
        <v>1320</v>
      </c>
      <c r="I810" s="9" t="s">
        <v>33</v>
      </c>
    </row>
    <row r="811" spans="1:9" ht="32.25" customHeight="1" x14ac:dyDescent="0.25">
      <c r="A811" s="7">
        <v>2024</v>
      </c>
      <c r="B811" s="8" t="s">
        <v>36</v>
      </c>
      <c r="C811" s="8" t="s">
        <v>23</v>
      </c>
      <c r="D811" s="8" t="s">
        <v>30</v>
      </c>
      <c r="E811" s="8">
        <v>3</v>
      </c>
      <c r="F811" s="8">
        <v>4577.3</v>
      </c>
      <c r="G811" s="8">
        <v>5126.576</v>
      </c>
      <c r="H811" s="8">
        <v>915.46</v>
      </c>
      <c r="I811" s="9" t="s">
        <v>33</v>
      </c>
    </row>
    <row r="812" spans="1:9" ht="32.25" customHeight="1" x14ac:dyDescent="0.25">
      <c r="A812" s="7">
        <v>2024</v>
      </c>
      <c r="B812" s="8" t="s">
        <v>37</v>
      </c>
      <c r="C812" s="8" t="s">
        <v>10</v>
      </c>
      <c r="D812" s="8" t="s">
        <v>11</v>
      </c>
      <c r="E812" s="8">
        <v>3566</v>
      </c>
      <c r="F812" s="8">
        <v>4577.3</v>
      </c>
      <c r="G812" s="8">
        <v>5126.576</v>
      </c>
      <c r="H812" s="8">
        <v>915.46</v>
      </c>
      <c r="I812" s="9" t="s">
        <v>33</v>
      </c>
    </row>
    <row r="813" spans="1:9" ht="32.25" customHeight="1" x14ac:dyDescent="0.25">
      <c r="A813" s="7">
        <v>2024</v>
      </c>
      <c r="B813" s="8" t="s">
        <v>37</v>
      </c>
      <c r="C813" s="8" t="s">
        <v>10</v>
      </c>
      <c r="D813" s="8" t="s">
        <v>13</v>
      </c>
      <c r="E813" s="8">
        <v>2498</v>
      </c>
      <c r="F813" s="8">
        <v>8000</v>
      </c>
      <c r="G813" s="8">
        <v>8960</v>
      </c>
      <c r="H813" s="8">
        <v>1600</v>
      </c>
      <c r="I813" s="9" t="s">
        <v>33</v>
      </c>
    </row>
    <row r="814" spans="1:9" ht="32.25" customHeight="1" x14ac:dyDescent="0.25">
      <c r="A814" s="7">
        <v>2024</v>
      </c>
      <c r="B814" s="8" t="s">
        <v>37</v>
      </c>
      <c r="C814" s="8" t="s">
        <v>14</v>
      </c>
      <c r="D814" s="8" t="s">
        <v>15</v>
      </c>
      <c r="E814" s="8">
        <v>1245</v>
      </c>
      <c r="F814" s="8">
        <v>4577.2</v>
      </c>
      <c r="G814" s="8">
        <v>5126.4639999999999</v>
      </c>
      <c r="H814" s="8">
        <v>915.44</v>
      </c>
      <c r="I814" s="9" t="s">
        <v>33</v>
      </c>
    </row>
    <row r="815" spans="1:9" ht="32.25" customHeight="1" x14ac:dyDescent="0.25">
      <c r="A815" s="7">
        <v>2024</v>
      </c>
      <c r="B815" s="8" t="s">
        <v>37</v>
      </c>
      <c r="C815" s="8" t="s">
        <v>16</v>
      </c>
      <c r="D815" s="8" t="s">
        <v>17</v>
      </c>
      <c r="E815" s="8">
        <v>644</v>
      </c>
      <c r="F815" s="8">
        <v>5743.5</v>
      </c>
      <c r="G815" s="8">
        <v>6432.72</v>
      </c>
      <c r="H815" s="8">
        <v>1148.7</v>
      </c>
      <c r="I815" s="9" t="s">
        <v>33</v>
      </c>
    </row>
    <row r="816" spans="1:9" ht="32.25" customHeight="1" x14ac:dyDescent="0.25">
      <c r="A816" s="7">
        <v>2024</v>
      </c>
      <c r="B816" s="8" t="s">
        <v>37</v>
      </c>
      <c r="C816" s="8" t="s">
        <v>18</v>
      </c>
      <c r="D816" s="8" t="s">
        <v>19</v>
      </c>
      <c r="E816" s="8">
        <v>643</v>
      </c>
      <c r="F816" s="8">
        <v>7000</v>
      </c>
      <c r="G816" s="8">
        <v>7840</v>
      </c>
      <c r="H816" s="8">
        <v>1400</v>
      </c>
      <c r="I816" s="9" t="s">
        <v>33</v>
      </c>
    </row>
    <row r="817" spans="1:9" ht="32.25" customHeight="1" x14ac:dyDescent="0.25">
      <c r="A817" s="7">
        <v>2024</v>
      </c>
      <c r="B817" s="8" t="s">
        <v>37</v>
      </c>
      <c r="C817" s="8" t="s">
        <v>16</v>
      </c>
      <c r="D817" s="8" t="s">
        <v>20</v>
      </c>
      <c r="E817" s="8">
        <v>455</v>
      </c>
      <c r="F817" s="8">
        <v>4578.6000000000004</v>
      </c>
      <c r="G817" s="8">
        <v>5128.0320000000002</v>
      </c>
      <c r="H817" s="8">
        <v>915.72000000000014</v>
      </c>
      <c r="I817" s="9" t="s">
        <v>33</v>
      </c>
    </row>
    <row r="818" spans="1:9" ht="32.25" customHeight="1" x14ac:dyDescent="0.25">
      <c r="A818" s="7">
        <v>2024</v>
      </c>
      <c r="B818" s="8" t="s">
        <v>37</v>
      </c>
      <c r="C818" s="8" t="s">
        <v>18</v>
      </c>
      <c r="D818" s="8" t="s">
        <v>21</v>
      </c>
      <c r="E818" s="8">
        <v>345</v>
      </c>
      <c r="F818" s="8">
        <v>7000</v>
      </c>
      <c r="G818" s="8">
        <v>7840</v>
      </c>
      <c r="H818" s="8">
        <v>1400</v>
      </c>
      <c r="I818" s="9" t="s">
        <v>33</v>
      </c>
    </row>
    <row r="819" spans="1:9" ht="32.25" customHeight="1" x14ac:dyDescent="0.25">
      <c r="A819" s="7">
        <v>2024</v>
      </c>
      <c r="B819" s="8" t="s">
        <v>37</v>
      </c>
      <c r="C819" s="8" t="s">
        <v>14</v>
      </c>
      <c r="D819" s="8" t="s">
        <v>22</v>
      </c>
      <c r="E819" s="8">
        <v>122</v>
      </c>
      <c r="F819" s="8">
        <v>100</v>
      </c>
      <c r="G819" s="8">
        <v>112</v>
      </c>
      <c r="H819" s="8">
        <v>20</v>
      </c>
      <c r="I819" s="9" t="s">
        <v>12</v>
      </c>
    </row>
    <row r="820" spans="1:9" ht="32.25" customHeight="1" x14ac:dyDescent="0.25">
      <c r="A820" s="7">
        <v>2024</v>
      </c>
      <c r="B820" s="8" t="s">
        <v>37</v>
      </c>
      <c r="C820" s="8" t="s">
        <v>23</v>
      </c>
      <c r="D820" s="8" t="s">
        <v>24</v>
      </c>
      <c r="E820" s="8">
        <v>78</v>
      </c>
      <c r="F820" s="8">
        <v>4577.2</v>
      </c>
      <c r="G820" s="8">
        <v>5126.4639999999999</v>
      </c>
      <c r="H820" s="8">
        <v>915.44</v>
      </c>
      <c r="I820" s="9" t="s">
        <v>12</v>
      </c>
    </row>
    <row r="821" spans="1:9" ht="32.25" customHeight="1" x14ac:dyDescent="0.25">
      <c r="A821" s="7">
        <v>2024</v>
      </c>
      <c r="B821" s="8" t="s">
        <v>37</v>
      </c>
      <c r="C821" s="8" t="s">
        <v>23</v>
      </c>
      <c r="D821" s="8" t="s">
        <v>25</v>
      </c>
      <c r="E821" s="8">
        <v>76</v>
      </c>
      <c r="F821" s="8">
        <v>4576.8999999999996</v>
      </c>
      <c r="G821" s="8">
        <v>5126.1279999999997</v>
      </c>
      <c r="H821" s="8">
        <v>915.38</v>
      </c>
      <c r="I821" s="9" t="s">
        <v>12</v>
      </c>
    </row>
    <row r="822" spans="1:9" ht="32.25" customHeight="1" x14ac:dyDescent="0.25">
      <c r="A822" s="7">
        <v>2024</v>
      </c>
      <c r="B822" s="8" t="s">
        <v>37</v>
      </c>
      <c r="C822" s="8" t="s">
        <v>23</v>
      </c>
      <c r="D822" s="8" t="s">
        <v>26</v>
      </c>
      <c r="E822" s="8">
        <v>46</v>
      </c>
      <c r="F822" s="8">
        <v>200</v>
      </c>
      <c r="G822" s="8">
        <v>224</v>
      </c>
      <c r="H822" s="8">
        <v>40</v>
      </c>
      <c r="I822" s="9" t="s">
        <v>12</v>
      </c>
    </row>
    <row r="823" spans="1:9" ht="32.25" customHeight="1" x14ac:dyDescent="0.25">
      <c r="A823" s="7">
        <v>2024</v>
      </c>
      <c r="B823" s="8" t="s">
        <v>37</v>
      </c>
      <c r="C823" s="8" t="s">
        <v>23</v>
      </c>
      <c r="D823" s="8" t="s">
        <v>27</v>
      </c>
      <c r="E823" s="8">
        <v>34</v>
      </c>
      <c r="F823" s="8">
        <v>4576.8</v>
      </c>
      <c r="G823" s="8">
        <v>5126.0160000000005</v>
      </c>
      <c r="H823" s="8">
        <v>915.36000000000013</v>
      </c>
      <c r="I823" s="9" t="s">
        <v>12</v>
      </c>
    </row>
    <row r="824" spans="1:9" ht="32.25" customHeight="1" x14ac:dyDescent="0.25">
      <c r="A824" s="7">
        <v>2024</v>
      </c>
      <c r="B824" s="8" t="s">
        <v>37</v>
      </c>
      <c r="C824" s="8" t="s">
        <v>14</v>
      </c>
      <c r="D824" s="8" t="s">
        <v>28</v>
      </c>
      <c r="E824" s="8">
        <v>7</v>
      </c>
      <c r="F824" s="8">
        <v>200</v>
      </c>
      <c r="G824" s="8">
        <v>224</v>
      </c>
      <c r="H824" s="8">
        <v>40</v>
      </c>
      <c r="I824" s="9" t="s">
        <v>12</v>
      </c>
    </row>
    <row r="825" spans="1:9" ht="32.25" customHeight="1" x14ac:dyDescent="0.25">
      <c r="A825" s="7">
        <v>2024</v>
      </c>
      <c r="B825" s="8" t="s">
        <v>37</v>
      </c>
      <c r="C825" s="8" t="s">
        <v>23</v>
      </c>
      <c r="D825" s="8" t="s">
        <v>30</v>
      </c>
      <c r="E825" s="8">
        <v>3</v>
      </c>
      <c r="F825" s="8">
        <v>4577.3</v>
      </c>
      <c r="G825" s="8">
        <v>5126.576</v>
      </c>
      <c r="H825" s="8">
        <v>915.46</v>
      </c>
      <c r="I825" s="9" t="s">
        <v>12</v>
      </c>
    </row>
    <row r="826" spans="1:9" ht="32.25" customHeight="1" x14ac:dyDescent="0.25">
      <c r="A826" s="7">
        <v>2024</v>
      </c>
      <c r="B826" s="8" t="s">
        <v>37</v>
      </c>
      <c r="C826" s="8" t="s">
        <v>29</v>
      </c>
      <c r="D826" s="8" t="s">
        <v>29</v>
      </c>
      <c r="E826" s="8">
        <v>2</v>
      </c>
      <c r="F826" s="8">
        <v>6600</v>
      </c>
      <c r="G826" s="8">
        <v>7392</v>
      </c>
      <c r="H826" s="8">
        <v>1320</v>
      </c>
      <c r="I826" s="9" t="s">
        <v>12</v>
      </c>
    </row>
    <row r="827" spans="1:9" ht="32.25" customHeight="1" x14ac:dyDescent="0.25">
      <c r="A827" s="7">
        <v>2024</v>
      </c>
      <c r="B827" s="8" t="s">
        <v>38</v>
      </c>
      <c r="C827" s="8" t="s">
        <v>10</v>
      </c>
      <c r="D827" s="8" t="s">
        <v>11</v>
      </c>
      <c r="E827" s="8">
        <v>3566</v>
      </c>
      <c r="F827" s="8">
        <v>4577.3</v>
      </c>
      <c r="G827" s="8">
        <v>5126.576</v>
      </c>
      <c r="H827" s="8">
        <v>915.46</v>
      </c>
      <c r="I827" s="9" t="s">
        <v>12</v>
      </c>
    </row>
    <row r="828" spans="1:9" ht="32.25" customHeight="1" x14ac:dyDescent="0.25">
      <c r="A828" s="7">
        <v>2024</v>
      </c>
      <c r="B828" s="8" t="s">
        <v>38</v>
      </c>
      <c r="C828" s="8" t="s">
        <v>10</v>
      </c>
      <c r="D828" s="8" t="s">
        <v>13</v>
      </c>
      <c r="E828" s="8">
        <v>2498</v>
      </c>
      <c r="F828" s="8">
        <v>8000</v>
      </c>
      <c r="G828" s="8">
        <v>8960</v>
      </c>
      <c r="H828" s="8">
        <v>1600</v>
      </c>
      <c r="I828" s="9" t="s">
        <v>12</v>
      </c>
    </row>
    <row r="829" spans="1:9" ht="32.25" customHeight="1" x14ac:dyDescent="0.25">
      <c r="A829" s="7">
        <v>2024</v>
      </c>
      <c r="B829" s="8" t="s">
        <v>38</v>
      </c>
      <c r="C829" s="8" t="s">
        <v>14</v>
      </c>
      <c r="D829" s="8" t="s">
        <v>15</v>
      </c>
      <c r="E829" s="8">
        <v>1245</v>
      </c>
      <c r="F829" s="8">
        <v>4577.2</v>
      </c>
      <c r="G829" s="8">
        <v>5126.4639999999999</v>
      </c>
      <c r="H829" s="8">
        <v>915.44</v>
      </c>
      <c r="I829" s="9" t="s">
        <v>12</v>
      </c>
    </row>
    <row r="830" spans="1:9" ht="32.25" customHeight="1" x14ac:dyDescent="0.25">
      <c r="A830" s="7">
        <v>2024</v>
      </c>
      <c r="B830" s="8" t="s">
        <v>38</v>
      </c>
      <c r="C830" s="8" t="s">
        <v>16</v>
      </c>
      <c r="D830" s="8" t="s">
        <v>17</v>
      </c>
      <c r="E830" s="8">
        <v>644</v>
      </c>
      <c r="F830" s="8">
        <v>5743.5</v>
      </c>
      <c r="G830" s="8">
        <v>6432.72</v>
      </c>
      <c r="H830" s="8">
        <v>1148.7</v>
      </c>
      <c r="I830" s="9" t="s">
        <v>12</v>
      </c>
    </row>
    <row r="831" spans="1:9" ht="32.25" customHeight="1" x14ac:dyDescent="0.25">
      <c r="A831" s="7">
        <v>2024</v>
      </c>
      <c r="B831" s="8" t="s">
        <v>38</v>
      </c>
      <c r="C831" s="8" t="s">
        <v>18</v>
      </c>
      <c r="D831" s="8" t="s">
        <v>19</v>
      </c>
      <c r="E831" s="8">
        <v>643</v>
      </c>
      <c r="F831" s="8">
        <v>7000</v>
      </c>
      <c r="G831" s="8">
        <v>7840</v>
      </c>
      <c r="H831" s="8">
        <v>1400</v>
      </c>
      <c r="I831" s="9" t="s">
        <v>12</v>
      </c>
    </row>
    <row r="832" spans="1:9" ht="32.25" customHeight="1" x14ac:dyDescent="0.25">
      <c r="A832" s="7">
        <v>2024</v>
      </c>
      <c r="B832" s="8" t="s">
        <v>38</v>
      </c>
      <c r="C832" s="8" t="s">
        <v>16</v>
      </c>
      <c r="D832" s="8" t="s">
        <v>20</v>
      </c>
      <c r="E832" s="8">
        <v>455</v>
      </c>
      <c r="F832" s="8">
        <v>4578.6000000000004</v>
      </c>
      <c r="G832" s="8">
        <v>5128.0320000000002</v>
      </c>
      <c r="H832" s="8">
        <v>915.72000000000014</v>
      </c>
      <c r="I832" s="9" t="s">
        <v>12</v>
      </c>
    </row>
    <row r="833" spans="1:9" ht="32.25" customHeight="1" x14ac:dyDescent="0.25">
      <c r="A833" s="7">
        <v>2024</v>
      </c>
      <c r="B833" s="8" t="s">
        <v>38</v>
      </c>
      <c r="C833" s="8" t="s">
        <v>18</v>
      </c>
      <c r="D833" s="8" t="s">
        <v>21</v>
      </c>
      <c r="E833" s="8">
        <v>345</v>
      </c>
      <c r="F833" s="8">
        <v>7000</v>
      </c>
      <c r="G833" s="8">
        <v>7840</v>
      </c>
      <c r="H833" s="8">
        <v>1400</v>
      </c>
      <c r="I833" s="9" t="s">
        <v>12</v>
      </c>
    </row>
    <row r="834" spans="1:9" ht="32.25" customHeight="1" x14ac:dyDescent="0.25">
      <c r="A834" s="7">
        <v>2024</v>
      </c>
      <c r="B834" s="8" t="s">
        <v>38</v>
      </c>
      <c r="C834" s="8" t="s">
        <v>14</v>
      </c>
      <c r="D834" s="8" t="s">
        <v>22</v>
      </c>
      <c r="E834" s="8">
        <v>122</v>
      </c>
      <c r="F834" s="8">
        <v>100</v>
      </c>
      <c r="G834" s="8">
        <v>112</v>
      </c>
      <c r="H834" s="8">
        <v>20</v>
      </c>
      <c r="I834" s="9" t="s">
        <v>12</v>
      </c>
    </row>
    <row r="835" spans="1:9" ht="32.25" customHeight="1" x14ac:dyDescent="0.25">
      <c r="A835" s="7">
        <v>2024</v>
      </c>
      <c r="B835" s="8" t="s">
        <v>38</v>
      </c>
      <c r="C835" s="8" t="s">
        <v>23</v>
      </c>
      <c r="D835" s="8" t="s">
        <v>24</v>
      </c>
      <c r="E835" s="8">
        <v>78</v>
      </c>
      <c r="F835" s="8">
        <v>4577.2</v>
      </c>
      <c r="G835" s="8">
        <v>5126.4639999999999</v>
      </c>
      <c r="H835" s="8">
        <v>915.44</v>
      </c>
      <c r="I835" s="9" t="s">
        <v>12</v>
      </c>
    </row>
    <row r="836" spans="1:9" ht="32.25" customHeight="1" x14ac:dyDescent="0.25">
      <c r="A836" s="7">
        <v>2024</v>
      </c>
      <c r="B836" s="8" t="s">
        <v>38</v>
      </c>
      <c r="C836" s="8" t="s">
        <v>23</v>
      </c>
      <c r="D836" s="8" t="s">
        <v>25</v>
      </c>
      <c r="E836" s="8">
        <v>76</v>
      </c>
      <c r="F836" s="8">
        <v>4576.8999999999996</v>
      </c>
      <c r="G836" s="8">
        <v>5126.1279999999997</v>
      </c>
      <c r="H836" s="8">
        <v>915.38</v>
      </c>
      <c r="I836" s="9" t="s">
        <v>12</v>
      </c>
    </row>
    <row r="837" spans="1:9" ht="32.25" customHeight="1" x14ac:dyDescent="0.25">
      <c r="A837" s="7">
        <v>2024</v>
      </c>
      <c r="B837" s="8" t="s">
        <v>38</v>
      </c>
      <c r="C837" s="8" t="s">
        <v>23</v>
      </c>
      <c r="D837" s="8" t="s">
        <v>26</v>
      </c>
      <c r="E837" s="8">
        <v>46</v>
      </c>
      <c r="F837" s="8">
        <v>200</v>
      </c>
      <c r="G837" s="8">
        <v>224</v>
      </c>
      <c r="H837" s="8">
        <v>40</v>
      </c>
      <c r="I837" s="9" t="s">
        <v>12</v>
      </c>
    </row>
    <row r="838" spans="1:9" ht="32.25" customHeight="1" x14ac:dyDescent="0.25">
      <c r="A838" s="7">
        <v>2024</v>
      </c>
      <c r="B838" s="8" t="s">
        <v>38</v>
      </c>
      <c r="C838" s="8" t="s">
        <v>23</v>
      </c>
      <c r="D838" s="8" t="s">
        <v>27</v>
      </c>
      <c r="E838" s="8">
        <v>34</v>
      </c>
      <c r="F838" s="8">
        <v>4576.8</v>
      </c>
      <c r="G838" s="8">
        <v>5126.0160000000005</v>
      </c>
      <c r="H838" s="8">
        <v>915.36000000000013</v>
      </c>
      <c r="I838" s="9" t="s">
        <v>12</v>
      </c>
    </row>
    <row r="839" spans="1:9" ht="32.25" customHeight="1" x14ac:dyDescent="0.25">
      <c r="A839" s="7">
        <v>2024</v>
      </c>
      <c r="B839" s="8" t="s">
        <v>38</v>
      </c>
      <c r="C839" s="8" t="s">
        <v>14</v>
      </c>
      <c r="D839" s="8" t="s">
        <v>28</v>
      </c>
      <c r="E839" s="8">
        <v>7</v>
      </c>
      <c r="F839" s="8">
        <v>200</v>
      </c>
      <c r="G839" s="8">
        <v>224</v>
      </c>
      <c r="H839" s="8">
        <v>40</v>
      </c>
      <c r="I839" s="9" t="s">
        <v>12</v>
      </c>
    </row>
    <row r="840" spans="1:9" ht="32.25" customHeight="1" x14ac:dyDescent="0.25">
      <c r="A840" s="7">
        <v>2024</v>
      </c>
      <c r="B840" s="8" t="s">
        <v>38</v>
      </c>
      <c r="C840" s="8" t="s">
        <v>23</v>
      </c>
      <c r="D840" s="8" t="s">
        <v>30</v>
      </c>
      <c r="E840" s="8">
        <v>3</v>
      </c>
      <c r="F840" s="8">
        <v>4577.3</v>
      </c>
      <c r="G840" s="8">
        <v>5126.576</v>
      </c>
      <c r="H840" s="8">
        <v>915.46</v>
      </c>
      <c r="I840" s="9" t="s">
        <v>12</v>
      </c>
    </row>
    <row r="841" spans="1:9" ht="32.25" customHeight="1" x14ac:dyDescent="0.25">
      <c r="A841" s="7">
        <v>2024</v>
      </c>
      <c r="B841" s="8" t="s">
        <v>38</v>
      </c>
      <c r="C841" s="8" t="s">
        <v>29</v>
      </c>
      <c r="D841" s="8" t="s">
        <v>29</v>
      </c>
      <c r="E841" s="8">
        <v>2</v>
      </c>
      <c r="F841" s="8">
        <v>6600</v>
      </c>
      <c r="G841" s="8">
        <v>7392</v>
      </c>
      <c r="H841" s="8">
        <v>1320</v>
      </c>
      <c r="I841" s="9" t="s">
        <v>12</v>
      </c>
    </row>
    <row r="842" spans="1:9" ht="32.25" customHeight="1" x14ac:dyDescent="0.25">
      <c r="A842" s="7">
        <v>2024</v>
      </c>
      <c r="B842" s="8" t="s">
        <v>39</v>
      </c>
      <c r="C842" s="8" t="s">
        <v>10</v>
      </c>
      <c r="D842" s="8" t="s">
        <v>11</v>
      </c>
      <c r="E842" s="8">
        <v>3566</v>
      </c>
      <c r="F842" s="8">
        <v>4577.3</v>
      </c>
      <c r="G842" s="8">
        <v>5126.576</v>
      </c>
      <c r="H842" s="8">
        <v>915.46</v>
      </c>
      <c r="I842" s="9" t="s">
        <v>12</v>
      </c>
    </row>
    <row r="843" spans="1:9" ht="32.25" customHeight="1" x14ac:dyDescent="0.25">
      <c r="A843" s="7">
        <v>2024</v>
      </c>
      <c r="B843" s="8" t="s">
        <v>39</v>
      </c>
      <c r="C843" s="8" t="s">
        <v>10</v>
      </c>
      <c r="D843" s="8" t="s">
        <v>13</v>
      </c>
      <c r="E843" s="8">
        <v>2498</v>
      </c>
      <c r="F843" s="8">
        <v>8000</v>
      </c>
      <c r="G843" s="8">
        <v>8960</v>
      </c>
      <c r="H843" s="8">
        <v>1600</v>
      </c>
      <c r="I843" s="9" t="s">
        <v>12</v>
      </c>
    </row>
    <row r="844" spans="1:9" ht="32.25" customHeight="1" x14ac:dyDescent="0.25">
      <c r="A844" s="7">
        <v>2024</v>
      </c>
      <c r="B844" s="8" t="s">
        <v>39</v>
      </c>
      <c r="C844" s="8" t="s">
        <v>14</v>
      </c>
      <c r="D844" s="8" t="s">
        <v>15</v>
      </c>
      <c r="E844" s="8">
        <v>1245</v>
      </c>
      <c r="F844" s="8">
        <v>4577.2</v>
      </c>
      <c r="G844" s="8">
        <v>5126.4639999999999</v>
      </c>
      <c r="H844" s="8">
        <v>915.44</v>
      </c>
      <c r="I844" s="9" t="s">
        <v>12</v>
      </c>
    </row>
    <row r="845" spans="1:9" ht="32.25" customHeight="1" x14ac:dyDescent="0.25">
      <c r="A845" s="7">
        <v>2024</v>
      </c>
      <c r="B845" s="8" t="s">
        <v>39</v>
      </c>
      <c r="C845" s="8" t="s">
        <v>16</v>
      </c>
      <c r="D845" s="8" t="s">
        <v>17</v>
      </c>
      <c r="E845" s="8">
        <v>644</v>
      </c>
      <c r="F845" s="8">
        <v>5743.5</v>
      </c>
      <c r="G845" s="8">
        <v>6432.72</v>
      </c>
      <c r="H845" s="8">
        <v>1148.7</v>
      </c>
      <c r="I845" s="9" t="s">
        <v>12</v>
      </c>
    </row>
    <row r="846" spans="1:9" ht="32.25" customHeight="1" x14ac:dyDescent="0.25">
      <c r="A846" s="7">
        <v>2024</v>
      </c>
      <c r="B846" s="8" t="s">
        <v>39</v>
      </c>
      <c r="C846" s="8" t="s">
        <v>18</v>
      </c>
      <c r="D846" s="8" t="s">
        <v>19</v>
      </c>
      <c r="E846" s="8">
        <v>643</v>
      </c>
      <c r="F846" s="8">
        <v>7000</v>
      </c>
      <c r="G846" s="8">
        <v>7840</v>
      </c>
      <c r="H846" s="8">
        <v>1400</v>
      </c>
      <c r="I846" s="9" t="s">
        <v>12</v>
      </c>
    </row>
    <row r="847" spans="1:9" ht="32.25" customHeight="1" x14ac:dyDescent="0.25">
      <c r="A847" s="7">
        <v>2024</v>
      </c>
      <c r="B847" s="8" t="s">
        <v>39</v>
      </c>
      <c r="C847" s="8" t="s">
        <v>16</v>
      </c>
      <c r="D847" s="8" t="s">
        <v>20</v>
      </c>
      <c r="E847" s="8">
        <v>455</v>
      </c>
      <c r="F847" s="8">
        <v>4578.6000000000004</v>
      </c>
      <c r="G847" s="8">
        <v>5128.0320000000002</v>
      </c>
      <c r="H847" s="8">
        <v>915.72000000000014</v>
      </c>
      <c r="I847" s="9" t="s">
        <v>12</v>
      </c>
    </row>
    <row r="848" spans="1:9" ht="32.25" customHeight="1" x14ac:dyDescent="0.25">
      <c r="A848" s="7">
        <v>2024</v>
      </c>
      <c r="B848" s="8" t="s">
        <v>39</v>
      </c>
      <c r="C848" s="8" t="s">
        <v>18</v>
      </c>
      <c r="D848" s="8" t="s">
        <v>21</v>
      </c>
      <c r="E848" s="8">
        <v>345</v>
      </c>
      <c r="F848" s="8">
        <v>7000</v>
      </c>
      <c r="G848" s="8">
        <v>7840</v>
      </c>
      <c r="H848" s="8">
        <v>1400</v>
      </c>
      <c r="I848" s="9" t="s">
        <v>12</v>
      </c>
    </row>
    <row r="849" spans="1:9" ht="32.25" customHeight="1" x14ac:dyDescent="0.25">
      <c r="A849" s="7">
        <v>2024</v>
      </c>
      <c r="B849" s="8" t="s">
        <v>39</v>
      </c>
      <c r="C849" s="8" t="s">
        <v>14</v>
      </c>
      <c r="D849" s="8" t="s">
        <v>22</v>
      </c>
      <c r="E849" s="8">
        <v>122</v>
      </c>
      <c r="F849" s="8">
        <v>100</v>
      </c>
      <c r="G849" s="8">
        <v>112</v>
      </c>
      <c r="H849" s="8">
        <v>20</v>
      </c>
      <c r="I849" s="9" t="s">
        <v>12</v>
      </c>
    </row>
    <row r="850" spans="1:9" ht="32.25" customHeight="1" x14ac:dyDescent="0.25">
      <c r="A850" s="7">
        <v>2024</v>
      </c>
      <c r="B850" s="8" t="s">
        <v>39</v>
      </c>
      <c r="C850" s="8" t="s">
        <v>23</v>
      </c>
      <c r="D850" s="8" t="s">
        <v>24</v>
      </c>
      <c r="E850" s="8">
        <v>78</v>
      </c>
      <c r="F850" s="8">
        <v>4577.2</v>
      </c>
      <c r="G850" s="8">
        <v>5126.4639999999999</v>
      </c>
      <c r="H850" s="8">
        <v>915.44</v>
      </c>
      <c r="I850" s="9" t="s">
        <v>12</v>
      </c>
    </row>
    <row r="851" spans="1:9" ht="32.25" customHeight="1" x14ac:dyDescent="0.25">
      <c r="A851" s="7">
        <v>2024</v>
      </c>
      <c r="B851" s="8" t="s">
        <v>39</v>
      </c>
      <c r="C851" s="8" t="s">
        <v>23</v>
      </c>
      <c r="D851" s="8" t="s">
        <v>25</v>
      </c>
      <c r="E851" s="8">
        <v>76</v>
      </c>
      <c r="F851" s="8">
        <v>4576.8999999999996</v>
      </c>
      <c r="G851" s="8">
        <v>5126.1279999999997</v>
      </c>
      <c r="H851" s="8">
        <v>915.38</v>
      </c>
      <c r="I851" s="9" t="s">
        <v>12</v>
      </c>
    </row>
    <row r="852" spans="1:9" ht="32.25" customHeight="1" x14ac:dyDescent="0.25">
      <c r="A852" s="7">
        <v>2024</v>
      </c>
      <c r="B852" s="8" t="s">
        <v>39</v>
      </c>
      <c r="C852" s="8" t="s">
        <v>23</v>
      </c>
      <c r="D852" s="8" t="s">
        <v>26</v>
      </c>
      <c r="E852" s="8">
        <v>46</v>
      </c>
      <c r="F852" s="8">
        <v>200</v>
      </c>
      <c r="G852" s="8">
        <v>224</v>
      </c>
      <c r="H852" s="8">
        <v>40</v>
      </c>
      <c r="I852" s="9" t="s">
        <v>12</v>
      </c>
    </row>
    <row r="853" spans="1:9" ht="32.25" customHeight="1" x14ac:dyDescent="0.25">
      <c r="A853" s="7">
        <v>2024</v>
      </c>
      <c r="B853" s="8" t="s">
        <v>39</v>
      </c>
      <c r="C853" s="8" t="s">
        <v>23</v>
      </c>
      <c r="D853" s="8" t="s">
        <v>27</v>
      </c>
      <c r="E853" s="8">
        <v>34</v>
      </c>
      <c r="F853" s="8">
        <v>4576.8</v>
      </c>
      <c r="G853" s="8">
        <v>5126.0160000000005</v>
      </c>
      <c r="H853" s="8">
        <v>915.36000000000013</v>
      </c>
      <c r="I853" s="9" t="s">
        <v>12</v>
      </c>
    </row>
    <row r="854" spans="1:9" ht="32.25" customHeight="1" x14ac:dyDescent="0.25">
      <c r="A854" s="7">
        <v>2024</v>
      </c>
      <c r="B854" s="8" t="s">
        <v>39</v>
      </c>
      <c r="C854" s="8" t="s">
        <v>14</v>
      </c>
      <c r="D854" s="8" t="s">
        <v>28</v>
      </c>
      <c r="E854" s="8">
        <v>7</v>
      </c>
      <c r="F854" s="8">
        <v>200</v>
      </c>
      <c r="G854" s="8">
        <v>224</v>
      </c>
      <c r="H854" s="8">
        <v>40</v>
      </c>
      <c r="I854" s="9" t="s">
        <v>12</v>
      </c>
    </row>
    <row r="855" spans="1:9" ht="32.25" customHeight="1" x14ac:dyDescent="0.25">
      <c r="A855" s="7">
        <v>2024</v>
      </c>
      <c r="B855" s="8" t="s">
        <v>39</v>
      </c>
      <c r="C855" s="8" t="s">
        <v>23</v>
      </c>
      <c r="D855" s="8" t="s">
        <v>30</v>
      </c>
      <c r="E855" s="8">
        <v>3</v>
      </c>
      <c r="F855" s="8">
        <v>4577.3</v>
      </c>
      <c r="G855" s="8">
        <v>5126.576</v>
      </c>
      <c r="H855" s="8">
        <v>915.46</v>
      </c>
      <c r="I855" s="9" t="s">
        <v>12</v>
      </c>
    </row>
    <row r="856" spans="1:9" ht="32.25" customHeight="1" x14ac:dyDescent="0.25">
      <c r="A856" s="7">
        <v>2024</v>
      </c>
      <c r="B856" s="8" t="s">
        <v>39</v>
      </c>
      <c r="C856" s="8" t="s">
        <v>29</v>
      </c>
      <c r="D856" s="8" t="s">
        <v>29</v>
      </c>
      <c r="E856" s="8">
        <v>2</v>
      </c>
      <c r="F856" s="8">
        <v>6600</v>
      </c>
      <c r="G856" s="8">
        <v>7392</v>
      </c>
      <c r="H856" s="8">
        <v>1320</v>
      </c>
      <c r="I856" s="9" t="s">
        <v>12</v>
      </c>
    </row>
    <row r="857" spans="1:9" ht="32.25" customHeight="1" x14ac:dyDescent="0.25">
      <c r="A857" s="7">
        <v>2024</v>
      </c>
      <c r="B857" s="8" t="s">
        <v>40</v>
      </c>
      <c r="C857" s="8" t="s">
        <v>10</v>
      </c>
      <c r="D857" s="8" t="s">
        <v>11</v>
      </c>
      <c r="E857" s="8">
        <v>3566</v>
      </c>
      <c r="F857" s="8">
        <v>4577.3</v>
      </c>
      <c r="G857" s="8">
        <v>5126.576</v>
      </c>
      <c r="H857" s="8">
        <v>915.46</v>
      </c>
      <c r="I857" s="9" t="s">
        <v>12</v>
      </c>
    </row>
    <row r="858" spans="1:9" ht="32.25" customHeight="1" x14ac:dyDescent="0.25">
      <c r="A858" s="7">
        <v>2024</v>
      </c>
      <c r="B858" s="8" t="s">
        <v>40</v>
      </c>
      <c r="C858" s="8" t="s">
        <v>10</v>
      </c>
      <c r="D858" s="8" t="s">
        <v>13</v>
      </c>
      <c r="E858" s="8">
        <v>2498</v>
      </c>
      <c r="F858" s="8">
        <v>8000</v>
      </c>
      <c r="G858" s="8">
        <v>8960</v>
      </c>
      <c r="H858" s="8">
        <v>1600</v>
      </c>
      <c r="I858" s="9" t="s">
        <v>12</v>
      </c>
    </row>
    <row r="859" spans="1:9" ht="32.25" customHeight="1" x14ac:dyDescent="0.25">
      <c r="A859" s="7">
        <v>2024</v>
      </c>
      <c r="B859" s="8" t="s">
        <v>40</v>
      </c>
      <c r="C859" s="8" t="s">
        <v>14</v>
      </c>
      <c r="D859" s="8" t="s">
        <v>15</v>
      </c>
      <c r="E859" s="8">
        <v>1245</v>
      </c>
      <c r="F859" s="8">
        <v>4577.2</v>
      </c>
      <c r="G859" s="8">
        <v>5126.4639999999999</v>
      </c>
      <c r="H859" s="8">
        <v>915.44</v>
      </c>
      <c r="I859" s="9" t="s">
        <v>12</v>
      </c>
    </row>
    <row r="860" spans="1:9" ht="32.25" customHeight="1" x14ac:dyDescent="0.25">
      <c r="A860" s="7">
        <v>2024</v>
      </c>
      <c r="B860" s="8" t="s">
        <v>40</v>
      </c>
      <c r="C860" s="8" t="s">
        <v>16</v>
      </c>
      <c r="D860" s="8" t="s">
        <v>17</v>
      </c>
      <c r="E860" s="8">
        <v>644</v>
      </c>
      <c r="F860" s="8">
        <v>5743.5</v>
      </c>
      <c r="G860" s="8">
        <v>6432.72</v>
      </c>
      <c r="H860" s="8">
        <v>1148.7</v>
      </c>
      <c r="I860" s="9" t="s">
        <v>12</v>
      </c>
    </row>
    <row r="861" spans="1:9" ht="32.25" customHeight="1" x14ac:dyDescent="0.25">
      <c r="A861" s="7">
        <v>2024</v>
      </c>
      <c r="B861" s="8" t="s">
        <v>40</v>
      </c>
      <c r="C861" s="8" t="s">
        <v>18</v>
      </c>
      <c r="D861" s="8" t="s">
        <v>19</v>
      </c>
      <c r="E861" s="8">
        <v>643</v>
      </c>
      <c r="F861" s="8">
        <v>7000</v>
      </c>
      <c r="G861" s="8">
        <v>7840</v>
      </c>
      <c r="H861" s="8">
        <v>1400</v>
      </c>
      <c r="I861" s="9" t="s">
        <v>33</v>
      </c>
    </row>
    <row r="862" spans="1:9" ht="32.25" customHeight="1" x14ac:dyDescent="0.25">
      <c r="A862" s="7">
        <v>2024</v>
      </c>
      <c r="B862" s="8" t="s">
        <v>40</v>
      </c>
      <c r="C862" s="8" t="s">
        <v>16</v>
      </c>
      <c r="D862" s="8" t="s">
        <v>20</v>
      </c>
      <c r="E862" s="8">
        <v>455</v>
      </c>
      <c r="F862" s="8">
        <v>4578.6000000000004</v>
      </c>
      <c r="G862" s="8">
        <v>5128.0320000000002</v>
      </c>
      <c r="H862" s="8">
        <v>915.72000000000014</v>
      </c>
      <c r="I862" s="9" t="s">
        <v>33</v>
      </c>
    </row>
    <row r="863" spans="1:9" ht="32.25" customHeight="1" x14ac:dyDescent="0.25">
      <c r="A863" s="7">
        <v>2024</v>
      </c>
      <c r="B863" s="8" t="s">
        <v>40</v>
      </c>
      <c r="C863" s="8" t="s">
        <v>18</v>
      </c>
      <c r="D863" s="8" t="s">
        <v>21</v>
      </c>
      <c r="E863" s="8">
        <v>345</v>
      </c>
      <c r="F863" s="8">
        <v>7000</v>
      </c>
      <c r="G863" s="8">
        <v>7840</v>
      </c>
      <c r="H863" s="8">
        <v>1400</v>
      </c>
      <c r="I863" s="9" t="s">
        <v>33</v>
      </c>
    </row>
    <row r="864" spans="1:9" ht="32.25" customHeight="1" x14ac:dyDescent="0.25">
      <c r="A864" s="7">
        <v>2024</v>
      </c>
      <c r="B864" s="8" t="s">
        <v>40</v>
      </c>
      <c r="C864" s="8" t="s">
        <v>14</v>
      </c>
      <c r="D864" s="8" t="s">
        <v>22</v>
      </c>
      <c r="E864" s="8">
        <v>122</v>
      </c>
      <c r="F864" s="8">
        <v>100</v>
      </c>
      <c r="G864" s="8">
        <v>112</v>
      </c>
      <c r="H864" s="8">
        <v>20</v>
      </c>
      <c r="I864" s="9" t="s">
        <v>33</v>
      </c>
    </row>
    <row r="865" spans="1:9" ht="32.25" customHeight="1" x14ac:dyDescent="0.25">
      <c r="A865" s="7">
        <v>2024</v>
      </c>
      <c r="B865" s="8" t="s">
        <v>40</v>
      </c>
      <c r="C865" s="8" t="s">
        <v>23</v>
      </c>
      <c r="D865" s="8" t="s">
        <v>24</v>
      </c>
      <c r="E865" s="8">
        <v>78</v>
      </c>
      <c r="F865" s="8">
        <v>4577.2</v>
      </c>
      <c r="G865" s="8">
        <v>5126.4639999999999</v>
      </c>
      <c r="H865" s="8">
        <v>915.44</v>
      </c>
      <c r="I865" s="9" t="s">
        <v>33</v>
      </c>
    </row>
    <row r="866" spans="1:9" ht="32.25" customHeight="1" x14ac:dyDescent="0.25">
      <c r="A866" s="7">
        <v>2024</v>
      </c>
      <c r="B866" s="8" t="s">
        <v>40</v>
      </c>
      <c r="C866" s="8" t="s">
        <v>23</v>
      </c>
      <c r="D866" s="8" t="s">
        <v>25</v>
      </c>
      <c r="E866" s="8">
        <v>76</v>
      </c>
      <c r="F866" s="8">
        <v>4576.8999999999996</v>
      </c>
      <c r="G866" s="8">
        <v>5126.1279999999997</v>
      </c>
      <c r="H866" s="8">
        <v>915.38</v>
      </c>
      <c r="I866" s="9" t="s">
        <v>33</v>
      </c>
    </row>
    <row r="867" spans="1:9" ht="32.25" customHeight="1" x14ac:dyDescent="0.25">
      <c r="A867" s="7">
        <v>2024</v>
      </c>
      <c r="B867" s="8" t="s">
        <v>40</v>
      </c>
      <c r="C867" s="8" t="s">
        <v>23</v>
      </c>
      <c r="D867" s="8" t="s">
        <v>26</v>
      </c>
      <c r="E867" s="8">
        <v>46</v>
      </c>
      <c r="F867" s="8">
        <v>200</v>
      </c>
      <c r="G867" s="8">
        <v>224</v>
      </c>
      <c r="H867" s="8">
        <v>40</v>
      </c>
      <c r="I867" s="9" t="s">
        <v>33</v>
      </c>
    </row>
    <row r="868" spans="1:9" ht="32.25" customHeight="1" x14ac:dyDescent="0.25">
      <c r="A868" s="7">
        <v>2024</v>
      </c>
      <c r="B868" s="8" t="s">
        <v>40</v>
      </c>
      <c r="C868" s="8" t="s">
        <v>23</v>
      </c>
      <c r="D868" s="8" t="s">
        <v>27</v>
      </c>
      <c r="E868" s="8">
        <v>34</v>
      </c>
      <c r="F868" s="8">
        <v>4576.8</v>
      </c>
      <c r="G868" s="8">
        <v>5126.0160000000005</v>
      </c>
      <c r="H868" s="8">
        <v>915.36000000000013</v>
      </c>
      <c r="I868" s="9" t="s">
        <v>33</v>
      </c>
    </row>
    <row r="869" spans="1:9" ht="32.25" customHeight="1" x14ac:dyDescent="0.25">
      <c r="A869" s="7">
        <v>2024</v>
      </c>
      <c r="B869" s="8" t="s">
        <v>40</v>
      </c>
      <c r="C869" s="8" t="s">
        <v>14</v>
      </c>
      <c r="D869" s="8" t="s">
        <v>28</v>
      </c>
      <c r="E869" s="8">
        <v>7</v>
      </c>
      <c r="F869" s="8">
        <v>200</v>
      </c>
      <c r="G869" s="8">
        <v>224</v>
      </c>
      <c r="H869" s="8">
        <v>40</v>
      </c>
      <c r="I869" s="9" t="s">
        <v>33</v>
      </c>
    </row>
    <row r="870" spans="1:9" ht="32.25" customHeight="1" x14ac:dyDescent="0.25">
      <c r="A870" s="7">
        <v>2024</v>
      </c>
      <c r="B870" s="8" t="s">
        <v>40</v>
      </c>
      <c r="C870" s="8" t="s">
        <v>23</v>
      </c>
      <c r="D870" s="8" t="s">
        <v>30</v>
      </c>
      <c r="E870" s="8">
        <v>3</v>
      </c>
      <c r="F870" s="8">
        <v>4577.3</v>
      </c>
      <c r="G870" s="8">
        <v>5126.576</v>
      </c>
      <c r="H870" s="8">
        <v>915.46</v>
      </c>
      <c r="I870" s="9" t="s">
        <v>33</v>
      </c>
    </row>
    <row r="871" spans="1:9" ht="32.25" customHeight="1" x14ac:dyDescent="0.25">
      <c r="A871" s="7">
        <v>2024</v>
      </c>
      <c r="B871" s="8" t="s">
        <v>40</v>
      </c>
      <c r="C871" s="8" t="s">
        <v>29</v>
      </c>
      <c r="D871" s="8" t="s">
        <v>29</v>
      </c>
      <c r="E871" s="8">
        <v>2</v>
      </c>
      <c r="F871" s="8">
        <v>6600</v>
      </c>
      <c r="G871" s="8">
        <v>7392</v>
      </c>
      <c r="H871" s="8">
        <v>1320</v>
      </c>
      <c r="I871" s="9" t="s">
        <v>33</v>
      </c>
    </row>
    <row r="872" spans="1:9" ht="32.25" customHeight="1" x14ac:dyDescent="0.25">
      <c r="A872" s="7">
        <v>2024</v>
      </c>
      <c r="B872" s="8" t="s">
        <v>41</v>
      </c>
      <c r="C872" s="8" t="s">
        <v>10</v>
      </c>
      <c r="D872" s="8" t="s">
        <v>11</v>
      </c>
      <c r="E872" s="8">
        <v>3566</v>
      </c>
      <c r="F872" s="8">
        <v>4577.3</v>
      </c>
      <c r="G872" s="8">
        <v>5126.576</v>
      </c>
      <c r="H872" s="8">
        <v>915.46</v>
      </c>
      <c r="I872" s="9" t="s">
        <v>33</v>
      </c>
    </row>
    <row r="873" spans="1:9" ht="32.25" customHeight="1" x14ac:dyDescent="0.25">
      <c r="A873" s="7">
        <v>2024</v>
      </c>
      <c r="B873" s="8" t="s">
        <v>41</v>
      </c>
      <c r="C873" s="8" t="s">
        <v>10</v>
      </c>
      <c r="D873" s="8" t="s">
        <v>13</v>
      </c>
      <c r="E873" s="8">
        <v>2498</v>
      </c>
      <c r="F873" s="8">
        <v>8000</v>
      </c>
      <c r="G873" s="8">
        <v>8960</v>
      </c>
      <c r="H873" s="8">
        <v>1600</v>
      </c>
      <c r="I873" s="9" t="s">
        <v>33</v>
      </c>
    </row>
    <row r="874" spans="1:9" ht="32.25" customHeight="1" x14ac:dyDescent="0.25">
      <c r="A874" s="7">
        <v>2024</v>
      </c>
      <c r="B874" s="8" t="s">
        <v>41</v>
      </c>
      <c r="C874" s="8" t="s">
        <v>14</v>
      </c>
      <c r="D874" s="8" t="s">
        <v>15</v>
      </c>
      <c r="E874" s="8">
        <v>1245</v>
      </c>
      <c r="F874" s="8">
        <v>4577.2</v>
      </c>
      <c r="G874" s="8">
        <v>5126.4639999999999</v>
      </c>
      <c r="H874" s="8">
        <v>915.44</v>
      </c>
      <c r="I874" s="9" t="s">
        <v>33</v>
      </c>
    </row>
    <row r="875" spans="1:9" ht="32.25" customHeight="1" x14ac:dyDescent="0.25">
      <c r="A875" s="7">
        <v>2024</v>
      </c>
      <c r="B875" s="8" t="s">
        <v>41</v>
      </c>
      <c r="C875" s="8" t="s">
        <v>16</v>
      </c>
      <c r="D875" s="8" t="s">
        <v>17</v>
      </c>
      <c r="E875" s="8">
        <v>644</v>
      </c>
      <c r="F875" s="8">
        <v>5743.5</v>
      </c>
      <c r="G875" s="8">
        <v>6432.72</v>
      </c>
      <c r="H875" s="8">
        <v>1148.7</v>
      </c>
      <c r="I875" s="9" t="s">
        <v>33</v>
      </c>
    </row>
    <row r="876" spans="1:9" ht="32.25" customHeight="1" x14ac:dyDescent="0.25">
      <c r="A876" s="7">
        <v>2024</v>
      </c>
      <c r="B876" s="8" t="s">
        <v>41</v>
      </c>
      <c r="C876" s="8" t="s">
        <v>18</v>
      </c>
      <c r="D876" s="8" t="s">
        <v>19</v>
      </c>
      <c r="E876" s="8">
        <v>643</v>
      </c>
      <c r="F876" s="8">
        <v>7000</v>
      </c>
      <c r="G876" s="8">
        <v>7840</v>
      </c>
      <c r="H876" s="8">
        <v>1400</v>
      </c>
      <c r="I876" s="9" t="s">
        <v>33</v>
      </c>
    </row>
    <row r="877" spans="1:9" ht="32.25" customHeight="1" x14ac:dyDescent="0.25">
      <c r="A877" s="7">
        <v>2024</v>
      </c>
      <c r="B877" s="8" t="s">
        <v>41</v>
      </c>
      <c r="C877" s="8" t="s">
        <v>16</v>
      </c>
      <c r="D877" s="8" t="s">
        <v>20</v>
      </c>
      <c r="E877" s="8">
        <v>455</v>
      </c>
      <c r="F877" s="8">
        <v>4578.6000000000004</v>
      </c>
      <c r="G877" s="8">
        <v>5128.0320000000002</v>
      </c>
      <c r="H877" s="8">
        <v>915.72000000000014</v>
      </c>
      <c r="I877" s="9" t="s">
        <v>33</v>
      </c>
    </row>
    <row r="878" spans="1:9" ht="32.25" customHeight="1" x14ac:dyDescent="0.25">
      <c r="A878" s="7">
        <v>2024</v>
      </c>
      <c r="B878" s="8" t="s">
        <v>41</v>
      </c>
      <c r="C878" s="8" t="s">
        <v>18</v>
      </c>
      <c r="D878" s="8" t="s">
        <v>21</v>
      </c>
      <c r="E878" s="8">
        <v>345</v>
      </c>
      <c r="F878" s="8">
        <v>7000</v>
      </c>
      <c r="G878" s="8">
        <v>7840</v>
      </c>
      <c r="H878" s="8">
        <v>1400</v>
      </c>
      <c r="I878" s="9" t="s">
        <v>33</v>
      </c>
    </row>
    <row r="879" spans="1:9" ht="32.25" customHeight="1" x14ac:dyDescent="0.25">
      <c r="A879" s="7">
        <v>2024</v>
      </c>
      <c r="B879" s="8" t="s">
        <v>41</v>
      </c>
      <c r="C879" s="8" t="s">
        <v>14</v>
      </c>
      <c r="D879" s="8" t="s">
        <v>22</v>
      </c>
      <c r="E879" s="8">
        <v>122</v>
      </c>
      <c r="F879" s="8">
        <v>100</v>
      </c>
      <c r="G879" s="8">
        <v>112</v>
      </c>
      <c r="H879" s="8">
        <v>20</v>
      </c>
      <c r="I879" s="9" t="s">
        <v>33</v>
      </c>
    </row>
    <row r="880" spans="1:9" ht="32.25" customHeight="1" x14ac:dyDescent="0.25">
      <c r="A880" s="7">
        <v>2024</v>
      </c>
      <c r="B880" s="8" t="s">
        <v>41</v>
      </c>
      <c r="C880" s="8" t="s">
        <v>23</v>
      </c>
      <c r="D880" s="8" t="s">
        <v>24</v>
      </c>
      <c r="E880" s="8">
        <v>78</v>
      </c>
      <c r="F880" s="8">
        <v>4577.2</v>
      </c>
      <c r="G880" s="8">
        <v>5126.4639999999999</v>
      </c>
      <c r="H880" s="8">
        <v>915.44</v>
      </c>
      <c r="I880" s="9" t="s">
        <v>33</v>
      </c>
    </row>
    <row r="881" spans="1:9" ht="32.25" customHeight="1" x14ac:dyDescent="0.25">
      <c r="A881" s="7">
        <v>2024</v>
      </c>
      <c r="B881" s="8" t="s">
        <v>41</v>
      </c>
      <c r="C881" s="8" t="s">
        <v>23</v>
      </c>
      <c r="D881" s="8" t="s">
        <v>25</v>
      </c>
      <c r="E881" s="8">
        <v>76</v>
      </c>
      <c r="F881" s="8">
        <v>4576.8999999999996</v>
      </c>
      <c r="G881" s="8">
        <v>5126.1279999999997</v>
      </c>
      <c r="H881" s="8">
        <v>915.38</v>
      </c>
      <c r="I881" s="9" t="s">
        <v>33</v>
      </c>
    </row>
    <row r="882" spans="1:9" ht="32.25" customHeight="1" x14ac:dyDescent="0.25">
      <c r="A882" s="7">
        <v>2024</v>
      </c>
      <c r="B882" s="8" t="s">
        <v>41</v>
      </c>
      <c r="C882" s="8" t="s">
        <v>23</v>
      </c>
      <c r="D882" s="8" t="s">
        <v>26</v>
      </c>
      <c r="E882" s="8">
        <v>46</v>
      </c>
      <c r="F882" s="8">
        <v>200</v>
      </c>
      <c r="G882" s="8">
        <v>224</v>
      </c>
      <c r="H882" s="8">
        <v>40</v>
      </c>
      <c r="I882" s="9" t="s">
        <v>33</v>
      </c>
    </row>
    <row r="883" spans="1:9" ht="32.25" customHeight="1" x14ac:dyDescent="0.25">
      <c r="A883" s="7">
        <v>2024</v>
      </c>
      <c r="B883" s="8" t="s">
        <v>41</v>
      </c>
      <c r="C883" s="8" t="s">
        <v>23</v>
      </c>
      <c r="D883" s="8" t="s">
        <v>27</v>
      </c>
      <c r="E883" s="8">
        <v>34</v>
      </c>
      <c r="F883" s="8">
        <v>4576.8</v>
      </c>
      <c r="G883" s="8">
        <v>5126.0160000000005</v>
      </c>
      <c r="H883" s="8">
        <v>915.36000000000013</v>
      </c>
      <c r="I883" s="9" t="s">
        <v>33</v>
      </c>
    </row>
    <row r="884" spans="1:9" ht="32.25" customHeight="1" x14ac:dyDescent="0.25">
      <c r="A884" s="7">
        <v>2024</v>
      </c>
      <c r="B884" s="8" t="s">
        <v>41</v>
      </c>
      <c r="C884" s="8" t="s">
        <v>14</v>
      </c>
      <c r="D884" s="8" t="s">
        <v>28</v>
      </c>
      <c r="E884" s="8">
        <v>7</v>
      </c>
      <c r="F884" s="8">
        <v>200</v>
      </c>
      <c r="G884" s="8">
        <v>224</v>
      </c>
      <c r="H884" s="8">
        <v>40</v>
      </c>
      <c r="I884" s="9" t="s">
        <v>33</v>
      </c>
    </row>
    <row r="885" spans="1:9" ht="32.25" customHeight="1" x14ac:dyDescent="0.25">
      <c r="A885" s="7">
        <v>2024</v>
      </c>
      <c r="B885" s="8" t="s">
        <v>41</v>
      </c>
      <c r="C885" s="8" t="s">
        <v>23</v>
      </c>
      <c r="D885" s="8" t="s">
        <v>30</v>
      </c>
      <c r="E885" s="8">
        <v>3</v>
      </c>
      <c r="F885" s="8">
        <v>4577.3</v>
      </c>
      <c r="G885" s="8">
        <v>5126.576</v>
      </c>
      <c r="H885" s="8">
        <v>915.46</v>
      </c>
      <c r="I885" s="9" t="s">
        <v>33</v>
      </c>
    </row>
    <row r="886" spans="1:9" ht="32.25" customHeight="1" x14ac:dyDescent="0.25">
      <c r="A886" s="7">
        <v>2024</v>
      </c>
      <c r="B886" s="8" t="s">
        <v>41</v>
      </c>
      <c r="C886" s="8" t="s">
        <v>29</v>
      </c>
      <c r="D886" s="8" t="s">
        <v>29</v>
      </c>
      <c r="E886" s="8">
        <v>2</v>
      </c>
      <c r="F886" s="8">
        <v>6600</v>
      </c>
      <c r="G886" s="8">
        <v>7392</v>
      </c>
      <c r="H886" s="8">
        <v>1320</v>
      </c>
      <c r="I886" s="9" t="s">
        <v>12</v>
      </c>
    </row>
    <row r="887" spans="1:9" ht="32.25" customHeight="1" x14ac:dyDescent="0.25">
      <c r="A887" s="7">
        <v>2024</v>
      </c>
      <c r="B887" s="8" t="s">
        <v>42</v>
      </c>
      <c r="C887" s="8" t="s">
        <v>10</v>
      </c>
      <c r="D887" s="8" t="s">
        <v>11</v>
      </c>
      <c r="E887" s="8">
        <v>3566</v>
      </c>
      <c r="F887" s="8">
        <v>4577.3</v>
      </c>
      <c r="G887" s="8">
        <v>5126.576</v>
      </c>
      <c r="H887" s="8">
        <v>915.46</v>
      </c>
      <c r="I887" s="9" t="s">
        <v>12</v>
      </c>
    </row>
    <row r="888" spans="1:9" ht="32.25" customHeight="1" x14ac:dyDescent="0.25">
      <c r="A888" s="7">
        <v>2024</v>
      </c>
      <c r="B888" s="8" t="s">
        <v>42</v>
      </c>
      <c r="C888" s="8" t="s">
        <v>10</v>
      </c>
      <c r="D888" s="8" t="s">
        <v>13</v>
      </c>
      <c r="E888" s="8">
        <v>2498</v>
      </c>
      <c r="F888" s="8">
        <v>8000</v>
      </c>
      <c r="G888" s="8">
        <v>8960</v>
      </c>
      <c r="H888" s="8">
        <v>1600</v>
      </c>
      <c r="I888" s="9" t="s">
        <v>12</v>
      </c>
    </row>
    <row r="889" spans="1:9" ht="32.25" customHeight="1" x14ac:dyDescent="0.25">
      <c r="A889" s="7">
        <v>2024</v>
      </c>
      <c r="B889" s="8" t="s">
        <v>42</v>
      </c>
      <c r="C889" s="8" t="s">
        <v>14</v>
      </c>
      <c r="D889" s="8" t="s">
        <v>15</v>
      </c>
      <c r="E889" s="8">
        <v>1245</v>
      </c>
      <c r="F889" s="8">
        <v>4577.2</v>
      </c>
      <c r="G889" s="8">
        <v>5126.4639999999999</v>
      </c>
      <c r="H889" s="8">
        <v>915.44</v>
      </c>
      <c r="I889" s="9" t="s">
        <v>12</v>
      </c>
    </row>
    <row r="890" spans="1:9" ht="32.25" customHeight="1" x14ac:dyDescent="0.25">
      <c r="A890" s="7">
        <v>2024</v>
      </c>
      <c r="B890" s="8" t="s">
        <v>42</v>
      </c>
      <c r="C890" s="8" t="s">
        <v>16</v>
      </c>
      <c r="D890" s="8" t="s">
        <v>17</v>
      </c>
      <c r="E890" s="8">
        <v>644</v>
      </c>
      <c r="F890" s="8">
        <v>5743.5</v>
      </c>
      <c r="G890" s="8">
        <v>6432.72</v>
      </c>
      <c r="H890" s="8">
        <v>1148.7</v>
      </c>
      <c r="I890" s="9" t="s">
        <v>12</v>
      </c>
    </row>
    <row r="891" spans="1:9" ht="32.25" customHeight="1" x14ac:dyDescent="0.25">
      <c r="A891" s="7">
        <v>2024</v>
      </c>
      <c r="B891" s="8" t="s">
        <v>42</v>
      </c>
      <c r="C891" s="8" t="s">
        <v>18</v>
      </c>
      <c r="D891" s="8" t="s">
        <v>19</v>
      </c>
      <c r="E891" s="8">
        <v>643</v>
      </c>
      <c r="F891" s="8">
        <v>7000</v>
      </c>
      <c r="G891" s="8">
        <v>7840</v>
      </c>
      <c r="H891" s="8">
        <v>1400</v>
      </c>
      <c r="I891" s="9" t="s">
        <v>12</v>
      </c>
    </row>
    <row r="892" spans="1:9" ht="32.25" customHeight="1" x14ac:dyDescent="0.25">
      <c r="A892" s="7">
        <v>2024</v>
      </c>
      <c r="B892" s="8" t="s">
        <v>42</v>
      </c>
      <c r="C892" s="8" t="s">
        <v>16</v>
      </c>
      <c r="D892" s="8" t="s">
        <v>20</v>
      </c>
      <c r="E892" s="8">
        <v>455</v>
      </c>
      <c r="F892" s="8">
        <v>4578.6000000000004</v>
      </c>
      <c r="G892" s="8">
        <v>5128.0320000000002</v>
      </c>
      <c r="H892" s="8">
        <v>915.72000000000014</v>
      </c>
      <c r="I892" s="9" t="s">
        <v>12</v>
      </c>
    </row>
    <row r="893" spans="1:9" ht="32.25" customHeight="1" x14ac:dyDescent="0.25">
      <c r="A893" s="7">
        <v>2024</v>
      </c>
      <c r="B893" s="8" t="s">
        <v>42</v>
      </c>
      <c r="C893" s="8" t="s">
        <v>18</v>
      </c>
      <c r="D893" s="8" t="s">
        <v>21</v>
      </c>
      <c r="E893" s="8">
        <v>345</v>
      </c>
      <c r="F893" s="8">
        <v>7000</v>
      </c>
      <c r="G893" s="8">
        <v>7840</v>
      </c>
      <c r="H893" s="8">
        <v>1400</v>
      </c>
      <c r="I893" s="9" t="s">
        <v>12</v>
      </c>
    </row>
    <row r="894" spans="1:9" ht="32.25" customHeight="1" x14ac:dyDescent="0.25">
      <c r="A894" s="7">
        <v>2024</v>
      </c>
      <c r="B894" s="8" t="s">
        <v>42</v>
      </c>
      <c r="C894" s="8" t="s">
        <v>14</v>
      </c>
      <c r="D894" s="8" t="s">
        <v>22</v>
      </c>
      <c r="E894" s="8">
        <v>122</v>
      </c>
      <c r="F894" s="8">
        <v>100</v>
      </c>
      <c r="G894" s="8">
        <v>112</v>
      </c>
      <c r="H894" s="8">
        <v>20</v>
      </c>
      <c r="I894" s="9" t="s">
        <v>12</v>
      </c>
    </row>
    <row r="895" spans="1:9" ht="32.25" customHeight="1" x14ac:dyDescent="0.25">
      <c r="A895" s="7">
        <v>2024</v>
      </c>
      <c r="B895" s="8" t="s">
        <v>42</v>
      </c>
      <c r="C895" s="8" t="s">
        <v>23</v>
      </c>
      <c r="D895" s="8" t="s">
        <v>24</v>
      </c>
      <c r="E895" s="8">
        <v>78</v>
      </c>
      <c r="F895" s="8">
        <v>4577.2</v>
      </c>
      <c r="G895" s="8">
        <v>5126.4639999999999</v>
      </c>
      <c r="H895" s="8">
        <v>915.44</v>
      </c>
      <c r="I895" s="9" t="s">
        <v>12</v>
      </c>
    </row>
    <row r="896" spans="1:9" ht="32.25" customHeight="1" x14ac:dyDescent="0.25">
      <c r="A896" s="7">
        <v>2024</v>
      </c>
      <c r="B896" s="8" t="s">
        <v>42</v>
      </c>
      <c r="C896" s="8" t="s">
        <v>23</v>
      </c>
      <c r="D896" s="8" t="s">
        <v>25</v>
      </c>
      <c r="E896" s="8">
        <v>76</v>
      </c>
      <c r="F896" s="8">
        <v>4576.8999999999996</v>
      </c>
      <c r="G896" s="8">
        <v>5126.1279999999997</v>
      </c>
      <c r="H896" s="8">
        <v>915.38</v>
      </c>
      <c r="I896" s="9" t="s">
        <v>12</v>
      </c>
    </row>
    <row r="897" spans="1:9" ht="32.25" customHeight="1" x14ac:dyDescent="0.25">
      <c r="A897" s="7">
        <v>2024</v>
      </c>
      <c r="B897" s="8" t="s">
        <v>42</v>
      </c>
      <c r="C897" s="8" t="s">
        <v>23</v>
      </c>
      <c r="D897" s="8" t="s">
        <v>26</v>
      </c>
      <c r="E897" s="8">
        <v>46</v>
      </c>
      <c r="F897" s="8">
        <v>200</v>
      </c>
      <c r="G897" s="8">
        <v>224</v>
      </c>
      <c r="H897" s="8">
        <v>40</v>
      </c>
      <c r="I897" s="9" t="s">
        <v>12</v>
      </c>
    </row>
    <row r="898" spans="1:9" ht="32.25" customHeight="1" x14ac:dyDescent="0.25">
      <c r="A898" s="7">
        <v>2024</v>
      </c>
      <c r="B898" s="8" t="s">
        <v>42</v>
      </c>
      <c r="C898" s="8" t="s">
        <v>23</v>
      </c>
      <c r="D898" s="8" t="s">
        <v>27</v>
      </c>
      <c r="E898" s="8">
        <v>34</v>
      </c>
      <c r="F898" s="8">
        <v>4576.8</v>
      </c>
      <c r="G898" s="8">
        <v>5126.0160000000005</v>
      </c>
      <c r="H898" s="8">
        <v>915.36000000000013</v>
      </c>
      <c r="I898" s="9" t="s">
        <v>12</v>
      </c>
    </row>
    <row r="899" spans="1:9" ht="32.25" customHeight="1" x14ac:dyDescent="0.25">
      <c r="A899" s="7">
        <v>2024</v>
      </c>
      <c r="B899" s="8" t="s">
        <v>42</v>
      </c>
      <c r="C899" s="8" t="s">
        <v>14</v>
      </c>
      <c r="D899" s="8" t="s">
        <v>28</v>
      </c>
      <c r="E899" s="8">
        <v>7</v>
      </c>
      <c r="F899" s="8">
        <v>200</v>
      </c>
      <c r="G899" s="8">
        <v>224</v>
      </c>
      <c r="H899" s="8">
        <v>40</v>
      </c>
      <c r="I899" s="9" t="s">
        <v>12</v>
      </c>
    </row>
    <row r="900" spans="1:9" ht="32.25" customHeight="1" x14ac:dyDescent="0.25">
      <c r="A900" s="7">
        <v>2024</v>
      </c>
      <c r="B900" s="8" t="s">
        <v>42</v>
      </c>
      <c r="C900" s="8" t="s">
        <v>23</v>
      </c>
      <c r="D900" s="8" t="s">
        <v>30</v>
      </c>
      <c r="E900" s="8">
        <v>3</v>
      </c>
      <c r="F900" s="8">
        <v>4577.3</v>
      </c>
      <c r="G900" s="8">
        <v>5126.576</v>
      </c>
      <c r="H900" s="8">
        <v>915.46</v>
      </c>
      <c r="I900" s="9" t="s">
        <v>12</v>
      </c>
    </row>
    <row r="901" spans="1:9" ht="32.25" customHeight="1" x14ac:dyDescent="0.25">
      <c r="A901" s="10">
        <v>2024</v>
      </c>
      <c r="B901" s="11" t="s">
        <v>42</v>
      </c>
      <c r="C901" s="11" t="s">
        <v>29</v>
      </c>
      <c r="D901" s="11" t="s">
        <v>29</v>
      </c>
      <c r="E901" s="11">
        <v>2</v>
      </c>
      <c r="F901" s="11">
        <v>6600</v>
      </c>
      <c r="G901" s="11">
        <v>7392</v>
      </c>
      <c r="H901" s="11">
        <v>1320</v>
      </c>
      <c r="I901" s="12" t="s">
        <v>12</v>
      </c>
    </row>
  </sheetData>
  <pageMargins left="0.7" right="0.7" top="0.75" bottom="0.75" header="0.3" footer="0.3"/>
  <pageSetup orientation="portrait" horizontalDpi="4294967293" verticalDpi="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B4D35-F3A8-4774-AF49-75E68E7DA91D}">
  <sheetPr>
    <tabColor theme="4" tint="-0.249977111117893"/>
  </sheetPr>
  <dimension ref="A1"/>
  <sheetViews>
    <sheetView showGridLines="0" showRowColHeaders="0" tabSelected="1" topLeftCell="H1" zoomScaleNormal="100" zoomScaleSheetLayoutView="130" workbookViewId="0">
      <selection activeCell="AC25" sqref="AC25"/>
    </sheetView>
  </sheetViews>
  <sheetFormatPr defaultRowHeight="15" x14ac:dyDescent="0.25"/>
  <cols>
    <col min="1" max="16384" width="9.140625" style="1"/>
  </cols>
  <sheetData/>
  <sheetProtection password="CF7A" sheet="1" objects="1" scenarios="1" selectLockedCells="1"/>
  <pageMargins left="0.7" right="0.7" top="0.75" bottom="0.75" header="0.3" footer="0.3"/>
  <pageSetup paperSize="9" scale="2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98B8E-0308-4091-B33D-22CF0BAEE2A4}">
  <sheetPr>
    <tabColor theme="4" tint="-0.249977111117893"/>
  </sheetPr>
  <dimension ref="A1"/>
  <sheetViews>
    <sheetView showGridLines="0" showRowColHeaders="0" workbookViewId="0"/>
  </sheetViews>
  <sheetFormatPr defaultRowHeight="15" x14ac:dyDescent="0.25"/>
  <cols>
    <col min="1" max="16384" width="9.14062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2BFA1-28E6-4477-BA85-6EDAEDB85882}">
  <sheetPr>
    <tabColor theme="4" tint="-0.249977111117893"/>
  </sheetPr>
  <dimension ref="A1"/>
  <sheetViews>
    <sheetView showGridLines="0" showRowColHeaders="0" workbookViewId="0"/>
  </sheetViews>
  <sheetFormatPr defaultRowHeight="15" x14ac:dyDescent="0.25"/>
  <cols>
    <col min="1" max="16384" width="9.140625" style="2"/>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A670-B658-4FE6-9B29-E94FEE18774D}">
  <sheetPr>
    <tabColor theme="4" tint="-0.249977111117893"/>
  </sheetPr>
  <dimension ref="A1"/>
  <sheetViews>
    <sheetView showGridLines="0" showRowColHeaders="0" workbookViewId="0"/>
  </sheetViews>
  <sheetFormatPr defaultRowHeight="15" x14ac:dyDescent="0.25"/>
  <cols>
    <col min="1" max="16384" width="9.140625" style="2"/>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95C4B-5AF3-4A9E-BCBF-7AE0E704ACC4}">
  <sheetPr>
    <tabColor rgb="FFFFFF00"/>
  </sheetPr>
  <dimension ref="B2:BO26"/>
  <sheetViews>
    <sheetView showGridLines="0" topLeftCell="BH1" zoomScaleNormal="100" workbookViewId="0">
      <selection activeCell="BS16" sqref="BS16"/>
    </sheetView>
  </sheetViews>
  <sheetFormatPr defaultRowHeight="14.25" x14ac:dyDescent="0.2"/>
  <cols>
    <col min="1" max="1" width="9.140625" style="13"/>
    <col min="2" max="2" width="14.28515625" style="13" bestFit="1" customWidth="1"/>
    <col min="3" max="3" width="15.28515625" style="13" bestFit="1" customWidth="1"/>
    <col min="4" max="4" width="15.140625" style="13" bestFit="1" customWidth="1"/>
    <col min="5" max="5" width="17" style="13" bestFit="1" customWidth="1"/>
    <col min="6" max="7" width="17" style="13" customWidth="1"/>
    <col min="8" max="8" width="12.5703125" style="13" bestFit="1" customWidth="1"/>
    <col min="9" max="10" width="9.140625" style="13"/>
    <col min="11" max="13" width="12.7109375" style="13" bestFit="1" customWidth="1"/>
    <col min="14" max="14" width="11.5703125" style="13" bestFit="1" customWidth="1"/>
    <col min="15" max="17" width="9.140625" style="13"/>
    <col min="18" max="18" width="15.28515625" style="13" bestFit="1" customWidth="1"/>
    <col min="19" max="19" width="22.140625" style="13" bestFit="1" customWidth="1"/>
    <col min="20" max="20" width="20.7109375" style="13" customWidth="1"/>
    <col min="21" max="21" width="9.140625" style="13"/>
    <col min="22" max="22" width="7" style="13" bestFit="1" customWidth="1"/>
    <col min="23" max="23" width="9.140625" style="13"/>
    <col min="24" max="24" width="14.28515625" style="13" bestFit="1" customWidth="1"/>
    <col min="25" max="25" width="15.28515625" style="13" bestFit="1" customWidth="1"/>
    <col min="26" max="26" width="16.42578125" style="13" bestFit="1" customWidth="1"/>
    <col min="27" max="31" width="9.140625" style="13"/>
    <col min="32" max="32" width="25.7109375" style="13" bestFit="1" customWidth="1"/>
    <col min="33" max="36" width="9.140625" style="13"/>
    <col min="37" max="37" width="14.28515625" style="13" bestFit="1" customWidth="1"/>
    <col min="38" max="38" width="22.42578125" style="13" bestFit="1" customWidth="1"/>
    <col min="39" max="39" width="16.42578125" style="13" bestFit="1" customWidth="1"/>
    <col min="40" max="40" width="9.140625" style="13"/>
    <col min="41" max="41" width="25.7109375" style="13" bestFit="1" customWidth="1"/>
    <col min="42" max="46" width="9.140625" style="13"/>
    <col min="47" max="47" width="14.28515625" style="13" bestFit="1" customWidth="1"/>
    <col min="48" max="48" width="15.28515625" style="13" bestFit="1" customWidth="1"/>
    <col min="49" max="49" width="22.28515625" style="13" bestFit="1" customWidth="1"/>
    <col min="50" max="52" width="9.140625" style="13"/>
    <col min="53" max="53" width="16" style="13" bestFit="1" customWidth="1"/>
    <col min="54" max="54" width="9.85546875" style="13" bestFit="1" customWidth="1"/>
    <col min="55" max="59" width="9.140625" style="13"/>
    <col min="60" max="60" width="29.42578125" style="13" bestFit="1" customWidth="1"/>
    <col min="61" max="61" width="15.28515625" style="13" bestFit="1" customWidth="1"/>
    <col min="62" max="62" width="22.28515625" style="13" bestFit="1" customWidth="1"/>
    <col min="63" max="64" width="9.140625" style="13"/>
    <col min="65" max="65" width="25.7109375" style="13" bestFit="1" customWidth="1"/>
    <col min="66" max="66" width="12.7109375" style="13" bestFit="1" customWidth="1"/>
    <col min="67" max="16384" width="9.140625" style="13"/>
  </cols>
  <sheetData>
    <row r="2" spans="2:67" ht="23.25" customHeight="1" x14ac:dyDescent="0.2"/>
    <row r="4" spans="2:67" ht="15" x14ac:dyDescent="0.25">
      <c r="B4" s="18" t="s">
        <v>52</v>
      </c>
      <c r="C4" s="19" t="s">
        <v>54</v>
      </c>
      <c r="D4" s="19" t="s">
        <v>60</v>
      </c>
      <c r="E4" s="19" t="s">
        <v>61</v>
      </c>
      <c r="F4" s="19"/>
      <c r="G4" s="19"/>
      <c r="I4" s="16" t="s">
        <v>56</v>
      </c>
      <c r="J4" s="16" t="s">
        <v>57</v>
      </c>
      <c r="K4" s="16" t="s">
        <v>44</v>
      </c>
      <c r="L4" s="16" t="s">
        <v>58</v>
      </c>
      <c r="M4" s="16" t="s">
        <v>58</v>
      </c>
      <c r="N4" s="16" t="s">
        <v>62</v>
      </c>
      <c r="O4" s="16" t="s">
        <v>63</v>
      </c>
      <c r="P4" s="26"/>
      <c r="Q4" s="26"/>
      <c r="R4" s="19" t="s">
        <v>54</v>
      </c>
      <c r="S4" s="19" t="s">
        <v>59</v>
      </c>
      <c r="T4"/>
      <c r="U4" s="16" t="s">
        <v>5</v>
      </c>
      <c r="V4" s="16" t="s">
        <v>45</v>
      </c>
      <c r="X4" s="18" t="s">
        <v>52</v>
      </c>
      <c r="Y4" s="19" t="s">
        <v>54</v>
      </c>
      <c r="Z4" s="19" t="s">
        <v>55</v>
      </c>
      <c r="AF4" s="16" t="s">
        <v>64</v>
      </c>
      <c r="AK4" s="18" t="s">
        <v>52</v>
      </c>
      <c r="AL4" s="19" t="s">
        <v>65</v>
      </c>
      <c r="AM4"/>
      <c r="AO4" s="16" t="s">
        <v>67</v>
      </c>
      <c r="AU4" s="18" t="s">
        <v>52</v>
      </c>
      <c r="AV4" s="19" t="s">
        <v>54</v>
      </c>
      <c r="AW4" s="19" t="s">
        <v>66</v>
      </c>
      <c r="BH4" s="18" t="s">
        <v>52</v>
      </c>
      <c r="BI4" s="19" t="s">
        <v>54</v>
      </c>
      <c r="BJ4" s="19" t="s">
        <v>66</v>
      </c>
    </row>
    <row r="5" spans="2:67" s="14" customFormat="1" ht="15" x14ac:dyDescent="0.25">
      <c r="B5" s="23" t="s">
        <v>18</v>
      </c>
      <c r="C5" s="21">
        <v>168000</v>
      </c>
      <c r="D5" s="21">
        <v>11856</v>
      </c>
      <c r="E5" s="22">
        <v>0.10118631048903302</v>
      </c>
      <c r="F5" s="22"/>
      <c r="G5" s="22"/>
      <c r="H5" s="15" t="s">
        <v>18</v>
      </c>
      <c r="I5" s="14">
        <v>1</v>
      </c>
      <c r="J5" s="14">
        <v>3</v>
      </c>
      <c r="K5" s="17">
        <f t="shared" ref="K5:K10" si="0">VLOOKUP(H5,B4:D11,2,0)</f>
        <v>168000</v>
      </c>
      <c r="L5" s="17" t="str">
        <f t="shared" ref="L5:L10" si="1">IF(K5=MAX($K$5:$K$10),K5,"")</f>
        <v/>
      </c>
      <c r="M5" s="17">
        <f t="shared" ref="M5:M10" si="2">IF(L5=MAX($K$5:$K$10),"",K5)</f>
        <v>168000</v>
      </c>
      <c r="N5" s="17">
        <f t="shared" ref="N5:N10" si="3">VLOOKUP(H5,B4:E11,3,0)</f>
        <v>11856</v>
      </c>
      <c r="O5" s="24">
        <f t="shared" ref="O5:O10" si="4">VLOOKUP(H5,B4:E11,4,0)</f>
        <v>0.10118631048903302</v>
      </c>
      <c r="P5" s="24"/>
      <c r="Q5" s="24"/>
      <c r="R5" s="25">
        <v>802617.60000000021</v>
      </c>
      <c r="S5" s="25">
        <v>898931.71199999994</v>
      </c>
      <c r="T5"/>
      <c r="U5" s="24">
        <f>GETPIVOTDATA("Sum of Income",$R$5)/GETPIVOTDATA("Sum of Target Income",$S$5)</f>
        <v>0.89285714285714313</v>
      </c>
      <c r="V5" s="24">
        <f>100%-U5</f>
        <v>0.10714285714285687</v>
      </c>
      <c r="X5" s="20" t="s">
        <v>9</v>
      </c>
      <c r="Y5" s="25">
        <v>66884.800000000003</v>
      </c>
      <c r="Z5" s="25">
        <v>66884.800000000003</v>
      </c>
      <c r="AF5" s="27">
        <f>IFERROR(AVERAGE(Y5:Y16),"")</f>
        <v>66884.800000000017</v>
      </c>
      <c r="AK5" s="20" t="s">
        <v>9</v>
      </c>
      <c r="AL5" s="25">
        <v>13376.960000000003</v>
      </c>
      <c r="AM5"/>
      <c r="AO5" s="17">
        <f>IFERROR(GETPIVOTDATA("operating profit",$AK$5),"")</f>
        <v>160523.52000000002</v>
      </c>
      <c r="AU5" s="20" t="s">
        <v>12</v>
      </c>
      <c r="AV5" s="25">
        <v>432460.49999999994</v>
      </c>
      <c r="AW5" s="22">
        <v>0.53881263007439661</v>
      </c>
      <c r="BA5" s="28" t="s">
        <v>12</v>
      </c>
      <c r="BB5" s="29">
        <f>IFERROR(AV5,"")</f>
        <v>432460.49999999994</v>
      </c>
      <c r="BC5" s="30">
        <f>IFERROR(AW5,"")</f>
        <v>0.53881263007439661</v>
      </c>
      <c r="BH5" s="20" t="s">
        <v>18</v>
      </c>
      <c r="BI5" s="25">
        <v>168000</v>
      </c>
      <c r="BJ5" s="22">
        <v>0.20931512092433557</v>
      </c>
      <c r="BM5" s="14" t="s">
        <v>18</v>
      </c>
      <c r="BN5" s="35">
        <f>VLOOKUP(BM5,$BH:$BJ,2,0)</f>
        <v>168000</v>
      </c>
      <c r="BO5" s="36">
        <f>VLOOKUP(BM5,$BH:$BJ,3,0)</f>
        <v>0.20931512092433557</v>
      </c>
    </row>
    <row r="6" spans="2:67" s="14" customFormat="1" ht="15" x14ac:dyDescent="0.25">
      <c r="B6" s="23" t="s">
        <v>16</v>
      </c>
      <c r="C6" s="21">
        <v>123865.20000000003</v>
      </c>
      <c r="D6" s="21">
        <v>13188</v>
      </c>
      <c r="E6" s="22">
        <v>0.11255440812494666</v>
      </c>
      <c r="F6" s="22"/>
      <c r="G6" s="22"/>
      <c r="H6" s="15" t="s">
        <v>16</v>
      </c>
      <c r="I6" s="14">
        <v>7</v>
      </c>
      <c r="J6" s="14">
        <v>2</v>
      </c>
      <c r="K6" s="17">
        <f t="shared" si="0"/>
        <v>123865.20000000003</v>
      </c>
      <c r="L6" s="17" t="str">
        <f t="shared" si="1"/>
        <v/>
      </c>
      <c r="M6" s="17">
        <f t="shared" si="2"/>
        <v>123865.20000000003</v>
      </c>
      <c r="N6" s="17">
        <f t="shared" si="3"/>
        <v>13188</v>
      </c>
      <c r="O6" s="24">
        <f t="shared" si="4"/>
        <v>0.11255440812494666</v>
      </c>
      <c r="P6" s="24"/>
      <c r="Q6" s="24"/>
      <c r="R6"/>
      <c r="S6"/>
      <c r="T6"/>
      <c r="X6" s="20" t="s">
        <v>31</v>
      </c>
      <c r="Y6" s="25">
        <v>66884.800000000003</v>
      </c>
      <c r="Z6" s="25">
        <v>66884.800000000003</v>
      </c>
      <c r="AK6" s="20" t="s">
        <v>31</v>
      </c>
      <c r="AL6" s="25">
        <v>13376.960000000003</v>
      </c>
      <c r="AM6"/>
      <c r="AU6" s="20" t="s">
        <v>33</v>
      </c>
      <c r="AV6" s="25">
        <v>370157.09999999992</v>
      </c>
      <c r="AW6" s="22">
        <v>0.46118736992560339</v>
      </c>
      <c r="BA6" s="31" t="s">
        <v>33</v>
      </c>
      <c r="BB6" s="32">
        <f>IFERROR(AV6,"")</f>
        <v>370157.09999999992</v>
      </c>
      <c r="BC6" s="33">
        <f>IFERROR(AW6,"")</f>
        <v>0.46118736992560339</v>
      </c>
      <c r="BH6" s="34" t="s">
        <v>21</v>
      </c>
      <c r="BI6" s="25">
        <v>84000</v>
      </c>
      <c r="BJ6" s="22">
        <v>0.10465756046216779</v>
      </c>
      <c r="BM6" s="14" t="s">
        <v>21</v>
      </c>
      <c r="BN6" s="35">
        <f t="shared" ref="BN6:BN25" si="5">VLOOKUP(BM6,$BH:$BJ,2,0)</f>
        <v>84000</v>
      </c>
      <c r="BO6" s="36">
        <f t="shared" ref="BO6:BO25" si="6">VLOOKUP(BM6,$BH:$BJ,3,0)</f>
        <v>0.10465756046216779</v>
      </c>
    </row>
    <row r="7" spans="2:67" s="14" customFormat="1" ht="15" x14ac:dyDescent="0.25">
      <c r="B7" s="23" t="s">
        <v>14</v>
      </c>
      <c r="C7" s="21">
        <v>58526.399999999987</v>
      </c>
      <c r="D7" s="21">
        <v>16488</v>
      </c>
      <c r="E7" s="22">
        <v>0.14071861397968763</v>
      </c>
      <c r="F7" s="22"/>
      <c r="G7" s="22"/>
      <c r="H7" s="15" t="s">
        <v>14</v>
      </c>
      <c r="I7" s="14">
        <v>4</v>
      </c>
      <c r="J7" s="14">
        <v>1</v>
      </c>
      <c r="K7" s="17">
        <f t="shared" si="0"/>
        <v>58526.399999999987</v>
      </c>
      <c r="L7" s="17" t="str">
        <f t="shared" si="1"/>
        <v/>
      </c>
      <c r="M7" s="17">
        <f t="shared" si="2"/>
        <v>58526.399999999987</v>
      </c>
      <c r="N7" s="17">
        <f t="shared" si="3"/>
        <v>16488</v>
      </c>
      <c r="O7" s="24">
        <f t="shared" si="4"/>
        <v>0.14071861397968763</v>
      </c>
      <c r="P7" s="24"/>
      <c r="Q7" s="24"/>
      <c r="R7"/>
      <c r="S7"/>
      <c r="T7"/>
      <c r="X7" s="20" t="s">
        <v>32</v>
      </c>
      <c r="Y7" s="25">
        <v>66884.800000000003</v>
      </c>
      <c r="Z7" s="25">
        <v>66884.800000000003</v>
      </c>
      <c r="AK7" s="20" t="s">
        <v>32</v>
      </c>
      <c r="AL7" s="25">
        <v>13376.960000000003</v>
      </c>
      <c r="AM7"/>
      <c r="AU7" s="23" t="s">
        <v>53</v>
      </c>
      <c r="AV7" s="25">
        <v>802617.59999999986</v>
      </c>
      <c r="AW7" s="22">
        <v>1</v>
      </c>
      <c r="BH7" s="34" t="s">
        <v>19</v>
      </c>
      <c r="BI7" s="25">
        <v>84000</v>
      </c>
      <c r="BJ7" s="22">
        <v>0.10465756046216779</v>
      </c>
      <c r="BM7" s="14" t="s">
        <v>19</v>
      </c>
      <c r="BN7" s="35">
        <f t="shared" si="5"/>
        <v>84000</v>
      </c>
      <c r="BO7" s="36">
        <f t="shared" si="6"/>
        <v>0.10465756046216779</v>
      </c>
    </row>
    <row r="8" spans="2:67" s="14" customFormat="1" ht="15" x14ac:dyDescent="0.25">
      <c r="B8" s="23" t="s">
        <v>10</v>
      </c>
      <c r="C8" s="21">
        <v>150927.59999999998</v>
      </c>
      <c r="D8" s="21">
        <v>72768</v>
      </c>
      <c r="E8" s="22">
        <v>0.62104634292054284</v>
      </c>
      <c r="F8" s="22"/>
      <c r="G8" s="22"/>
      <c r="H8" s="15" t="s">
        <v>10</v>
      </c>
      <c r="I8" s="14">
        <v>2</v>
      </c>
      <c r="J8" s="14">
        <v>8</v>
      </c>
      <c r="K8" s="17">
        <f t="shared" si="0"/>
        <v>150927.59999999998</v>
      </c>
      <c r="L8" s="17" t="str">
        <f t="shared" si="1"/>
        <v/>
      </c>
      <c r="M8" s="17">
        <f t="shared" si="2"/>
        <v>150927.59999999998</v>
      </c>
      <c r="N8" s="17">
        <f t="shared" si="3"/>
        <v>72768</v>
      </c>
      <c r="O8" s="24">
        <f t="shared" si="4"/>
        <v>0.62104634292054284</v>
      </c>
      <c r="P8" s="24"/>
      <c r="Q8" s="24"/>
      <c r="R8"/>
      <c r="S8"/>
      <c r="T8"/>
      <c r="X8" s="20" t="s">
        <v>34</v>
      </c>
      <c r="Y8" s="25">
        <v>66884.800000000003</v>
      </c>
      <c r="Z8" s="25">
        <v>66884.800000000003</v>
      </c>
      <c r="AK8" s="20" t="s">
        <v>34</v>
      </c>
      <c r="AL8" s="25">
        <v>13376.960000000003</v>
      </c>
      <c r="AM8"/>
      <c r="AU8"/>
      <c r="AV8"/>
      <c r="BH8" s="20" t="s">
        <v>16</v>
      </c>
      <c r="BI8" s="25">
        <v>123865.19999999998</v>
      </c>
      <c r="BJ8" s="22">
        <v>0.15432654354950601</v>
      </c>
      <c r="BM8" s="14" t="s">
        <v>16</v>
      </c>
      <c r="BN8" s="35">
        <f t="shared" si="5"/>
        <v>123865.19999999998</v>
      </c>
      <c r="BO8" s="36">
        <f t="shared" si="6"/>
        <v>0.15432654354950601</v>
      </c>
    </row>
    <row r="9" spans="2:67" s="14" customFormat="1" ht="15" x14ac:dyDescent="0.25">
      <c r="B9" s="23" t="s">
        <v>29</v>
      </c>
      <c r="C9" s="21">
        <v>79200</v>
      </c>
      <c r="D9" s="21">
        <v>26</v>
      </c>
      <c r="E9" s="22">
        <v>2.218998037040198E-4</v>
      </c>
      <c r="F9" s="22"/>
      <c r="G9" s="22"/>
      <c r="H9" s="15" t="s">
        <v>23</v>
      </c>
      <c r="I9" s="14">
        <v>6</v>
      </c>
      <c r="J9" s="14">
        <v>6</v>
      </c>
      <c r="K9" s="17">
        <f t="shared" si="0"/>
        <v>222098.39999999991</v>
      </c>
      <c r="L9" s="17">
        <f t="shared" si="1"/>
        <v>222098.39999999991</v>
      </c>
      <c r="M9" s="17" t="str">
        <f t="shared" si="2"/>
        <v/>
      </c>
      <c r="N9" s="17">
        <f t="shared" si="3"/>
        <v>2844</v>
      </c>
      <c r="O9" s="24">
        <f t="shared" si="4"/>
        <v>2.4272424682085857E-2</v>
      </c>
      <c r="P9" s="24"/>
      <c r="Q9" s="24"/>
      <c r="R9"/>
      <c r="S9"/>
      <c r="T9"/>
      <c r="X9" s="20" t="s">
        <v>35</v>
      </c>
      <c r="Y9" s="25">
        <v>66884.800000000003</v>
      </c>
      <c r="Z9" s="25">
        <v>66884.800000000003</v>
      </c>
      <c r="AK9" s="20" t="s">
        <v>35</v>
      </c>
      <c r="AL9" s="25">
        <v>13376.960000000003</v>
      </c>
      <c r="AM9"/>
      <c r="AU9"/>
      <c r="AV9"/>
      <c r="BH9" s="34" t="s">
        <v>20</v>
      </c>
      <c r="BI9" s="25">
        <v>54943.19999999999</v>
      </c>
      <c r="BJ9" s="22">
        <v>6.8455015190297341E-2</v>
      </c>
      <c r="BM9" s="14" t="s">
        <v>20</v>
      </c>
      <c r="BN9" s="35">
        <f t="shared" si="5"/>
        <v>54943.19999999999</v>
      </c>
      <c r="BO9" s="36">
        <f t="shared" si="6"/>
        <v>6.8455015190297341E-2</v>
      </c>
    </row>
    <row r="10" spans="2:67" s="14" customFormat="1" ht="15" x14ac:dyDescent="0.25">
      <c r="B10" s="23" t="s">
        <v>23</v>
      </c>
      <c r="C10" s="21">
        <v>222098.39999999991</v>
      </c>
      <c r="D10" s="21">
        <v>2844</v>
      </c>
      <c r="E10" s="22">
        <v>2.4272424682085857E-2</v>
      </c>
      <c r="F10" s="22"/>
      <c r="G10" s="22"/>
      <c r="H10" s="15" t="s">
        <v>29</v>
      </c>
      <c r="I10" s="14">
        <v>5</v>
      </c>
      <c r="J10" s="14">
        <v>9</v>
      </c>
      <c r="K10" s="17">
        <f t="shared" si="0"/>
        <v>79200</v>
      </c>
      <c r="L10" s="17" t="str">
        <f t="shared" si="1"/>
        <v/>
      </c>
      <c r="M10" s="17">
        <f t="shared" si="2"/>
        <v>79200</v>
      </c>
      <c r="N10" s="17">
        <f t="shared" si="3"/>
        <v>26</v>
      </c>
      <c r="O10" s="24">
        <f t="shared" si="4"/>
        <v>2.218998037040198E-4</v>
      </c>
      <c r="P10" s="24"/>
      <c r="Q10" s="24"/>
      <c r="R10"/>
      <c r="S10"/>
      <c r="T10"/>
      <c r="X10" s="20" t="s">
        <v>36</v>
      </c>
      <c r="Y10" s="25">
        <v>66884.800000000003</v>
      </c>
      <c r="Z10" s="25">
        <v>66884.800000000003</v>
      </c>
      <c r="AK10" s="20" t="s">
        <v>36</v>
      </c>
      <c r="AL10" s="25">
        <v>13376.960000000003</v>
      </c>
      <c r="AM10"/>
      <c r="AU10"/>
      <c r="AV10"/>
      <c r="BH10" s="34" t="s">
        <v>17</v>
      </c>
      <c r="BI10" s="25">
        <v>68922</v>
      </c>
      <c r="BJ10" s="22">
        <v>8.5871528359208665E-2</v>
      </c>
      <c r="BM10" s="14" t="s">
        <v>17</v>
      </c>
      <c r="BN10" s="35">
        <f t="shared" si="5"/>
        <v>68922</v>
      </c>
      <c r="BO10" s="36">
        <f t="shared" si="6"/>
        <v>8.5871528359208665E-2</v>
      </c>
    </row>
    <row r="11" spans="2:67" s="14" customFormat="1" ht="15" x14ac:dyDescent="0.25">
      <c r="B11" s="23" t="s">
        <v>53</v>
      </c>
      <c r="C11" s="21">
        <v>802617.59999999986</v>
      </c>
      <c r="D11" s="21">
        <v>117170</v>
      </c>
      <c r="E11" s="22">
        <v>1</v>
      </c>
      <c r="F11" s="22"/>
      <c r="G11" s="22"/>
      <c r="R11"/>
      <c r="S11"/>
      <c r="T11"/>
      <c r="X11" s="20" t="s">
        <v>37</v>
      </c>
      <c r="Y11" s="25">
        <v>66884.800000000003</v>
      </c>
      <c r="Z11" s="25">
        <v>66884.800000000003</v>
      </c>
      <c r="AK11" s="20" t="s">
        <v>37</v>
      </c>
      <c r="AL11" s="25">
        <v>13376.960000000003</v>
      </c>
      <c r="AM11"/>
      <c r="AU11"/>
      <c r="AV11"/>
      <c r="BH11" s="20" t="s">
        <v>14</v>
      </c>
      <c r="BI11" s="25">
        <v>58526.399999999987</v>
      </c>
      <c r="BJ11" s="22">
        <v>7.2919407698012084E-2</v>
      </c>
      <c r="BM11" s="14" t="s">
        <v>14</v>
      </c>
      <c r="BN11" s="35">
        <f t="shared" si="5"/>
        <v>58526.399999999987</v>
      </c>
      <c r="BO11" s="36">
        <f t="shared" si="6"/>
        <v>7.2919407698012084E-2</v>
      </c>
    </row>
    <row r="12" spans="2:67" s="14" customFormat="1" ht="15" x14ac:dyDescent="0.25">
      <c r="X12" s="20" t="s">
        <v>38</v>
      </c>
      <c r="Y12" s="25">
        <v>66884.800000000003</v>
      </c>
      <c r="Z12" s="25">
        <v>66884.800000000003</v>
      </c>
      <c r="AK12" s="20" t="s">
        <v>38</v>
      </c>
      <c r="AL12" s="25">
        <v>13376.960000000003</v>
      </c>
      <c r="AM12"/>
      <c r="AU12"/>
      <c r="AV12"/>
      <c r="BH12" s="34" t="s">
        <v>15</v>
      </c>
      <c r="BI12" s="25">
        <v>54926.399999999987</v>
      </c>
      <c r="BJ12" s="22">
        <v>6.8434083678204902E-2</v>
      </c>
      <c r="BM12" s="14" t="s">
        <v>15</v>
      </c>
      <c r="BN12" s="35">
        <f t="shared" si="5"/>
        <v>54926.399999999987</v>
      </c>
      <c r="BO12" s="36">
        <f t="shared" si="6"/>
        <v>6.8434083678204902E-2</v>
      </c>
    </row>
    <row r="13" spans="2:67" s="14" customFormat="1" ht="15" x14ac:dyDescent="0.25">
      <c r="X13" s="20" t="s">
        <v>39</v>
      </c>
      <c r="Y13" s="25">
        <v>66884.800000000003</v>
      </c>
      <c r="Z13" s="25">
        <v>66884.800000000003</v>
      </c>
      <c r="AK13" s="20" t="s">
        <v>39</v>
      </c>
      <c r="AL13" s="25">
        <v>13376.960000000003</v>
      </c>
      <c r="AM13"/>
      <c r="AU13"/>
      <c r="AV13"/>
      <c r="BH13" s="34" t="s">
        <v>28</v>
      </c>
      <c r="BI13" s="25">
        <v>2400</v>
      </c>
      <c r="BJ13" s="22">
        <v>2.990216013204794E-3</v>
      </c>
      <c r="BM13" s="14" t="s">
        <v>28</v>
      </c>
      <c r="BN13" s="35">
        <f t="shared" si="5"/>
        <v>2400</v>
      </c>
      <c r="BO13" s="36">
        <f t="shared" si="6"/>
        <v>2.990216013204794E-3</v>
      </c>
    </row>
    <row r="14" spans="2:67" s="14" customFormat="1" ht="15" x14ac:dyDescent="0.25">
      <c r="X14" s="20" t="s">
        <v>40</v>
      </c>
      <c r="Y14" s="25">
        <v>66884.800000000003</v>
      </c>
      <c r="Z14" s="25">
        <v>66884.800000000003</v>
      </c>
      <c r="AK14" s="20" t="s">
        <v>40</v>
      </c>
      <c r="AL14" s="25">
        <v>13376.960000000003</v>
      </c>
      <c r="AM14"/>
      <c r="AU14"/>
      <c r="AV14"/>
      <c r="BH14" s="34" t="s">
        <v>22</v>
      </c>
      <c r="BI14" s="25">
        <v>1200</v>
      </c>
      <c r="BJ14" s="22">
        <v>1.495108006602397E-3</v>
      </c>
      <c r="BM14" s="14" t="s">
        <v>22</v>
      </c>
      <c r="BN14" s="35">
        <f t="shared" si="5"/>
        <v>1200</v>
      </c>
      <c r="BO14" s="36">
        <f t="shared" si="6"/>
        <v>1.495108006602397E-3</v>
      </c>
    </row>
    <row r="15" spans="2:67" s="14" customFormat="1" ht="15" x14ac:dyDescent="0.25">
      <c r="X15" s="20" t="s">
        <v>41</v>
      </c>
      <c r="Y15" s="25">
        <v>66884.800000000003</v>
      </c>
      <c r="Z15" s="25">
        <v>66884.800000000003</v>
      </c>
      <c r="AK15" s="20" t="s">
        <v>41</v>
      </c>
      <c r="AL15" s="25">
        <v>13376.960000000003</v>
      </c>
      <c r="AM15"/>
      <c r="AU15"/>
      <c r="AV15"/>
      <c r="BH15" s="20" t="s">
        <v>10</v>
      </c>
      <c r="BI15" s="25">
        <v>150927.6</v>
      </c>
      <c r="BJ15" s="22">
        <v>0.18804421931440329</v>
      </c>
      <c r="BM15" s="14" t="s">
        <v>10</v>
      </c>
      <c r="BN15" s="35">
        <f t="shared" si="5"/>
        <v>150927.6</v>
      </c>
      <c r="BO15" s="36">
        <f t="shared" si="6"/>
        <v>0.18804421931440329</v>
      </c>
    </row>
    <row r="16" spans="2:67" s="14" customFormat="1" ht="15" x14ac:dyDescent="0.25">
      <c r="X16" s="20" t="s">
        <v>42</v>
      </c>
      <c r="Y16" s="25">
        <v>66884.800000000003</v>
      </c>
      <c r="Z16" s="25">
        <v>66884.800000000003</v>
      </c>
      <c r="AK16" s="20" t="s">
        <v>42</v>
      </c>
      <c r="AL16" s="25">
        <v>13376.960000000003</v>
      </c>
      <c r="AM16"/>
      <c r="AU16"/>
      <c r="AV16"/>
      <c r="BH16" s="34" t="s">
        <v>13</v>
      </c>
      <c r="BI16" s="25">
        <v>96000</v>
      </c>
      <c r="BJ16" s="22">
        <v>0.11960864052819176</v>
      </c>
      <c r="BM16" s="14" t="s">
        <v>13</v>
      </c>
      <c r="BN16" s="35">
        <f t="shared" si="5"/>
        <v>96000</v>
      </c>
      <c r="BO16" s="36">
        <f t="shared" si="6"/>
        <v>0.11960864052819176</v>
      </c>
    </row>
    <row r="17" spans="24:67" s="14" customFormat="1" ht="15" x14ac:dyDescent="0.25">
      <c r="X17" s="23" t="s">
        <v>53</v>
      </c>
      <c r="Y17" s="25">
        <v>802617.60000000021</v>
      </c>
      <c r="Z17" s="25">
        <v>802617.60000000021</v>
      </c>
      <c r="AK17" s="23" t="s">
        <v>53</v>
      </c>
      <c r="AL17" s="25">
        <v>160523.52000000002</v>
      </c>
      <c r="AM17"/>
      <c r="AU17"/>
      <c r="AV17"/>
      <c r="BH17" s="34" t="s">
        <v>11</v>
      </c>
      <c r="BI17" s="25">
        <v>54927.600000000013</v>
      </c>
      <c r="BJ17" s="22">
        <v>6.8435578786211537E-2</v>
      </c>
      <c r="BM17" s="14" t="s">
        <v>11</v>
      </c>
      <c r="BN17" s="35">
        <f t="shared" si="5"/>
        <v>54927.600000000013</v>
      </c>
      <c r="BO17" s="36">
        <f t="shared" si="6"/>
        <v>6.8435578786211537E-2</v>
      </c>
    </row>
    <row r="18" spans="24:67" s="14" customFormat="1" x14ac:dyDescent="0.2">
      <c r="BH18" s="20" t="s">
        <v>29</v>
      </c>
      <c r="BI18" s="25">
        <v>79200</v>
      </c>
      <c r="BJ18" s="22">
        <v>9.8677128435758196E-2</v>
      </c>
      <c r="BM18" s="14" t="s">
        <v>29</v>
      </c>
      <c r="BN18" s="35">
        <f t="shared" si="5"/>
        <v>79200</v>
      </c>
      <c r="BO18" s="36">
        <f t="shared" si="6"/>
        <v>9.8677128435758196E-2</v>
      </c>
    </row>
    <row r="19" spans="24:67" s="14" customFormat="1" x14ac:dyDescent="0.2">
      <c r="BH19" s="34" t="s">
        <v>29</v>
      </c>
      <c r="BI19" s="25">
        <v>79200</v>
      </c>
      <c r="BJ19" s="22">
        <v>9.8677128435758196E-2</v>
      </c>
      <c r="BM19" s="14" t="s">
        <v>29</v>
      </c>
      <c r="BN19" s="35">
        <f t="shared" si="5"/>
        <v>79200</v>
      </c>
      <c r="BO19" s="36">
        <f t="shared" si="6"/>
        <v>9.8677128435758196E-2</v>
      </c>
    </row>
    <row r="20" spans="24:67" s="14" customFormat="1" x14ac:dyDescent="0.2">
      <c r="BH20" s="20" t="s">
        <v>23</v>
      </c>
      <c r="BI20" s="25">
        <v>222098.40000000002</v>
      </c>
      <c r="BJ20" s="22">
        <v>0.27671758007798486</v>
      </c>
      <c r="BM20" s="14" t="s">
        <v>23</v>
      </c>
      <c r="BN20" s="35">
        <f t="shared" si="5"/>
        <v>222098.40000000002</v>
      </c>
      <c r="BO20" s="36">
        <f t="shared" si="6"/>
        <v>0.27671758007798486</v>
      </c>
    </row>
    <row r="21" spans="24:67" s="14" customFormat="1" x14ac:dyDescent="0.2">
      <c r="BH21" s="34" t="s">
        <v>26</v>
      </c>
      <c r="BI21" s="25">
        <v>2400</v>
      </c>
      <c r="BJ21" s="22">
        <v>2.990216013204794E-3</v>
      </c>
      <c r="BM21" s="14" t="s">
        <v>26</v>
      </c>
      <c r="BN21" s="35">
        <f t="shared" si="5"/>
        <v>2400</v>
      </c>
      <c r="BO21" s="36">
        <f t="shared" si="6"/>
        <v>2.990216013204794E-3</v>
      </c>
    </row>
    <row r="22" spans="24:67" s="14" customFormat="1" x14ac:dyDescent="0.2">
      <c r="BH22" s="34" t="s">
        <v>24</v>
      </c>
      <c r="BI22" s="25">
        <v>54926.399999999987</v>
      </c>
      <c r="BJ22" s="22">
        <v>6.8434083678204902E-2</v>
      </c>
      <c r="BM22" s="14" t="s">
        <v>24</v>
      </c>
      <c r="BN22" s="35">
        <f t="shared" si="5"/>
        <v>54926.399999999987</v>
      </c>
      <c r="BO22" s="36">
        <f t="shared" si="6"/>
        <v>6.8434083678204902E-2</v>
      </c>
    </row>
    <row r="23" spans="24:67" s="14" customFormat="1" x14ac:dyDescent="0.2">
      <c r="BH23" s="34" t="s">
        <v>25</v>
      </c>
      <c r="BI23" s="25">
        <v>54922.80000000001</v>
      </c>
      <c r="BJ23" s="22">
        <v>6.842959835418512E-2</v>
      </c>
      <c r="BM23" s="14" t="s">
        <v>25</v>
      </c>
      <c r="BN23" s="35">
        <f t="shared" si="5"/>
        <v>54922.80000000001</v>
      </c>
      <c r="BO23" s="36">
        <f t="shared" si="6"/>
        <v>6.842959835418512E-2</v>
      </c>
    </row>
    <row r="24" spans="24:67" s="14" customFormat="1" x14ac:dyDescent="0.2">
      <c r="BH24" s="34" t="s">
        <v>30</v>
      </c>
      <c r="BI24" s="25">
        <v>54927.600000000013</v>
      </c>
      <c r="BJ24" s="22">
        <v>6.8435578786211537E-2</v>
      </c>
      <c r="BM24" s="14" t="s">
        <v>30</v>
      </c>
      <c r="BN24" s="35">
        <f t="shared" si="5"/>
        <v>54927.600000000013</v>
      </c>
      <c r="BO24" s="36">
        <f t="shared" si="6"/>
        <v>6.8435578786211537E-2</v>
      </c>
    </row>
    <row r="25" spans="24:67" s="14" customFormat="1" x14ac:dyDescent="0.2">
      <c r="BH25" s="34" t="s">
        <v>27</v>
      </c>
      <c r="BI25" s="25">
        <v>54921.600000000013</v>
      </c>
      <c r="BJ25" s="22">
        <v>6.8428103246178526E-2</v>
      </c>
      <c r="BM25" s="14" t="s">
        <v>27</v>
      </c>
      <c r="BN25" s="35">
        <f t="shared" si="5"/>
        <v>54921.600000000013</v>
      </c>
      <c r="BO25" s="36">
        <f t="shared" si="6"/>
        <v>6.8428103246178526E-2</v>
      </c>
    </row>
    <row r="26" spans="24:67" x14ac:dyDescent="0.2">
      <c r="BH26" s="23" t="s">
        <v>53</v>
      </c>
      <c r="BI26" s="25">
        <v>802617.6</v>
      </c>
      <c r="BJ26" s="22">
        <v>1</v>
      </c>
    </row>
  </sheetData>
  <pageMargins left="0.7" right="0.7" top="0.75" bottom="0.75" header="0.3" footer="0.3"/>
  <pageSetup orientation="portrait" horizontalDpi="4294967293" verticalDpi="0" r:id="rId7"/>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E A A B Q S w M E F A A C A A g A F 4 e 0 W N 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B e H 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h 7 R Y T p u f f 6 Q B A A A 5 B g A A E w A c A E Z v c m 1 1 b G F z L 1 N l Y 3 R p b 2 4 x L m 0 g o h g A K K A U A A A A A A A A A A A A A A A A A A A A A A A A A A A A 7 Z J P a 9 t A E M X v B n + H Y X 2 x Q R U 0 K a W 0 5 J B I D Z j U p E Q u o c S h j K W J v X g 1 a 3 Z H x M b 4 u 2 c t u c X E f w 4 l x + i y a N 7 b 3 b c z P 0 + 5 a M u Q N e v H b + 1 W u + W n 6 K i A I Y 4 N n c M F G J J 2 C 8 K X 2 c r l F C r f F z m Z + N 6 6 2 d j a W f d a G 4 o T y 0 I s v q u S r 6 N f n p w f / U z g / v b u R z p K 7 T M b i 4 U f X W t G z j U a y A R F e 9 G 5 h x T 9 d G z R F Z A t v V D p 4 4 X x C 9 W L g C t j I h B X U S 9 q M j S p / t R L S N J E W j 3 0 w 7 Y L 1 Y g q u t F c b P / U 4 / o h R c H H 7 f 6 O S q b I k 8 3 7 l n N S 4 Y j a F g 8 d s n + y r k y s q U r e i L 6 7 e 1 m 0 W q n f h E 5 F 0 G f 5 / C n e W N Y R r N Q g v H w a y h I K I L S Q u t r n 3 J Y E v g 7 o j 8 l X j n B W h P b s O x J b h X b + L X N V j s n t b D 0 g D N F N S O C o b u f k Q t N 5 A n N n n 7 Q c s A z Q z a i 2 Z B K 8 N N G v s q 9 7 7 Z b m g 7 3 c h a e z n Q V 0 z 3 r q n a F 3 h v 6 D o Q H O 3 5 i c L + c d O E 2 P 3 + I D H y B d M p Y 6 b 6 6 r w 4 S k T k 5 w F T x H o A r K 2 x H 1 7 5 r j O N V z d 8 s 9 H i 7 L j b D v b 6 b + a p a n x v Q C U E s B A i 0 A F A A C A A g A F 4 e 0 W N v I I g i l A A A A 9 w A A A B I A A A A A A A A A A A A A A A A A A A A A A E N v b m Z p Z y 9 Q Y W N r Y W d l L n h t b F B L A Q I t A B Q A A g A I A B e H t F g P y u m r p A A A A O k A A A A T A A A A A A A A A A A A A A A A A P E A A A B b Q 2 9 u d G V u d F 9 U e X B l c 1 0 u e G 1 s U E s B A i 0 A F A A C A A g A F 4 e 0 W E 6 b n 3 + k A Q A A O Q Y A A B M A A A A A A A A A A A A A A A A A 4 g E A A E Z v c m 1 1 b G F z L 1 N l Y 3 R p b 2 4 x L m 1 Q S w U G A A A A A A M A A w D C A A A A 0 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S E A A A A A A A C X 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k w M C I g L z 4 8 R W 5 0 c n k g V H l w Z T 0 i R m l s b E V y c m 9 y Q 2 9 k Z S I g V m F s d W U 9 I n N V b m t u b 3 d u I i A v P j x F b n R y e S B U e X B l P S J G a W x s R X J y b 3 J D b 3 V u d C I g V m F s d W U 9 I m w w I i A v P j x F b n R y e S B U e X B l P S J G a W x s T G F z d F V w Z G F 0 Z W Q i I F Z h b H V l P S J k M j A y N C 0 w N S 0 y M F Q x M T o y M T o 0 M S 4 5 O D Y 2 N T Y z W i I g L z 4 8 R W 5 0 c n k g V H l w Z T 0 i R m l s b E N v b H V t b l R 5 c G V z I i B W Y W x 1 Z T 0 i c 0 F 3 W U d C Z 1 V G Q l F V R y I g L z 4 8 R W 5 0 c n k g V H l w Z T 0 i R m l s b E N v b H V t b k 5 h b W V z I i B W Y W x 1 Z T 0 i c 1 s m c X V v d D t Z Z W F y J n F 1 b 3 Q 7 L C Z x d W 9 0 O 0 1 v b n R o J n F 1 b 3 Q 7 L C Z x d W 9 0 O 0 l u Y 2 9 t Z S B z b 3 V y Y 2 V z J n F 1 b 3 Q 7 L C Z x d W 9 0 O 0 l u Y 2 9 t Z S B C c m V h a 2 R v d 2 5 z J n F 1 b 3 Q 7 L C Z x d W 9 0 O 0 N v d W 5 0 c y Z x d W 9 0 O y w m c X V v d D t J b m N v b W U m c X V v d D s s J n F 1 b 3 Q 7 V G F y Z 2 V 0 I E l u Y 2 9 t Z S Z x d W 9 0 O y w m c X V v d D t v c G V y Y X R p b m c g c H J v Z m l 0 J n F 1 b 3 Q 7 L C Z x d W 9 0 O 0 1 h c m t l d G l u Z y B T d H J h d G V n a W V 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z L 0 N o Y W 5 n Z W Q g V H l w Z S 5 7 W W V h c i w w f S Z x d W 9 0 O y w m c X V v d D t T Z W N 0 a W 9 u M S 9 U Y W J s Z T M v Q 2 h h b m d l Z C B U e X B l L n t N b 2 5 0 a C w x f S Z x d W 9 0 O y w m c X V v d D t T Z W N 0 a W 9 u M S 9 U Y W J s Z T M v Q 2 h h b m d l Z C B U e X B l L n t J b m N v b W U g c 2 9 1 c m N l c y w y f S Z x d W 9 0 O y w m c X V v d D t T Z W N 0 a W 9 u M S 9 U Y W J s Z T M v Q 2 h h b m d l Z C B U e X B l L n t J b m N v b W U g Q n J l Y W t k b 3 d u c y w z f S Z x d W 9 0 O y w m c X V v d D t T Z W N 0 a W 9 u M S 9 U Y W J s Z T M v Q 2 h h b m d l Z C B U e X B l L n t D b 3 V u d H M s N H 0 m c X V v d D s s J n F 1 b 3 Q 7 U 2 V j d G l v b j E v V G F i b G U z L 0 N o Y W 5 n Z W Q g V H l w Z S 5 7 S W 5 j b 2 1 l L D V 9 J n F 1 b 3 Q 7 L C Z x d W 9 0 O 1 N l Y 3 R p b 2 4 x L 1 R h Y m x l M y 9 D a G F u Z 2 V k I F R 5 c G U u e 1 R h c m d l d C B J b m N v b W U s N n 0 m c X V v d D s s J n F 1 b 3 Q 7 U 2 V j d G l v b j E v V G F i b G U z L 0 N o Y W 5 n Z W Q g V H l w Z S 5 7 b 3 B l c m F 0 a W 5 n I H B y b 2 Z p d C w 3 f S Z x d W 9 0 O y w m c X V v d D t T Z W N 0 a W 9 u M S 9 U Y W J s Z T M v Q 2 h h b m d l Z C B U e X B l L n t N Y X J r Z X R p b m c g U 3 R y Y X R l Z 2 l l c y w 4 f S Z x d W 9 0 O 1 0 s J n F 1 b 3 Q 7 Q 2 9 s d W 1 u Q 2 9 1 b n Q m c X V v d D s 6 O S w m c X V v d D t L Z X l D b 2 x 1 b W 5 O Y W 1 l c y Z x d W 9 0 O z p b X S w m c X V v d D t D b 2 x 1 b W 5 J Z G V u d G l 0 a W V z J n F 1 b 3 Q 7 O l s m c X V v d D t T Z W N 0 a W 9 u M S 9 U Y W J s Z T M v Q 2 h h b m d l Z C B U e X B l L n t Z Z W F y L D B 9 J n F 1 b 3 Q 7 L C Z x d W 9 0 O 1 N l Y 3 R p b 2 4 x L 1 R h Y m x l M y 9 D a G F u Z 2 V k I F R 5 c G U u e 0 1 v b n R o L D F 9 J n F 1 b 3 Q 7 L C Z x d W 9 0 O 1 N l Y 3 R p b 2 4 x L 1 R h Y m x l M y 9 D a G F u Z 2 V k I F R 5 c G U u e 0 l u Y 2 9 t Z S B z b 3 V y Y 2 V z L D J 9 J n F 1 b 3 Q 7 L C Z x d W 9 0 O 1 N l Y 3 R p b 2 4 x L 1 R h Y m x l M y 9 D a G F u Z 2 V k I F R 5 c G U u e 0 l u Y 2 9 t Z S B C c m V h a 2 R v d 2 5 z L D N 9 J n F 1 b 3 Q 7 L C Z x d W 9 0 O 1 N l Y 3 R p b 2 4 x L 1 R h Y m x l M y 9 D a G F u Z 2 V k I F R 5 c G U u e 0 N v d W 5 0 c y w 0 f S Z x d W 9 0 O y w m c X V v d D t T Z W N 0 a W 9 u M S 9 U Y W J s Z T M v Q 2 h h b m d l Z C B U e X B l L n t J b m N v b W U s N X 0 m c X V v d D s s J n F 1 b 3 Q 7 U 2 V j d G l v b j E v V G F i b G U z L 0 N o Y W 5 n Z W Q g V H l w Z S 5 7 V G F y Z 2 V 0 I E l u Y 2 9 t Z S w 2 f S Z x d W 9 0 O y w m c X V v d D t T Z W N 0 a W 9 u M S 9 U Y W J s Z T M v Q 2 h h b m d l Z C B U e X B l L n t v c G V y Y X R p b m c g c H J v Z m l 0 L D d 9 J n F 1 b 3 Q 7 L C Z x d W 9 0 O 1 N l Y 3 R p b 2 4 x L 1 R h Y m x l M y 9 D a G F u Z 2 V k I F R 5 c G U u e 0 1 h c m t l d G l u Z y B T d H J h d G V n a W V z L D h 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1 R h Y m x l M 1 9 U Y W J s 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h v b W U i I C 8 + P E V u d H J 5 I F R 5 c G U 9 I l J l Y 2 9 2 Z X J 5 V G F y Z 2 V 0 Q 2 9 s d W 1 u I i B W Y W x 1 Z T 0 i b D E i I C 8 + P E V u d H J 5 I F R 5 c G U 9 I l J l Y 2 9 2 Z X J 5 V G F y Z 2 V 0 U m 9 3 I i B W Y W x 1 Z T 0 i b D E i I C 8 + P E V u d H J 5 I F R 5 c G U 9 I k Z p b G x U Y X J n Z X Q i I F Z h b H V l P S J z V G F i b G U z X 1 8 y I i A v P j x F b n R y e S B U e X B l P S J G a W x s Z W R D b 2 1 w b G V 0 Z V J l c 3 V s d F R v V 2 9 y a 3 N o Z W V 0 I i B W Y W x 1 Z T 0 i b D E i I C 8 + P E V u d H J 5 I F R 5 c G U 9 I k F k Z G V k V G 9 E Y X R h T W 9 k Z W w i I F Z h b H V l P S J s M C I g L z 4 8 R W 5 0 c n k g V H l w Z T 0 i R m l s b E N v d W 5 0 I i B W Y W x 1 Z T 0 i b D k w M C I g L z 4 8 R W 5 0 c n k g V H l w Z T 0 i R m l s b E V y c m 9 y Q 2 9 k Z S I g V m F s d W U 9 I n N V b m t u b 3 d u I i A v P j x F b n R y e S B U e X B l P S J G a W x s R X J y b 3 J D b 3 V u d C I g V m F s d W U 9 I m w w I i A v P j x F b n R y e S B U e X B l P S J G a W x s T G F z d F V w Z G F 0 Z W Q i I F Z h b H V l P S J k M j A y N C 0 w N S 0 y M F Q x M T o y N T o 1 N i 4 2 N T Y 3 O D Y 2 W i I g L z 4 8 R W 5 0 c n k g V H l w Z T 0 i R m l s b E N v b H V t b l R 5 c G V z I i B W Y W x 1 Z T 0 i c 0 F 3 W U d C Z 1 V G Q l F V R y I g L z 4 8 R W 5 0 c n k g V H l w Z T 0 i R m l s b E N v b H V t b k 5 h b W V z I i B W Y W x 1 Z T 0 i c 1 s m c X V v d D t Z Z W F y J n F 1 b 3 Q 7 L C Z x d W 9 0 O 0 1 v b n R o J n F 1 b 3 Q 7 L C Z x d W 9 0 O 0 l u Y 2 9 t Z S B z b 3 V y Y 2 V z J n F 1 b 3 Q 7 L C Z x d W 9 0 O 0 l u Y 2 9 t Z S B C c m V h a 2 R v d 2 5 z J n F 1 b 3 Q 7 L C Z x d W 9 0 O 0 N v d W 5 0 c y Z x d W 9 0 O y w m c X V v d D t J b m N v b W U m c X V v d D s s J n F 1 b 3 Q 7 V G F y Z 2 V 0 I E l u Y 2 9 t Z S Z x d W 9 0 O y w m c X V v d D t v c G V y Y X R p b m c g c H J v Z m l 0 J n F 1 b 3 Q 7 L C Z x d W 9 0 O 0 1 h c m t l d G l u Z y B T d H J h d G V n a W V 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z I C g y K S 9 D a G F u Z 2 V k I F R 5 c G U u e 1 l l Y X I s M H 0 m c X V v d D s s J n F 1 b 3 Q 7 U 2 V j d G l v b j E v V G F i b G U z I C g y K S 9 D a G F u Z 2 V k I F R 5 c G U u e 0 1 v b n R o L D F 9 J n F 1 b 3 Q 7 L C Z x d W 9 0 O 1 N l Y 3 R p b 2 4 x L 1 R h Y m x l M y A o M i k v Q 2 h h b m d l Z C B U e X B l L n t J b m N v b W U g c 2 9 1 c m N l c y w y f S Z x d W 9 0 O y w m c X V v d D t T Z W N 0 a W 9 u M S 9 U Y W J s Z T M g K D I p L 0 N o Y W 5 n Z W Q g V H l w Z S 5 7 S W 5 j b 2 1 l I E J y Z W F r Z G 9 3 b n M s M 3 0 m c X V v d D s s J n F 1 b 3 Q 7 U 2 V j d G l v b j E v V G F i b G U z I C g y K S 9 D a G F u Z 2 V k I F R 5 c G U u e 0 N v d W 5 0 c y w 0 f S Z x d W 9 0 O y w m c X V v d D t T Z W N 0 a W 9 u M S 9 U Y W J s Z T M g K D I p L 0 N o Y W 5 n Z W Q g V H l w Z S 5 7 S W 5 j b 2 1 l L D V 9 J n F 1 b 3 Q 7 L C Z x d W 9 0 O 1 N l Y 3 R p b 2 4 x L 1 R h Y m x l M y A o M i k v Q 2 h h b m d l Z C B U e X B l L n t U Y X J n Z X Q g S W 5 j b 2 1 l L D Z 9 J n F 1 b 3 Q 7 L C Z x d W 9 0 O 1 N l Y 3 R p b 2 4 x L 1 R h Y m x l M y A o M i k v Q 2 h h b m d l Z C B U e X B l L n t v c G V y Y X R p b m c g c H J v Z m l 0 L D d 9 J n F 1 b 3 Q 7 L C Z x d W 9 0 O 1 N l Y 3 R p b 2 4 x L 1 R h Y m x l M y A o M i k v Q 2 h h b m d l Z C B U e X B l L n t N Y X J r Z X R p b m c g U 3 R y Y X R l Z 2 l l c y w 4 f S Z x d W 9 0 O 1 0 s J n F 1 b 3 Q 7 Q 2 9 s d W 1 u Q 2 9 1 b n Q m c X V v d D s 6 O S w m c X V v d D t L Z X l D b 2 x 1 b W 5 O Y W 1 l c y Z x d W 9 0 O z p b X S w m c X V v d D t D b 2 x 1 b W 5 J Z G V u d G l 0 a W V z J n F 1 b 3 Q 7 O l s m c X V v d D t T Z W N 0 a W 9 u M S 9 U Y W J s Z T M g K D I p L 0 N o Y W 5 n Z W Q g V H l w Z S 5 7 W W V h c i w w f S Z x d W 9 0 O y w m c X V v d D t T Z W N 0 a W 9 u M S 9 U Y W J s Z T M g K D I p L 0 N o Y W 5 n Z W Q g V H l w Z S 5 7 T W 9 u d G g s M X 0 m c X V v d D s s J n F 1 b 3 Q 7 U 2 V j d G l v b j E v V G F i b G U z I C g y K S 9 D a G F u Z 2 V k I F R 5 c G U u e 0 l u Y 2 9 t Z S B z b 3 V y Y 2 V z L D J 9 J n F 1 b 3 Q 7 L C Z x d W 9 0 O 1 N l Y 3 R p b 2 4 x L 1 R h Y m x l M y A o M i k v Q 2 h h b m d l Z C B U e X B l L n t J b m N v b W U g Q n J l Y W t k b 3 d u c y w z f S Z x d W 9 0 O y w m c X V v d D t T Z W N 0 a W 9 u M S 9 U Y W J s Z T M g K D I p L 0 N o Y W 5 n Z W Q g V H l w Z S 5 7 Q 2 9 1 b n R z L D R 9 J n F 1 b 3 Q 7 L C Z x d W 9 0 O 1 N l Y 3 R p b 2 4 x L 1 R h Y m x l M y A o M i k v Q 2 h h b m d l Z C B U e X B l L n t J b m N v b W U s N X 0 m c X V v d D s s J n F 1 b 3 Q 7 U 2 V j d G l v b j E v V G F i b G U z I C g y K S 9 D a G F u Z 2 V k I F R 5 c G U u e 1 R h c m d l d C B J b m N v b W U s N n 0 m c X V v d D s s J n F 1 b 3 Q 7 U 2 V j d G l v b j E v V G F i b G U z I C g y K S 9 D a G F u Z 2 V k I F R 5 c G U u e 2 9 w Z X J h d G l u Z y B w c m 9 m a X Q s N 3 0 m c X V v d D s s J n F 1 b 3 Q 7 U 2 V j d G l v b j E v V G F i b G U z I C g y K S 9 D a G F u Z 2 V k I F R 5 c G U u e 0 1 h c m t l d G l u Z y B T d H J h d G V n a W V z L D h 9 J n F 1 b 3 Q 7 X S w m c X V v d D t S Z W x h d G l v b n N o a X B J b m Z v J n F 1 b 3 Q 7 O l t d f S I g L z 4 8 L 1 N 0 Y W J s Z U V u d H J p Z X M + 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1 R h Y m x l M 1 9 U Y W J s Z T w v S X R l b V B h d G g + P C 9 J d G V t T G 9 j Y X R p b 2 4 + P F N 0 Y W J s Z U V u d H J p Z X M g L z 4 8 L 0 l 0 Z W 0 + P E l 0 Z W 0 + P E l 0 Z W 1 M b 2 N h d G l v b j 4 8 S X R l b V R 5 c G U + R m 9 y b X V s Y T w v S X R l b V R 5 c G U + P E l 0 Z W 1 Q Y X R o P l N l Y 3 R p b 2 4 x L 1 R h Y m x l M y U y M C g y K S 9 D a G F u Z 2 V k J T I w V H l w Z T w v S X R l b V B h d G g + P C 9 J d G V t T G 9 j Y X R p b 2 4 + P F N 0 Y W J s Z U V u d H J p Z X M g L z 4 8 L 0 l 0 Z W 0 + P E l 0 Z W 0 + P E l 0 Z W 1 M b 2 N h d G l v b j 4 8 S X R l b V R 5 c G U + R m 9 y b X V s Y T w v S X R l b V R 5 c G U + P E l 0 Z W 1 Q Y X R o P l N l Y 3 R p b 2 4 x L 0 1 h c 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h v b W U i I C 8 + P E V u d H J 5 I F R 5 c G U 9 I l J l Y 2 9 2 Z X J 5 V G F y Z 2 V 0 Q 2 9 s d W 1 u I i B W Y W x 1 Z T 0 i b D E z I i A v P j x F b n R y e S B U e X B l P S J S Z W N v d m V y e V R h c m d l d F J v d y I g V m F s d W U 9 I m w y I i A v P j x F b n R y e S B U e X B l P S J G a W x s V G F y Z 2 V 0 I i B W Y W x 1 Z T 0 i c 0 1 h c C 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N C 0 w N S 0 y M F Q x M T o y N j o 0 N i 4 2 M T U 4 N j E w W i I g L z 4 8 R W 5 0 c n k g V H l w Z T 0 i R m l s b E N v b H V t b l R 5 c G V z I i B W Y W x 1 Z T 0 i c 0 F 3 W U R C U T 0 9 I i A v P j x F b n R y e S B U e X B l P S J G a W x s Q 2 9 s d W 1 u T m F t Z X M i I F Z h b H V l P S J z W y Z x d W 9 0 O 1 l l Y X I m c X V v d D s s J n F 1 b 3 Q 7 Q 2 9 1 b n R y e S Z x d W 9 0 O y w m c X V v d D t B b W 9 1 b n Q m c X V v d D s s J n F 1 b 3 Q 7 V G F y Z 2 V 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F w L 0 N o Y W 5 n Z W Q g V H l w Z S 5 7 W W V h c i w w f S Z x d W 9 0 O y w m c X V v d D t T Z W N 0 a W 9 u M S 9 N Y X A v Q 2 h h b m d l Z C B U e X B l L n t D b 3 V u d H J 5 L D F 9 J n F 1 b 3 Q 7 L C Z x d W 9 0 O 1 N l Y 3 R p b 2 4 x L 0 1 h c C 9 D a G F u Z 2 V k I F R 5 c G U u e 0 F t b 3 V u d C w y f S Z x d W 9 0 O y w m c X V v d D t T Z W N 0 a W 9 u M S 9 N Y X A v Q 2 h h b m d l Z C B U e X B l L n t U Y X J n Z X Q s M 3 0 m c X V v d D t d L C Z x d W 9 0 O 0 N v b H V t b k N v d W 5 0 J n F 1 b 3 Q 7 O j Q s J n F 1 b 3 Q 7 S 2 V 5 Q 2 9 s d W 1 u T m F t Z X M m c X V v d D s 6 W 1 0 s J n F 1 b 3 Q 7 Q 2 9 s d W 1 u S W R l b n R p d G l l c y Z x d W 9 0 O z p b J n F 1 b 3 Q 7 U 2 V j d G l v b j E v T W F w L 0 N o Y W 5 n Z W Q g V H l w Z S 5 7 W W V h c i w w f S Z x d W 9 0 O y w m c X V v d D t T Z W N 0 a W 9 u M S 9 N Y X A v Q 2 h h b m d l Z C B U e X B l L n t D b 3 V u d H J 5 L D F 9 J n F 1 b 3 Q 7 L C Z x d W 9 0 O 1 N l Y 3 R p b 2 4 x L 0 1 h c C 9 D a G F u Z 2 V k I F R 5 c G U u e 0 F t b 3 V u d C w y f S Z x d W 9 0 O y w m c X V v d D t T Z W N 0 a W 9 u M S 9 N Y X A v Q 2 h h b m d l Z C B U e X B l L n t U Y X J n Z X Q s M 3 0 m c X V v d D t d L C Z x d W 9 0 O 1 J l b G F 0 a W 9 u c 2 h p c E l u Z m 8 m c X V v d D s 6 W 1 1 9 I i A v P j w v U 3 R h Y m x l R W 5 0 c m l l c z 4 8 L 0 l 0 Z W 0 + P E l 0 Z W 0 + P E l 0 Z W 1 M b 2 N h d G l v b j 4 8 S X R l b V R 5 c G U + R m 9 y b X V s Y T w v S X R l b V R 5 c G U + P E l 0 Z W 1 Q Y X R o P l N l Y 3 R p b 2 4 x L 0 1 h c C 9 T b 3 V y Y 2 U 8 L 0 l 0 Z W 1 Q Y X R o P j w v S X R l b U x v Y 2 F 0 a W 9 u P j x T d G F i b G V F b n R y a W V z I C 8 + P C 9 J d G V t P j x J d G V t P j x J d G V t T G 9 j Y X R p b 2 4 + P E l 0 Z W 1 U e X B l P k Z v c m 1 1 b G E 8 L 0 l 0 Z W 1 U e X B l P j x J d G V t U G F 0 a D 5 T Z W N 0 a W 9 u M S 9 N Y X A v T W F w X 1 R h Y m x l P C 9 J d G V t U G F 0 a D 4 8 L 0 l 0 Z W 1 M b 2 N h d G l v b j 4 8 U 3 R h Y m x l R W 5 0 c m l l c y A v P j w v S X R l b T 4 8 S X R l b T 4 8 S X R l b U x v Y 2 F 0 a W 9 u P j x J d G V t V H l w Z T 5 G b 3 J t d W x h P C 9 J d G V t V H l w Z T 4 8 S X R l b V B h d G g + U 2 V j d G l v b j E v T W F w L 0 N o Y W 5 n Z W Q l M j B U e X B l P C 9 J d G V t U G F 0 a D 4 8 L 0 l 0 Z W 1 M b 2 N h d G l v b j 4 8 U 3 R h Y m x l R W 5 0 c m l l c y A v P j w v S X R l b T 4 8 L 0 l 0 Z W 1 z P j w v T G 9 j Y W x Q Y W N r Y W d l T W V 0 Y W R h d G F G a W x l P h Y A A A B Q S w U G A A A A A A A A A A A A A A A A A A A A A A A A J g E A A A E A A A D Q j J 3 f A R X R E Y x 6 A M B P w p f r A Q A A A L 6 n H 5 w H + + 5 G m X s g m A P J G P 0 A A A A A A g A A A A A A E G Y A A A A B A A A g A A A A z 8 x 4 4 1 e z N G j 2 B 0 M j Z E s F g v s h 0 e H P 2 U y f 1 N 3 5 / d A 0 e d w A A A A A D o A A A A A C A A A g A A A A 7 r 5 d W 4 n h a c h Z Z L 8 i o Z m 5 Z R A H h a V Y t s D M V V X y 6 9 t 1 6 i l Q A A A A E v M 1 o 4 H E u w 1 M 5 y k H i E u K M S l 8 o a V U s t f o l J L 0 H J c Z 7 Q C l y 1 A 2 w S X j O N E Q C e 5 7 a q z g x y U R w O h F p / y S d o q 6 E V d 0 W C X x o S c T V e 2 x o s t S v d Y j q w R A A A A A M T 6 o K 8 F 0 q y 3 U n 5 Z p w 7 N e K y Q / D M 8 2 d k v J c P t e y 9 V M K Q V I Z v y N F / F j 9 p 4 1 s f X y 8 A I c k 1 A F K U p Y S Z c i t B M s C M Q 4 h w = = < / D a t a M a s h u p > 
</file>

<file path=customXml/itemProps1.xml><?xml version="1.0" encoding="utf-8"?>
<ds:datastoreItem xmlns:ds="http://schemas.openxmlformats.org/officeDocument/2006/customXml" ds:itemID="{AFC5DA40-5C80-44A6-845C-09F0DA8BE9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Income Sources</vt:lpstr>
      <vt:lpstr>Geographically</vt:lpstr>
      <vt:lpstr>Sales process</vt:lpstr>
      <vt:lpstr>Project Status</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Kamran Rafiq Sofi</dc:creator>
  <cp:lastModifiedBy>Kamran Rafiq Sofi</cp:lastModifiedBy>
  <cp:lastPrinted>2024-05-23T10:50:19Z</cp:lastPrinted>
  <dcterms:created xsi:type="dcterms:W3CDTF">2024-05-13T05:58:42Z</dcterms:created>
  <dcterms:modified xsi:type="dcterms:W3CDTF">2024-05-23T17:49:23Z</dcterms:modified>
</cp:coreProperties>
</file>