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ple calculation" sheetId="1" r:id="rId3"/>
  </sheets>
  <definedNames/>
  <calcPr/>
</workbook>
</file>

<file path=xl/sharedStrings.xml><?xml version="1.0" encoding="utf-8"?>
<sst xmlns="http://schemas.openxmlformats.org/spreadsheetml/2006/main" count="89" uniqueCount="44">
  <si>
    <t xml:space="preserve">Question: Given an IP address and network mask, what is the corresponding: </t>
  </si>
  <si>
    <t>(1) Network Address? (2) Broadcast Address? (3) Total hosts/IPs? (4) Host/IPs range? (5) Total subnets? (6) Subnet addresses?</t>
  </si>
  <si>
    <t>(update these three manually)</t>
  </si>
  <si>
    <t>=&gt;</t>
  </si>
  <si>
    <t>Host bits (0's):</t>
  </si>
  <si>
    <t>Truth Tables</t>
  </si>
  <si>
    <t>Mask bits:</t>
  </si>
  <si>
    <t>Logical AND</t>
  </si>
  <si>
    <t>Subnet bits (1's):</t>
  </si>
  <si>
    <t>AND</t>
  </si>
  <si>
    <t>=</t>
  </si>
  <si>
    <t>1.) Network address = IP bitwise-AND Netmask</t>
  </si>
  <si>
    <t>IP:</t>
  </si>
  <si>
    <t>} AND</t>
  </si>
  <si>
    <t>Netmask:</t>
  </si>
  <si>
    <t>Network address:</t>
  </si>
  <si>
    <t>Logical OR</t>
  </si>
  <si>
    <t>2.) Broadcast address = IP bitwise-OR HostMask</t>
  </si>
  <si>
    <t>OR</t>
  </si>
  <si>
    <t>2.a) Host mask = Inverted netmask (Netmask bitwise-XOR [all 1's in all octets])</t>
  </si>
  <si>
    <t>} XOR</t>
  </si>
  <si>
    <t>All ones (1's):</t>
  </si>
  <si>
    <t>Host mask:</t>
  </si>
  <si>
    <t>Logical XOR</t>
  </si>
  <si>
    <t>2.b) Broadcast address = IP bitwise-OR HostMask</t>
  </si>
  <si>
    <t>XOR</t>
  </si>
  <si>
    <t>} OR</t>
  </si>
  <si>
    <t>Broadcast address:</t>
  </si>
  <si>
    <t xml:space="preserve">3.) Total number of hosts / IPs: 2 ^ count of host-bits in subnet mask </t>
  </si>
  <si>
    <t xml:space="preserve">Total number of hosts/IPs in a subnet: </t>
  </si>
  <si>
    <t>Shown in the free-hand drawing. I do not have full command on Google sheets :(</t>
  </si>
  <si>
    <t>4.) Count of usable IPs:</t>
  </si>
  <si>
    <t>Total number of hosts - 2</t>
  </si>
  <si>
    <t>First IP = (sub) network address + 1</t>
  </si>
  <si>
    <t>Last IP = Broadcast address - 1</t>
  </si>
  <si>
    <t>5.) Number of subnets: (2^count of subnet-bits in subnet mask)</t>
  </si>
  <si>
    <t>6.) Subnet addresses:</t>
  </si>
  <si>
    <t>Formula:</t>
  </si>
  <si>
    <t>2^HostBits x 0 ... 2^HostBits x (2^SubnetBits - 1)</t>
  </si>
  <si>
    <t>^</t>
  </si>
  <si>
    <t>x</t>
  </si>
  <si>
    <t xml:space="preserve">. </t>
  </si>
  <si>
    <t xml:space="preserve"> . </t>
  </si>
  <si>
    <t xml:space="preserve">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</si>
</sst>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</font>
    <font>
      <sz val="14.0"/>
    </font>
    <font/>
    <font>
      <b/>
      <sz val="14.0"/>
      <color rgb="FF000000"/>
      <name val="Arial"/>
    </font>
    <font>
      <i/>
      <sz val="12.0"/>
    </font>
    <font>
      <b/>
      <u/>
      <sz val="14.0"/>
    </font>
    <font>
      <b/>
      <sz val="12.0"/>
    </font>
    <font>
      <b/>
      <sz val="8.0"/>
    </font>
    <font>
      <sz val="22.0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Fill="1" applyFont="1"/>
    <xf borderId="0" fillId="0" fontId="2" numFmtId="0" xfId="0" applyAlignment="1" applyFont="1">
      <alignment horizontal="left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/>
    </xf>
    <xf borderId="0" fillId="4" fontId="5" numFmtId="0" xfId="0" applyAlignment="1" applyFill="1" applyFont="1">
      <alignment horizontal="left" readingOrder="0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1" fillId="0" fontId="7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quotePrefix="1" borderId="5" fillId="0" fontId="8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0" fillId="0" fontId="2" numFmtId="0" xfId="0" applyFont="1"/>
    <xf borderId="7" fillId="0" fontId="2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quotePrefix="1" borderId="0" fillId="0" fontId="8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quotePrefix="1" borderId="10" fillId="0" fontId="8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quotePrefix="1"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quotePrefix="1" borderId="5" fillId="0" fontId="2" numFmtId="0" xfId="0" applyAlignment="1" applyBorder="1" applyFont="1">
      <alignment horizontal="center" readingOrder="0"/>
    </xf>
    <xf quotePrefix="1" borderId="10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Font="1"/>
    <xf borderId="0" fillId="0" fontId="1" numFmtId="0" xfId="0" applyAlignment="1" applyFont="1">
      <alignment horizontal="center"/>
    </xf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6.43"/>
    <col customWidth="1" min="6" max="9" width="13.71"/>
    <col customWidth="1" min="10" max="10" width="13.29"/>
    <col customWidth="1" min="11" max="15" width="6.43"/>
    <col customWidth="1" min="16" max="16" width="2.43"/>
    <col customWidth="1" min="17" max="17" width="1.0"/>
    <col customWidth="1" min="18" max="18" width="4.43"/>
    <col customWidth="1" min="19" max="23" width="3.14"/>
    <col customWidth="1" min="24" max="24" width="3.43"/>
  </cols>
  <sheetData>
    <row r="1" ht="18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2"/>
      <c r="L1" s="3"/>
      <c r="M1" s="3"/>
      <c r="N1" s="3"/>
      <c r="Q1" s="4"/>
      <c r="X1" s="5"/>
    </row>
    <row r="2" ht="18.75" customHeight="1">
      <c r="A2" s="6" t="s">
        <v>1</v>
      </c>
      <c r="B2" s="2"/>
      <c r="C2" s="2"/>
      <c r="D2" s="2"/>
      <c r="E2" s="2"/>
      <c r="F2" s="3"/>
      <c r="G2" s="3"/>
      <c r="H2" s="3"/>
      <c r="I2" s="3"/>
      <c r="J2" s="3"/>
      <c r="K2" s="2"/>
      <c r="L2" s="3"/>
      <c r="M2" s="3"/>
      <c r="N2" s="3"/>
      <c r="O2" s="5"/>
      <c r="Q2" s="4"/>
    </row>
    <row r="3" ht="18.75" customHeight="1">
      <c r="A3" s="7"/>
      <c r="J3" s="3"/>
      <c r="K3" s="8" t="s">
        <v>2</v>
      </c>
      <c r="L3" s="9"/>
      <c r="M3" s="9"/>
      <c r="N3" s="9"/>
      <c r="O3" s="9"/>
      <c r="Q3" s="4"/>
    </row>
    <row r="4" ht="18.75" customHeight="1">
      <c r="A4" s="10">
        <v>192.0</v>
      </c>
      <c r="B4" s="2">
        <v>168.0</v>
      </c>
      <c r="C4" s="2">
        <v>1.0</v>
      </c>
      <c r="D4" s="2">
        <v>253.0</v>
      </c>
      <c r="E4" s="11" t="s">
        <v>3</v>
      </c>
      <c r="F4" s="3" t="str">
        <f>DEC2BIN($A$4,8)</f>
        <v>11000000</v>
      </c>
      <c r="G4" s="3" t="str">
        <f>DEC2BIN($B$4,8)</f>
        <v>10101000</v>
      </c>
      <c r="H4" s="3" t="str">
        <f>DEC2BIN($C$4,8)</f>
        <v>00000001</v>
      </c>
      <c r="I4" s="3" t="str">
        <f>DEC2BIN($D$4,8)</f>
        <v>11111101</v>
      </c>
      <c r="J4" s="3"/>
      <c r="K4" s="1" t="s">
        <v>4</v>
      </c>
      <c r="L4" s="3"/>
      <c r="M4" s="3"/>
      <c r="O4" s="12">
        <v>3.0</v>
      </c>
      <c r="Q4" s="4"/>
      <c r="S4" s="13" t="s">
        <v>5</v>
      </c>
      <c r="T4" s="5"/>
      <c r="U4" s="5"/>
      <c r="V4" s="5"/>
      <c r="W4" s="5"/>
    </row>
    <row r="5" ht="18.75" customHeight="1">
      <c r="A5" s="10">
        <v>255.0</v>
      </c>
      <c r="B5" s="2">
        <v>255.0</v>
      </c>
      <c r="C5" s="2">
        <v>255.0</v>
      </c>
      <c r="D5" s="2">
        <v>248.0</v>
      </c>
      <c r="E5" s="11" t="s">
        <v>3</v>
      </c>
      <c r="F5" s="3" t="str">
        <f>DEC2BIN($A$5,8)</f>
        <v>11111111</v>
      </c>
      <c r="G5" s="3" t="str">
        <f>DEC2BIN($B$5,8)</f>
        <v>11111111</v>
      </c>
      <c r="H5" s="3" t="str">
        <f>DEC2BIN($C$5,8)</f>
        <v>11111111</v>
      </c>
      <c r="I5" s="3" t="str">
        <f>DEC2BIN($D$5,8)</f>
        <v>11111000</v>
      </c>
      <c r="J5" s="3"/>
      <c r="K5" s="1" t="s">
        <v>6</v>
      </c>
      <c r="L5" s="3"/>
      <c r="M5" s="3"/>
      <c r="O5" s="12">
        <v>28.0</v>
      </c>
      <c r="Q5" s="4"/>
      <c r="S5" s="14" t="s">
        <v>7</v>
      </c>
      <c r="T5" s="15"/>
      <c r="U5" s="15"/>
      <c r="V5" s="15"/>
      <c r="W5" s="16"/>
    </row>
    <row r="6" ht="18.75" customHeight="1">
      <c r="A6" s="10"/>
      <c r="B6" s="2"/>
      <c r="C6" s="3"/>
      <c r="D6" s="3"/>
      <c r="E6" s="3"/>
      <c r="F6" s="3"/>
      <c r="G6" s="3"/>
      <c r="H6" s="3"/>
      <c r="I6" s="3"/>
      <c r="J6" s="3"/>
      <c r="K6" s="1" t="s">
        <v>8</v>
      </c>
      <c r="L6" s="3"/>
      <c r="M6" s="3"/>
      <c r="O6" s="12">
        <v>5.0</v>
      </c>
      <c r="Q6" s="4"/>
      <c r="S6" s="17">
        <v>1.0</v>
      </c>
      <c r="T6" s="18" t="s">
        <v>9</v>
      </c>
      <c r="U6" s="19">
        <v>1.0</v>
      </c>
      <c r="V6" s="20" t="s">
        <v>10</v>
      </c>
      <c r="W6" s="21">
        <v>1.0</v>
      </c>
    </row>
    <row r="7" ht="18.75" customHeight="1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2"/>
      <c r="Q7" s="4"/>
      <c r="S7" s="23">
        <v>1.0</v>
      </c>
      <c r="T7" s="24" t="s">
        <v>9</v>
      </c>
      <c r="U7" s="2">
        <v>0.0</v>
      </c>
      <c r="V7" s="25" t="s">
        <v>10</v>
      </c>
      <c r="W7" s="26">
        <v>0.0</v>
      </c>
      <c r="X7" s="22"/>
    </row>
    <row r="8" ht="18.75" customHeight="1">
      <c r="A8" s="10" t="s">
        <v>12</v>
      </c>
      <c r="B8" s="22"/>
      <c r="C8" s="22"/>
      <c r="D8" s="22"/>
      <c r="E8" s="2"/>
      <c r="F8" s="3" t="str">
        <f>DEC2BIN($A$4,8)</f>
        <v>11000000</v>
      </c>
      <c r="G8" s="3" t="str">
        <f>DEC2BIN($B$4,8)</f>
        <v>10101000</v>
      </c>
      <c r="H8" s="3" t="str">
        <f>DEC2BIN($C$4,8)</f>
        <v>00000001</v>
      </c>
      <c r="I8" s="3" t="str">
        <f>DEC2BIN($D$4,8)</f>
        <v>11111101</v>
      </c>
      <c r="J8" s="27" t="s">
        <v>13</v>
      </c>
      <c r="K8" s="2"/>
      <c r="L8" s="3">
        <f t="shared" ref="L8:O8" si="1">bin2dec(F8)</f>
        <v>192</v>
      </c>
      <c r="M8" s="3">
        <f t="shared" si="1"/>
        <v>168</v>
      </c>
      <c r="N8" s="3">
        <f t="shared" si="1"/>
        <v>1</v>
      </c>
      <c r="O8" s="3">
        <f t="shared" si="1"/>
        <v>253</v>
      </c>
      <c r="Q8" s="4"/>
      <c r="S8" s="23">
        <v>0.0</v>
      </c>
      <c r="T8" s="24" t="s">
        <v>9</v>
      </c>
      <c r="U8" s="2">
        <v>1.0</v>
      </c>
      <c r="V8" s="25" t="s">
        <v>10</v>
      </c>
      <c r="W8" s="26">
        <v>0.0</v>
      </c>
    </row>
    <row r="9" ht="18.75" customHeight="1">
      <c r="A9" s="10" t="s">
        <v>14</v>
      </c>
      <c r="B9" s="22"/>
      <c r="C9" s="22"/>
      <c r="D9" s="22"/>
      <c r="E9" s="2"/>
      <c r="F9" s="3" t="str">
        <f>DEC2BIN($A$5,8)</f>
        <v>11111111</v>
      </c>
      <c r="G9" s="3" t="str">
        <f>DEC2BIN($B$5,8)</f>
        <v>11111111</v>
      </c>
      <c r="H9" s="3" t="str">
        <f>DEC2BIN($C$5,8)</f>
        <v>11111111</v>
      </c>
      <c r="I9" s="3" t="str">
        <f>DEC2BIN($D$5,8)</f>
        <v>11111000</v>
      </c>
      <c r="K9" s="2"/>
      <c r="L9" s="3">
        <f t="shared" ref="L9:O9" si="2">bin2dec(F9)</f>
        <v>255</v>
      </c>
      <c r="M9" s="3">
        <f t="shared" si="2"/>
        <v>255</v>
      </c>
      <c r="N9" s="3">
        <f t="shared" si="2"/>
        <v>255</v>
      </c>
      <c r="O9" s="3">
        <f t="shared" si="2"/>
        <v>248</v>
      </c>
      <c r="Q9" s="4"/>
      <c r="S9" s="28">
        <v>0.0</v>
      </c>
      <c r="T9" s="29" t="s">
        <v>9</v>
      </c>
      <c r="U9" s="30">
        <v>0.0</v>
      </c>
      <c r="V9" s="31" t="s">
        <v>10</v>
      </c>
      <c r="W9" s="32">
        <v>0.0</v>
      </c>
    </row>
    <row r="10" ht="18.75" customHeight="1">
      <c r="A10" s="33" t="s">
        <v>15</v>
      </c>
      <c r="B10" s="34"/>
      <c r="C10" s="34"/>
      <c r="D10" s="34"/>
      <c r="E10" s="35"/>
      <c r="F10" s="36" t="str">
        <f t="shared" ref="F10:I10" si="3">DEC2BIN(bitand(bin2dec(F4),bin2dec(F5)),8)</f>
        <v>11000000</v>
      </c>
      <c r="G10" s="36" t="str">
        <f t="shared" si="3"/>
        <v>10101000</v>
      </c>
      <c r="H10" s="36" t="str">
        <f t="shared" si="3"/>
        <v>00000001</v>
      </c>
      <c r="I10" s="36" t="str">
        <f t="shared" si="3"/>
        <v>11111000</v>
      </c>
      <c r="J10" s="35"/>
      <c r="K10" s="37" t="s">
        <v>3</v>
      </c>
      <c r="L10" s="38">
        <f t="shared" ref="L10:O10" si="4">bin2dec(F10)</f>
        <v>192</v>
      </c>
      <c r="M10" s="38">
        <f t="shared" si="4"/>
        <v>168</v>
      </c>
      <c r="N10" s="38">
        <f t="shared" si="4"/>
        <v>1</v>
      </c>
      <c r="O10" s="38">
        <f t="shared" si="4"/>
        <v>248</v>
      </c>
      <c r="Q10" s="4"/>
      <c r="S10" s="22"/>
      <c r="T10" s="22"/>
      <c r="U10" s="22"/>
      <c r="V10" s="22"/>
      <c r="W10" s="22"/>
    </row>
    <row r="11" ht="18.75" customHeight="1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2"/>
      <c r="Q11" s="4"/>
      <c r="S11" s="14" t="s">
        <v>16</v>
      </c>
      <c r="T11" s="15"/>
      <c r="U11" s="15"/>
      <c r="V11" s="15"/>
      <c r="W11" s="16"/>
    </row>
    <row r="12" ht="18.75" customHeight="1">
      <c r="A12" s="1" t="s">
        <v>17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2"/>
      <c r="Q12" s="4"/>
      <c r="S12" s="17">
        <v>1.0</v>
      </c>
      <c r="T12" s="18" t="s">
        <v>18</v>
      </c>
      <c r="U12" s="19">
        <v>1.0</v>
      </c>
      <c r="V12" s="39" t="s">
        <v>10</v>
      </c>
      <c r="W12" s="21">
        <v>1.0</v>
      </c>
    </row>
    <row r="13" ht="18.75" customHeight="1">
      <c r="A13" s="10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2"/>
      <c r="Q13" s="4"/>
      <c r="S13" s="23">
        <v>1.0</v>
      </c>
      <c r="T13" s="24" t="s">
        <v>18</v>
      </c>
      <c r="U13" s="2">
        <v>0.0</v>
      </c>
      <c r="V13" s="11" t="s">
        <v>10</v>
      </c>
      <c r="W13" s="26">
        <v>1.0</v>
      </c>
      <c r="X13" s="22"/>
    </row>
    <row r="14" ht="18.75" customHeight="1">
      <c r="A14" s="10" t="s">
        <v>14</v>
      </c>
      <c r="B14" s="22"/>
      <c r="C14" s="22"/>
      <c r="D14" s="22"/>
      <c r="E14" s="2"/>
      <c r="F14" s="3" t="str">
        <f>DEC2BIN($A$5,8)</f>
        <v>11111111</v>
      </c>
      <c r="G14" s="3" t="str">
        <f>DEC2BIN($B$5,8)</f>
        <v>11111111</v>
      </c>
      <c r="H14" s="3" t="str">
        <f>DEC2BIN($C$5,8)</f>
        <v>11111111</v>
      </c>
      <c r="I14" s="3" t="str">
        <f>DEC2BIN($D$5,8)</f>
        <v>11111000</v>
      </c>
      <c r="J14" s="27" t="s">
        <v>20</v>
      </c>
      <c r="K14" s="2"/>
      <c r="L14" s="3">
        <f t="shared" ref="L14:O14" si="5">bin2dec(F14)</f>
        <v>255</v>
      </c>
      <c r="M14" s="3">
        <f t="shared" si="5"/>
        <v>255</v>
      </c>
      <c r="N14" s="3">
        <f t="shared" si="5"/>
        <v>255</v>
      </c>
      <c r="O14" s="3">
        <f t="shared" si="5"/>
        <v>248</v>
      </c>
      <c r="Q14" s="4"/>
      <c r="S14" s="23">
        <v>0.0</v>
      </c>
      <c r="T14" s="24" t="s">
        <v>18</v>
      </c>
      <c r="U14" s="2">
        <v>1.0</v>
      </c>
      <c r="V14" s="11" t="s">
        <v>10</v>
      </c>
      <c r="W14" s="26">
        <v>1.0</v>
      </c>
      <c r="X14" s="22"/>
    </row>
    <row r="15" ht="18.75" customHeight="1">
      <c r="A15" s="10" t="s">
        <v>21</v>
      </c>
      <c r="B15" s="22"/>
      <c r="C15" s="22"/>
      <c r="D15" s="22"/>
      <c r="E15" s="2"/>
      <c r="F15" s="2" t="str">
        <f t="shared" ref="F15:I15" si="6">dec2bin(255,8)</f>
        <v>11111111</v>
      </c>
      <c r="G15" s="2" t="str">
        <f t="shared" si="6"/>
        <v>11111111</v>
      </c>
      <c r="H15" s="2" t="str">
        <f t="shared" si="6"/>
        <v>11111111</v>
      </c>
      <c r="I15" s="2" t="str">
        <f t="shared" si="6"/>
        <v>11111111</v>
      </c>
      <c r="K15" s="2"/>
      <c r="L15" s="3">
        <f t="shared" ref="L15:O15" si="7">bin2dec(F15)</f>
        <v>255</v>
      </c>
      <c r="M15" s="3">
        <f t="shared" si="7"/>
        <v>255</v>
      </c>
      <c r="N15" s="3">
        <f t="shared" si="7"/>
        <v>255</v>
      </c>
      <c r="O15" s="3">
        <f t="shared" si="7"/>
        <v>255</v>
      </c>
      <c r="Q15" s="4"/>
      <c r="S15" s="28">
        <v>0.0</v>
      </c>
      <c r="T15" s="29" t="s">
        <v>18</v>
      </c>
      <c r="U15" s="30">
        <v>0.0</v>
      </c>
      <c r="V15" s="40" t="s">
        <v>10</v>
      </c>
      <c r="W15" s="32">
        <v>0.0</v>
      </c>
      <c r="X15" s="22"/>
    </row>
    <row r="16" ht="18.75" customHeight="1">
      <c r="A16" s="33" t="s">
        <v>22</v>
      </c>
      <c r="B16" s="15"/>
      <c r="C16" s="15"/>
      <c r="D16" s="15"/>
      <c r="E16" s="15"/>
      <c r="F16" s="36" t="str">
        <f t="shared" ref="F16:I16" si="8">dec2bin(BITXOR(bin2dec(F14),bin2dec(F15)),8)</f>
        <v>00000000</v>
      </c>
      <c r="G16" s="36" t="str">
        <f t="shared" si="8"/>
        <v>00000000</v>
      </c>
      <c r="H16" s="36" t="str">
        <f t="shared" si="8"/>
        <v>00000000</v>
      </c>
      <c r="I16" s="36" t="str">
        <f t="shared" si="8"/>
        <v>00000111</v>
      </c>
      <c r="J16" s="41"/>
      <c r="K16" s="37" t="s">
        <v>3</v>
      </c>
      <c r="L16" s="38">
        <f t="shared" ref="L16:O16" si="9">bin2dec(F16)</f>
        <v>0</v>
      </c>
      <c r="M16" s="38">
        <f t="shared" si="9"/>
        <v>0</v>
      </c>
      <c r="N16" s="38">
        <f t="shared" si="9"/>
        <v>0</v>
      </c>
      <c r="O16" s="38">
        <f t="shared" si="9"/>
        <v>7</v>
      </c>
      <c r="Q16" s="4"/>
      <c r="S16" s="22"/>
      <c r="T16" s="22"/>
      <c r="U16" s="22"/>
      <c r="V16" s="22"/>
      <c r="W16" s="22"/>
      <c r="X16" s="22"/>
    </row>
    <row r="17" ht="18.75" customHeight="1">
      <c r="A17" s="10"/>
      <c r="B17" s="3"/>
      <c r="C17" s="3"/>
      <c r="D17" s="3"/>
      <c r="E17" s="3"/>
      <c r="F17" s="3"/>
      <c r="G17" s="3"/>
      <c r="H17" s="3"/>
      <c r="I17" s="3"/>
      <c r="J17" s="42"/>
      <c r="K17" s="2"/>
      <c r="L17" s="3"/>
      <c r="M17" s="3"/>
      <c r="N17" s="3"/>
      <c r="O17" s="3"/>
      <c r="Q17" s="4"/>
      <c r="S17" s="14" t="s">
        <v>23</v>
      </c>
      <c r="T17" s="15"/>
      <c r="U17" s="15"/>
      <c r="V17" s="15"/>
      <c r="W17" s="16"/>
      <c r="X17" s="22"/>
    </row>
    <row r="18" ht="18.75" customHeight="1">
      <c r="A18" s="10" t="s">
        <v>24</v>
      </c>
      <c r="B18" s="3"/>
      <c r="C18" s="3"/>
      <c r="D18" s="3"/>
      <c r="E18" s="3"/>
      <c r="F18" s="3"/>
      <c r="G18" s="3"/>
      <c r="H18" s="3"/>
      <c r="I18" s="3"/>
      <c r="J18" s="42"/>
      <c r="K18" s="2"/>
      <c r="L18" s="3"/>
      <c r="M18" s="3"/>
      <c r="N18" s="3"/>
      <c r="O18" s="3"/>
      <c r="Q18" s="4"/>
      <c r="S18" s="17">
        <v>1.0</v>
      </c>
      <c r="T18" s="18" t="s">
        <v>25</v>
      </c>
      <c r="U18" s="19">
        <v>1.0</v>
      </c>
      <c r="V18" s="20" t="s">
        <v>10</v>
      </c>
      <c r="W18" s="21">
        <v>0.0</v>
      </c>
      <c r="X18" s="22"/>
    </row>
    <row r="19" ht="18.75" customHeight="1">
      <c r="A19" s="10" t="s">
        <v>12</v>
      </c>
      <c r="B19" s="3"/>
      <c r="C19" s="3"/>
      <c r="D19" s="3"/>
      <c r="E19" s="3"/>
      <c r="F19" s="3" t="str">
        <f>DEC2BIN($A$4,8)</f>
        <v>11000000</v>
      </c>
      <c r="G19" s="3" t="str">
        <f>DEC2BIN($B$4,8)</f>
        <v>10101000</v>
      </c>
      <c r="H19" s="3" t="str">
        <f>DEC2BIN($C$4,8)</f>
        <v>00000001</v>
      </c>
      <c r="I19" s="3" t="str">
        <f>DEC2BIN($D$4,8)</f>
        <v>11111101</v>
      </c>
      <c r="J19" s="27" t="s">
        <v>26</v>
      </c>
      <c r="K19" s="2"/>
      <c r="L19" s="3">
        <f t="shared" ref="L19:O19" si="10">bin2dec(F19)</f>
        <v>192</v>
      </c>
      <c r="M19" s="3">
        <f t="shared" si="10"/>
        <v>168</v>
      </c>
      <c r="N19" s="3">
        <f t="shared" si="10"/>
        <v>1</v>
      </c>
      <c r="O19" s="3">
        <f t="shared" si="10"/>
        <v>253</v>
      </c>
      <c r="P19" s="22"/>
      <c r="Q19" s="43"/>
      <c r="S19" s="23">
        <v>1.0</v>
      </c>
      <c r="T19" s="24" t="s">
        <v>25</v>
      </c>
      <c r="U19" s="2">
        <v>0.0</v>
      </c>
      <c r="V19" s="25" t="s">
        <v>10</v>
      </c>
      <c r="W19" s="26">
        <v>1.0</v>
      </c>
      <c r="X19" s="22"/>
    </row>
    <row r="20" ht="18.75" customHeight="1">
      <c r="A20" s="10" t="s">
        <v>22</v>
      </c>
      <c r="B20" s="3"/>
      <c r="C20" s="3"/>
      <c r="D20" s="3"/>
      <c r="E20" s="3"/>
      <c r="F20" s="3" t="str">
        <f t="shared" ref="F20:I20" si="11">F16</f>
        <v>00000000</v>
      </c>
      <c r="G20" s="3" t="str">
        <f t="shared" si="11"/>
        <v>00000000</v>
      </c>
      <c r="H20" s="3" t="str">
        <f t="shared" si="11"/>
        <v>00000000</v>
      </c>
      <c r="I20" s="3" t="str">
        <f t="shared" si="11"/>
        <v>00000111</v>
      </c>
      <c r="K20" s="2"/>
      <c r="L20" s="3">
        <f t="shared" ref="L20:O20" si="12">bin2dec(F20)</f>
        <v>0</v>
      </c>
      <c r="M20" s="3">
        <f t="shared" si="12"/>
        <v>0</v>
      </c>
      <c r="N20" s="3">
        <f t="shared" si="12"/>
        <v>0</v>
      </c>
      <c r="O20" s="3">
        <f t="shared" si="12"/>
        <v>7</v>
      </c>
      <c r="P20" s="22"/>
      <c r="Q20" s="43"/>
      <c r="S20" s="23">
        <v>0.0</v>
      </c>
      <c r="T20" s="24" t="s">
        <v>25</v>
      </c>
      <c r="U20" s="2">
        <v>1.0</v>
      </c>
      <c r="V20" s="25" t="s">
        <v>10</v>
      </c>
      <c r="W20" s="26">
        <v>1.0</v>
      </c>
      <c r="X20" s="22"/>
    </row>
    <row r="21" ht="18.75" customHeight="1">
      <c r="A21" s="33" t="s">
        <v>27</v>
      </c>
      <c r="B21" s="36"/>
      <c r="C21" s="36"/>
      <c r="D21" s="36"/>
      <c r="E21" s="36"/>
      <c r="F21" s="36" t="str">
        <f t="shared" ref="F21:I21" si="13">DEC2BIN(BITOR(bin2dec(F19),bin2dec(F20)),8)</f>
        <v>11000000</v>
      </c>
      <c r="G21" s="36" t="str">
        <f t="shared" si="13"/>
        <v>10101000</v>
      </c>
      <c r="H21" s="36" t="str">
        <f t="shared" si="13"/>
        <v>00000001</v>
      </c>
      <c r="I21" s="36" t="str">
        <f t="shared" si="13"/>
        <v>11111111</v>
      </c>
      <c r="J21" s="35"/>
      <c r="K21" s="37" t="s">
        <v>3</v>
      </c>
      <c r="L21" s="38">
        <f t="shared" ref="L21:O21" si="14">bin2dec(F21)</f>
        <v>192</v>
      </c>
      <c r="M21" s="38">
        <f t="shared" si="14"/>
        <v>168</v>
      </c>
      <c r="N21" s="38">
        <f t="shared" si="14"/>
        <v>1</v>
      </c>
      <c r="O21" s="38">
        <f t="shared" si="14"/>
        <v>255</v>
      </c>
      <c r="P21" s="22"/>
      <c r="Q21" s="43"/>
      <c r="S21" s="28">
        <v>0.0</v>
      </c>
      <c r="T21" s="29" t="s">
        <v>25</v>
      </c>
      <c r="U21" s="30">
        <v>0.0</v>
      </c>
      <c r="V21" s="31" t="s">
        <v>10</v>
      </c>
      <c r="W21" s="32">
        <v>0.0</v>
      </c>
      <c r="X21" s="22"/>
    </row>
    <row r="22" ht="18.75" customHeight="1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2"/>
      <c r="P22" s="22"/>
      <c r="Q22" s="43"/>
      <c r="R22" s="22"/>
      <c r="S22" s="22"/>
      <c r="T22" s="22"/>
      <c r="U22" s="22"/>
      <c r="V22" s="22"/>
      <c r="W22" s="22"/>
      <c r="X22" s="22"/>
    </row>
    <row r="23" ht="18.75" customHeight="1">
      <c r="A23" s="1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2"/>
      <c r="P23" s="22"/>
      <c r="Q23" s="43"/>
      <c r="R23" s="22"/>
      <c r="S23" s="22"/>
      <c r="T23" s="22"/>
      <c r="U23" s="22"/>
      <c r="V23" s="22"/>
      <c r="W23" s="22"/>
      <c r="X23" s="22"/>
    </row>
    <row r="24" ht="18.75" customHeight="1">
      <c r="A24" s="1" t="s">
        <v>29</v>
      </c>
      <c r="B24" s="3"/>
      <c r="C24" s="3"/>
      <c r="D24" s="3"/>
      <c r="E24" s="3"/>
      <c r="F24" s="3"/>
      <c r="G24" s="3"/>
      <c r="H24" s="44" t="str">
        <f>concatenate("2^",$O$4)</f>
        <v>2^3</v>
      </c>
      <c r="I24" s="3"/>
      <c r="J24" s="3"/>
      <c r="K24" s="3"/>
      <c r="L24" s="3"/>
      <c r="M24" s="3"/>
      <c r="N24" s="3"/>
      <c r="O24" s="22"/>
      <c r="P24" s="22"/>
      <c r="Q24" s="43"/>
      <c r="R24" s="22"/>
      <c r="S24" s="22"/>
      <c r="T24" s="22"/>
      <c r="U24" s="22"/>
      <c r="V24" s="22"/>
      <c r="W24" s="22"/>
      <c r="X24" s="22"/>
    </row>
    <row r="25" ht="18.75" customHeight="1">
      <c r="A25" s="10" t="s">
        <v>30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2"/>
      <c r="P25" s="22"/>
      <c r="Q25" s="43"/>
      <c r="R25" s="22"/>
      <c r="S25" s="22"/>
      <c r="T25" s="22"/>
      <c r="U25" s="22"/>
      <c r="V25" s="22"/>
      <c r="W25" s="22"/>
      <c r="X25" s="22"/>
    </row>
    <row r="26" ht="18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2"/>
      <c r="P26" s="22"/>
      <c r="Q26" s="43"/>
      <c r="R26" s="22"/>
      <c r="S26" s="22"/>
      <c r="T26" s="22"/>
      <c r="U26" s="22"/>
      <c r="V26" s="22"/>
      <c r="W26" s="22"/>
      <c r="X26" s="22"/>
    </row>
    <row r="27" ht="18.75" customHeight="1">
      <c r="A27" s="1" t="s">
        <v>31</v>
      </c>
      <c r="B27" s="3"/>
      <c r="C27" s="3"/>
      <c r="D27" s="3"/>
      <c r="E27" s="3"/>
      <c r="F27" s="1" t="s">
        <v>32</v>
      </c>
      <c r="G27" s="3"/>
      <c r="H27" s="3"/>
      <c r="I27" s="44" t="str">
        <f>concatenate("= 2^",$O$4," - 2")</f>
        <v>= 2^3 - 2</v>
      </c>
      <c r="J27" s="44" t="str">
        <f>concatenate("= ",2^$O$4," - 2")</f>
        <v>= 8 - 2</v>
      </c>
      <c r="K27" s="44" t="str">
        <f>concatenate("= ", 2^$O$4 -2)</f>
        <v>= 6</v>
      </c>
      <c r="L27" s="3"/>
      <c r="M27" s="3"/>
      <c r="N27" s="3"/>
      <c r="O27" s="22"/>
      <c r="P27" s="22"/>
      <c r="Q27" s="43"/>
      <c r="R27" s="22"/>
      <c r="S27" s="22"/>
      <c r="T27" s="22"/>
      <c r="U27" s="22"/>
      <c r="V27" s="22"/>
      <c r="W27" s="22"/>
      <c r="X27" s="22"/>
    </row>
    <row r="28" ht="18.75" customHeight="1">
      <c r="A28" s="1"/>
      <c r="B28" s="3"/>
      <c r="C28" s="3"/>
      <c r="D28" s="3"/>
      <c r="E28" s="3"/>
      <c r="F28" s="3"/>
      <c r="G28" s="3"/>
      <c r="H28" s="2"/>
      <c r="I28" s="2"/>
      <c r="J28" s="3"/>
      <c r="K28" s="3"/>
      <c r="L28" s="3"/>
      <c r="M28" s="3"/>
      <c r="N28" s="3"/>
      <c r="O28" s="22"/>
      <c r="P28" s="22"/>
      <c r="Q28" s="43"/>
      <c r="R28" s="22"/>
      <c r="S28" s="22"/>
      <c r="T28" s="22"/>
      <c r="U28" s="22"/>
      <c r="V28" s="22"/>
      <c r="W28" s="22"/>
      <c r="X28" s="22"/>
    </row>
    <row r="29" ht="18.75" customHeight="1">
      <c r="A29" s="1" t="s">
        <v>33</v>
      </c>
      <c r="B29" s="3"/>
      <c r="C29" s="3"/>
      <c r="D29" s="3"/>
      <c r="E29" s="3"/>
      <c r="F29" s="3"/>
      <c r="G29" s="3"/>
      <c r="H29" s="2"/>
      <c r="I29" s="2"/>
      <c r="J29" s="3"/>
      <c r="K29" s="3"/>
      <c r="L29" s="3"/>
      <c r="M29" s="3"/>
      <c r="N29" s="3"/>
      <c r="O29" s="22"/>
      <c r="P29" s="22"/>
      <c r="Q29" s="43"/>
      <c r="R29" s="22"/>
      <c r="S29" s="22"/>
      <c r="T29" s="22"/>
      <c r="U29" s="22"/>
      <c r="V29" s="22"/>
      <c r="W29" s="22"/>
      <c r="X29" s="22"/>
    </row>
    <row r="30" ht="18.75" customHeight="1">
      <c r="A30" s="1"/>
      <c r="B30" s="3"/>
      <c r="C30" s="3"/>
      <c r="D30" s="3"/>
      <c r="E30" s="3"/>
      <c r="F30" s="45">
        <f t="shared" ref="F30:H30" si="15">L10</f>
        <v>192</v>
      </c>
      <c r="G30" s="38">
        <f t="shared" si="15"/>
        <v>168</v>
      </c>
      <c r="H30" s="38">
        <f t="shared" si="15"/>
        <v>1</v>
      </c>
      <c r="I30" s="45">
        <f>O10+1</f>
        <v>249</v>
      </c>
      <c r="J30" s="3"/>
      <c r="K30" s="3"/>
      <c r="L30" s="3"/>
      <c r="M30" s="3"/>
      <c r="N30" s="3"/>
      <c r="O30" s="22"/>
      <c r="P30" s="22"/>
      <c r="Q30" s="43"/>
      <c r="R30" s="22"/>
      <c r="S30" s="22"/>
      <c r="T30" s="22"/>
      <c r="U30" s="22"/>
      <c r="V30" s="22"/>
      <c r="W30" s="22"/>
      <c r="X30" s="22"/>
    </row>
    <row r="31" ht="18.75" customHeight="1">
      <c r="A31" s="1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8.75" customHeight="1">
      <c r="A32" s="1"/>
      <c r="B32" s="3"/>
      <c r="C32" s="3"/>
      <c r="D32" s="3"/>
      <c r="E32" s="3"/>
      <c r="F32" s="46">
        <f t="shared" ref="F32:H32" si="16">L21</f>
        <v>192</v>
      </c>
      <c r="G32" s="38">
        <f t="shared" si="16"/>
        <v>168</v>
      </c>
      <c r="H32" s="38">
        <f t="shared" si="16"/>
        <v>1</v>
      </c>
      <c r="I32" s="47">
        <f>O21 - 1</f>
        <v>254</v>
      </c>
      <c r="J32" s="3"/>
      <c r="K32" s="3"/>
      <c r="L32" s="3"/>
      <c r="M32" s="3"/>
      <c r="N32" s="3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8.75" customHeight="1">
      <c r="A33" s="1"/>
      <c r="B33" s="3"/>
      <c r="C33" s="3"/>
      <c r="D33" s="3"/>
      <c r="E33" s="3"/>
      <c r="F33" s="44"/>
      <c r="G33" s="44"/>
      <c r="H33" s="44"/>
      <c r="I33" s="44"/>
      <c r="J33" s="3"/>
      <c r="K33" s="3"/>
      <c r="L33" s="3"/>
      <c r="M33" s="3"/>
      <c r="N33" s="3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8.75" customHeight="1">
      <c r="A34" s="1" t="s">
        <v>35</v>
      </c>
      <c r="B34" s="3"/>
      <c r="C34" s="3"/>
      <c r="D34" s="3"/>
      <c r="E34" s="3"/>
      <c r="F34" s="3"/>
      <c r="G34" s="3"/>
      <c r="H34" s="3"/>
      <c r="I34" s="3"/>
      <c r="J34" s="44" t="str">
        <f>concatenate("= 2^",$O$6)</f>
        <v>= 2^5</v>
      </c>
      <c r="K34" s="44" t="str">
        <f>concatenate("= ",2^$O$6)</f>
        <v>= 32</v>
      </c>
      <c r="L34" s="44"/>
      <c r="M34" s="3"/>
      <c r="N34" s="3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8.75" customHeight="1">
      <c r="A35" s="10" t="s">
        <v>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8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8.75" customHeight="1">
      <c r="A37" s="1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8.75" customHeight="1">
      <c r="A38" s="10" t="s">
        <v>30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8.75" customHeight="1">
      <c r="A39" s="1" t="s">
        <v>37</v>
      </c>
      <c r="B39" s="3"/>
      <c r="C39" s="11" t="s">
        <v>10</v>
      </c>
      <c r="D39" s="1" t="s">
        <v>38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8.75" customHeight="1">
      <c r="A40" s="10"/>
      <c r="B40" s="3"/>
      <c r="C40" s="11" t="s">
        <v>10</v>
      </c>
      <c r="D40" s="1" t="str">
        <f>concatenate("2^", $O$4 , " x 0 ... 2^", $O$4 , " x (2^" , $O$6 ," - 1)")</f>
        <v>2^3 x 0 ... 2^3 x (2^5 - 1)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8.75" customHeight="1">
      <c r="A41" s="10"/>
      <c r="B41" s="3"/>
      <c r="C41" s="2">
        <v>2.0</v>
      </c>
      <c r="D41" s="11" t="s">
        <v>39</v>
      </c>
      <c r="E41" s="3">
        <f t="shared" ref="E41:E43" si="17">$O$4</f>
        <v>3</v>
      </c>
      <c r="F41" s="2" t="s">
        <v>40</v>
      </c>
      <c r="G41" s="2">
        <v>0.0</v>
      </c>
      <c r="H41" s="11" t="s">
        <v>10</v>
      </c>
      <c r="I41" s="3">
        <f t="shared" ref="I41:I43" si="18">2^$O$4 * G41</f>
        <v>0</v>
      </c>
      <c r="J41" s="3"/>
      <c r="K41" s="3"/>
      <c r="L41" s="3"/>
      <c r="M41" s="3"/>
      <c r="N41" s="3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8.75" customHeight="1">
      <c r="A42" s="10"/>
      <c r="B42" s="3"/>
      <c r="C42" s="2">
        <v>2.0</v>
      </c>
      <c r="D42" s="11" t="s">
        <v>39</v>
      </c>
      <c r="E42" s="3">
        <f t="shared" si="17"/>
        <v>3</v>
      </c>
      <c r="F42" s="2" t="s">
        <v>40</v>
      </c>
      <c r="G42" s="2">
        <v>1.0</v>
      </c>
      <c r="H42" s="11" t="s">
        <v>10</v>
      </c>
      <c r="I42" s="3">
        <f t="shared" si="18"/>
        <v>8</v>
      </c>
      <c r="J42" s="3"/>
      <c r="K42" s="3"/>
      <c r="L42" s="3"/>
      <c r="M42" s="3"/>
      <c r="N42" s="3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8.75" customHeight="1">
      <c r="A43" s="10"/>
      <c r="B43" s="3"/>
      <c r="C43" s="2">
        <v>2.0</v>
      </c>
      <c r="D43" s="11" t="s">
        <v>39</v>
      </c>
      <c r="E43" s="3">
        <f t="shared" si="17"/>
        <v>3</v>
      </c>
      <c r="F43" s="2" t="s">
        <v>40</v>
      </c>
      <c r="G43" s="2">
        <v>2.0</v>
      </c>
      <c r="H43" s="11" t="s">
        <v>10</v>
      </c>
      <c r="I43" s="3">
        <f t="shared" si="18"/>
        <v>16</v>
      </c>
      <c r="J43" s="3"/>
      <c r="K43" s="3"/>
      <c r="L43" s="3"/>
      <c r="M43" s="3"/>
      <c r="N43" s="3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8.75" customHeight="1">
      <c r="A44" s="10"/>
      <c r="B44" s="3"/>
      <c r="C44" s="2" t="s">
        <v>41</v>
      </c>
      <c r="D44" s="2" t="s">
        <v>41</v>
      </c>
      <c r="E44" s="2" t="s">
        <v>41</v>
      </c>
      <c r="F44" s="2" t="s">
        <v>41</v>
      </c>
      <c r="G44" s="2" t="s">
        <v>41</v>
      </c>
      <c r="H44" s="2" t="s">
        <v>42</v>
      </c>
      <c r="I44" s="2" t="s">
        <v>43</v>
      </c>
      <c r="J44" s="3"/>
      <c r="K44" s="3"/>
      <c r="L44" s="3"/>
      <c r="M44" s="3"/>
      <c r="N44" s="3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8.75" customHeight="1">
      <c r="A45" s="10"/>
      <c r="B45" s="3"/>
      <c r="C45" s="2">
        <v>2.0</v>
      </c>
      <c r="D45" s="11" t="s">
        <v>39</v>
      </c>
      <c r="E45" s="3">
        <f>$O$4</f>
        <v>3</v>
      </c>
      <c r="F45" s="2" t="s">
        <v>40</v>
      </c>
      <c r="G45" s="2">
        <f>2^5 - 1</f>
        <v>31</v>
      </c>
      <c r="H45" s="11" t="s">
        <v>10</v>
      </c>
      <c r="I45" s="3">
        <f>2^$O$4 * G45</f>
        <v>248</v>
      </c>
      <c r="J45" s="3"/>
      <c r="K45" s="3"/>
      <c r="L45" s="3"/>
      <c r="M45" s="3"/>
      <c r="N45" s="3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8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38.25" customHeight="1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38.25" customHeight="1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38.25" customHeight="1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38.25" customHeight="1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38.25" customHeight="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38.25" customHeight="1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38.25" customHeight="1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38.25" customHeight="1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38.25" customHeight="1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38.2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38.2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38.2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38.25" customHeight="1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38.25" customHeight="1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38.25" customHeight="1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38.25" customHeight="1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38.25" customHeight="1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38.25" customHeight="1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38.25" customHeight="1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38.25" customHeight="1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38.25" customHeight="1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38.25" customHeight="1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38.25" customHeight="1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38.25" customHeight="1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38.25" customHeight="1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38.25" customHeight="1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38.25" customHeight="1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38.25" customHeight="1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38.25" customHeight="1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38.25" customHeight="1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38.25" customHeight="1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38.25" customHeight="1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38.25" customHeight="1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38.25" customHeight="1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38.25" customHeight="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38.25" customHeight="1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38.25" customHeight="1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38.25" customHeight="1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38.25" customHeight="1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38.25" customHeight="1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38.25" customHeight="1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38.25" customHeight="1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38.25" customHeight="1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38.25" customHeight="1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38.25" customHeight="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38.25" customHeight="1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38.25" customHeight="1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38.25" customHeight="1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38.25" customHeight="1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38.25" customHeight="1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38.25" customHeight="1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38.25" customHeight="1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38.25" customHeight="1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38.25" customHeight="1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38.25" customHeight="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38.25" customHeight="1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38.25" customHeight="1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38.25" customHeight="1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38.25" customHeight="1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38.25" customHeight="1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38.25" customHeight="1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38.25" customHeight="1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38.25" customHeight="1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38.25" customHeight="1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38.2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38.2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38.25" customHeight="1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38.2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38.25" customHeight="1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38.25" customHeight="1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38.25" customHeight="1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38.25" customHeight="1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38.25" customHeight="1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38.25" customHeight="1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38.25" customHeight="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38.25" customHeight="1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38.25" customHeight="1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38.25" customHeight="1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38.25" customHeight="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38.25" customHeight="1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38.25" customHeight="1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38.25" customHeight="1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38.25" customHeight="1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38.25" customHeight="1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38.25" customHeight="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38.25" customHeight="1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38.25" customHeight="1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38.25" customHeight="1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38.25" customHeight="1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38.25" customHeight="1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38.25" customHeight="1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38.25" customHeight="1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38.25" customHeight="1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38.25" customHeight="1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38.25" customHeight="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38.25" customHeight="1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38.25" customHeight="1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38.25" customHeight="1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38.25" customHeight="1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38.2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38.25" customHeight="1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38.25" customHeight="1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38.2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38.25" customHeight="1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38.25" customHeight="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38.25" customHeight="1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38.25" customHeight="1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38.25" customHeight="1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38.25" customHeight="1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38.25" customHeight="1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38.25" customHeight="1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38.25" customHeight="1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38.25" customHeight="1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38.25" customHeight="1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38.25" customHeight="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38.25" customHeight="1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38.25" customHeight="1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38.25" customHeight="1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38.25" customHeight="1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38.25" customHeight="1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38.25" customHeight="1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38.25" customHeight="1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38.25" customHeight="1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38.25" customHeight="1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38.25" customHeight="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38.25" customHeight="1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38.25" customHeigh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38.25" customHeigh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38.25" customHeigh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38.25" customHeight="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38.25" customHeight="1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38.25" customHeight="1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38.25" customHeight="1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38.25" customHeight="1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38.25" customHeight="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38.2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38.25" customHeight="1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38.25" customHeight="1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38.2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38.25" customHeight="1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38.25" customHeight="1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38.25" customHeight="1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38.25" customHeight="1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38.25" customHeight="1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38.25" customHeight="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38.25" customHeight="1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38.25" customHeight="1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38.25" customHeight="1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38.25" customHeight="1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38.25" customHeight="1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38.25" customHeight="1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38.25" customHeight="1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38.25" customHeight="1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38.25" customHeight="1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38.25" customHeight="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38.25" customHeight="1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38.25" customHeight="1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38.25" customHeight="1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38.25" customHeight="1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38.25" customHeight="1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38.25" customHeight="1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38.25" customHeight="1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38.25" customHeight="1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38.25" customHeight="1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38.25" customHeight="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38.25" customHeight="1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38.25" customHeight="1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38.25" customHeight="1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38.25" customHeight="1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38.25" customHeight="1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38.25" customHeight="1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38.25" customHeight="1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38.25" customHeight="1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38.25" customHeight="1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38.25" customHeight="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38.25" customHeight="1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38.25" customHeight="1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38.25" customHeight="1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38.25" customHeight="1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38.25" customHeight="1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38.25" customHeight="1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38.25" customHeight="1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38.25" customHeight="1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38.25" customHeight="1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38.25" customHeight="1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38.25" customHeight="1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38.25" customHeight="1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38.25" customHeight="1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38.25" customHeight="1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38.25" customHeight="1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38.25" customHeight="1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38.25" customHeight="1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38.25" customHeight="1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38.25" customHeight="1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38.25" customHeight="1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38.25" customHeight="1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38.25" customHeight="1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38.25" customHeight="1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38.25" customHeight="1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38.25" customHeight="1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38.25" customHeight="1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38.25" customHeight="1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38.25" customHeight="1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38.25" customHeight="1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38.25" customHeight="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38.25" customHeight="1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38.25" customHeight="1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38.25" customHeight="1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38.25" customHeight="1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38.25" customHeight="1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38.25" customHeight="1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38.25" customHeight="1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38.25" customHeight="1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38.25" customHeight="1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38.25" customHeight="1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38.25" customHeight="1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38.25" customHeight="1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38.25" customHeight="1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38.25" customHeight="1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38.25" customHeight="1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38.25" customHeight="1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38.25" customHeight="1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38.25" customHeight="1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38.25" customHeight="1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38.25" customHeight="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38.25" customHeight="1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38.25" customHeight="1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38.25" customHeight="1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38.25" customHeight="1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38.25" customHeight="1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38.25" customHeight="1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38.25" customHeight="1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38.25" customHeight="1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38.25" customHeight="1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38.25" customHeight="1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38.25" customHeight="1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38.25" customHeight="1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38.25" customHeight="1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38.25" customHeight="1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38.25" customHeight="1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38.25" customHeight="1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38.25" customHeight="1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38.25" customHeight="1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38.25" customHeight="1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38.25" customHeight="1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38.25" customHeight="1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38.25" customHeight="1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38.25" customHeight="1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38.25" customHeight="1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38.25" customHeight="1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38.25" customHeight="1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38.25" customHeight="1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38.25" customHeight="1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38.25" customHeight="1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38.25" customHeight="1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38.25" customHeight="1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38.25" customHeight="1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38.25" customHeight="1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38.25" customHeight="1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38.25" customHeight="1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38.25" customHeight="1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38.25" customHeight="1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38.25" customHeight="1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38.25" customHeight="1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38.25" customHeight="1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38.25" customHeight="1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38.25" customHeight="1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38.25" customHeight="1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38.25" customHeight="1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38.25" customHeight="1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38.25" customHeight="1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38.25" customHeight="1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38.25" customHeight="1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38.25" customHeight="1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38.25" customHeight="1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38.25" customHeight="1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38.25" customHeight="1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38.25" customHeight="1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38.25" customHeight="1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38.25" customHeight="1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38.25" customHeight="1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38.25" customHeight="1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38.25" customHeight="1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38.25" customHeight="1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38.25" customHeight="1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38.25" customHeight="1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38.25" customHeight="1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38.25" customHeight="1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38.25" customHeight="1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38.25" customHeight="1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38.25" customHeight="1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38.25" customHeight="1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38.25" customHeight="1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38.25" customHeight="1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38.25" customHeight="1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38.25" customHeight="1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38.25" customHeight="1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38.25" customHeight="1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38.25" customHeight="1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38.25" customHeight="1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38.25" customHeight="1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38.25" customHeight="1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38.25" customHeight="1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38.25" customHeight="1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38.25" customHeight="1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38.25" customHeight="1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38.25" customHeight="1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38.25" customHeight="1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38.25" customHeight="1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38.25" customHeight="1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38.25" customHeight="1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38.25" customHeight="1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38.25" customHeight="1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38.25" customHeight="1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38.25" customHeight="1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38.25" customHeight="1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38.25" customHeight="1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38.25" customHeight="1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38.25" customHeight="1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38.25" customHeight="1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38.25" customHeight="1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38.25" customHeight="1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38.25" customHeight="1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38.25" customHeight="1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38.25" customHeight="1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38.25" customHeight="1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38.25" customHeight="1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38.25" customHeight="1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38.25" customHeight="1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38.25" customHeight="1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38.25" customHeight="1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38.25" customHeight="1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38.25" customHeight="1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38.25" customHeight="1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38.25" customHeight="1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38.25" customHeight="1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38.25" customHeight="1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38.25" customHeight="1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38.25" customHeight="1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38.25" customHeight="1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38.25" customHeight="1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38.25" customHeight="1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38.25" customHeight="1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38.25" customHeight="1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38.25" customHeight="1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38.25" customHeight="1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38.25" customHeight="1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38.25" customHeight="1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38.25" customHeight="1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38.25" customHeight="1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38.25" customHeight="1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38.25" customHeight="1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38.25" customHeight="1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38.25" customHeight="1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38.25" customHeight="1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38.25" customHeight="1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38.25" customHeight="1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38.25" customHeight="1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38.25" customHeight="1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38.25" customHeight="1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38.25" customHeight="1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38.25" customHeight="1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38.25" customHeight="1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38.25" customHeight="1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38.25" customHeight="1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38.25" customHeight="1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38.25" customHeight="1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38.25" customHeight="1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38.25" customHeight="1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38.25" customHeight="1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38.25" customHeight="1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38.25" customHeight="1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38.25" customHeight="1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38.25" customHeight="1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38.25" customHeight="1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38.25" customHeight="1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38.25" customHeight="1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38.25" customHeight="1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38.25" customHeight="1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38.25" customHeight="1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38.25" customHeight="1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38.25" customHeight="1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38.25" customHeight="1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38.25" customHeight="1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38.25" customHeight="1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38.25" customHeight="1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38.25" customHeight="1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38.25" customHeight="1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38.25" customHeight="1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38.25" customHeight="1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38.25" customHeight="1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38.25" customHeight="1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38.25" customHeight="1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38.25" customHeight="1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38.25" customHeight="1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38.25" customHeight="1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38.25" customHeight="1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38.25" customHeight="1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38.25" customHeight="1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38.25" customHeight="1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38.25" customHeight="1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38.25" customHeight="1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38.25" customHeight="1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38.25" customHeight="1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38.25" customHeight="1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38.25" customHeight="1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38.25" customHeight="1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38.25" customHeight="1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38.25" customHeight="1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38.25" customHeight="1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38.25" customHeight="1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38.25" customHeight="1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38.25" customHeight="1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38.25" customHeight="1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38.25" customHeight="1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38.25" customHeight="1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38.25" customHeight="1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38.25" customHeight="1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38.25" customHeight="1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38.25" customHeight="1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38.25" customHeight="1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38.25" customHeight="1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38.25" customHeight="1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38.25" customHeight="1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38.25" customHeight="1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38.25" customHeight="1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38.25" customHeight="1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38.25" customHeight="1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38.25" customHeight="1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38.25" customHeight="1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38.25" customHeight="1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38.25" customHeight="1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38.25" customHeight="1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38.25" customHeight="1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38.25" customHeight="1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38.25" customHeight="1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38.25" customHeight="1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38.25" customHeight="1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38.25" customHeight="1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38.25" customHeight="1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38.25" customHeight="1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38.25" customHeight="1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38.25" customHeight="1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38.25" customHeight="1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38.25" customHeight="1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38.25" customHeight="1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38.25" customHeight="1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38.25" customHeight="1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38.25" customHeight="1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38.25" customHeight="1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38.25" customHeight="1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38.25" customHeight="1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38.25" customHeight="1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38.25" customHeight="1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38.25" customHeight="1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38.25" customHeight="1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38.25" customHeight="1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38.25" customHeight="1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38.25" customHeight="1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38.25" customHeight="1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38.25" customHeight="1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38.25" customHeight="1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38.25" customHeight="1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38.25" customHeight="1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38.25" customHeight="1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38.25" customHeight="1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38.25" customHeight="1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38.25" customHeight="1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38.25" customHeight="1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38.25" customHeight="1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38.25" customHeight="1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38.25" customHeight="1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38.25" customHeight="1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38.25" customHeight="1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38.25" customHeight="1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38.25" customHeight="1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38.25" customHeight="1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38.25" customHeight="1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38.25" customHeight="1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38.25" customHeight="1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38.25" customHeight="1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38.25" customHeight="1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38.25" customHeight="1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38.25" customHeight="1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38.25" customHeight="1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38.25" customHeight="1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38.25" customHeight="1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38.25" customHeight="1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38.25" customHeight="1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38.25" customHeight="1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38.25" customHeight="1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38.25" customHeight="1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38.25" customHeight="1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38.25" customHeight="1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38.25" customHeight="1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38.25" customHeight="1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38.25" customHeight="1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38.25" customHeight="1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38.25" customHeight="1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38.25" customHeight="1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38.25" customHeight="1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38.25" customHeight="1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38.25" customHeight="1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38.25" customHeight="1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38.25" customHeight="1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38.25" customHeight="1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38.25" customHeight="1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38.25" customHeight="1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38.25" customHeight="1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38.25" customHeight="1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38.25" customHeight="1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38.25" customHeight="1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38.25" customHeight="1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38.25" customHeight="1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38.25" customHeight="1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38.25" customHeight="1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38.25" customHeight="1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38.25" customHeight="1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38.25" customHeight="1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38.25" customHeight="1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38.25" customHeight="1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38.25" customHeight="1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38.25" customHeight="1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38.25" customHeight="1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38.25" customHeight="1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38.25" customHeight="1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38.25" customHeight="1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38.25" customHeight="1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38.25" customHeight="1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38.25" customHeight="1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38.25" customHeight="1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38.25" customHeight="1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38.25" customHeight="1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38.25" customHeight="1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38.25" customHeight="1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38.25" customHeight="1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38.25" customHeight="1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38.25" customHeight="1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38.25" customHeight="1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38.25" customHeight="1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38.25" customHeight="1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38.25" customHeight="1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38.25" customHeight="1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38.25" customHeight="1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38.25" customHeight="1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38.25" customHeight="1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38.25" customHeight="1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38.25" customHeight="1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38.25" customHeight="1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38.25" customHeight="1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38.25" customHeight="1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38.25" customHeight="1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38.25" customHeight="1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38.25" customHeight="1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38.25" customHeight="1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38.25" customHeight="1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38.25" customHeight="1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38.25" customHeight="1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38.25" customHeight="1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38.25" customHeight="1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38.25" customHeight="1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38.25" customHeight="1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38.25" customHeight="1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38.25" customHeight="1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38.25" customHeight="1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38.25" customHeight="1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38.25" customHeight="1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38.25" customHeight="1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38.25" customHeight="1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38.25" customHeight="1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38.25" customHeight="1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38.25" customHeight="1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38.25" customHeight="1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38.25" customHeight="1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38.25" customHeight="1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38.25" customHeight="1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38.25" customHeight="1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38.25" customHeight="1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38.25" customHeight="1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38.25" customHeight="1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38.25" customHeight="1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38.25" customHeight="1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38.25" customHeight="1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38.25" customHeight="1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38.25" customHeight="1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38.25" customHeight="1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38.25" customHeight="1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38.25" customHeight="1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38.25" customHeight="1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38.25" customHeight="1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38.25" customHeight="1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38.25" customHeight="1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38.25" customHeight="1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38.25" customHeight="1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38.25" customHeight="1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38.25" customHeight="1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38.25" customHeight="1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38.25" customHeight="1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38.25" customHeight="1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38.25" customHeight="1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38.25" customHeight="1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38.25" customHeight="1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38.25" customHeight="1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38.25" customHeight="1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38.25" customHeight="1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38.25" customHeight="1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38.25" customHeight="1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38.25" customHeight="1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38.25" customHeight="1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38.25" customHeight="1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38.25" customHeight="1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38.25" customHeight="1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38.25" customHeight="1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38.25" customHeight="1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38.25" customHeight="1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38.25" customHeight="1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38.25" customHeight="1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38.25" customHeight="1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38.25" customHeight="1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38.25" customHeight="1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38.25" customHeight="1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38.25" customHeight="1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38.25" customHeight="1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38.25" customHeight="1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38.25" customHeight="1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38.25" customHeight="1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38.25" customHeight="1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38.25" customHeight="1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38.25" customHeight="1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38.25" customHeight="1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38.25" customHeight="1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38.25" customHeight="1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38.25" customHeight="1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38.25" customHeight="1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38.25" customHeight="1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38.25" customHeight="1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38.25" customHeight="1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38.25" customHeight="1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38.25" customHeight="1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38.25" customHeight="1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38.25" customHeight="1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38.25" customHeight="1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38.25" customHeight="1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38.25" customHeight="1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38.25" customHeight="1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38.25" customHeight="1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38.25" customHeight="1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38.25" customHeight="1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38.25" customHeight="1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38.25" customHeight="1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38.25" customHeight="1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38.25" customHeight="1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38.25" customHeight="1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38.25" customHeight="1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38.25" customHeight="1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38.25" customHeight="1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38.25" customHeight="1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38.25" customHeight="1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38.25" customHeight="1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38.25" customHeight="1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38.25" customHeight="1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38.25" customHeight="1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38.25" customHeight="1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38.25" customHeight="1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38.25" customHeight="1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38.25" customHeight="1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38.25" customHeight="1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38.25" customHeight="1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38.25" customHeight="1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38.25" customHeight="1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38.25" customHeight="1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38.25" customHeight="1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38.25" customHeight="1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38.25" customHeight="1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38.25" customHeight="1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38.25" customHeight="1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38.25" customHeight="1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38.25" customHeight="1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38.25" customHeight="1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38.25" customHeight="1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38.25" customHeight="1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38.25" customHeight="1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38.25" customHeight="1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38.25" customHeight="1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38.25" customHeight="1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38.25" customHeight="1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38.25" customHeight="1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38.25" customHeight="1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38.25" customHeight="1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38.25" customHeight="1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38.25" customHeight="1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38.25" customHeight="1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38.25" customHeight="1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38.25" customHeight="1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38.25" customHeight="1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38.25" customHeight="1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38.25" customHeight="1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38.25" customHeight="1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38.25" customHeight="1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38.25" customHeight="1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38.25" customHeight="1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38.25" customHeight="1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38.25" customHeight="1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38.25" customHeight="1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38.25" customHeight="1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38.25" customHeight="1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38.25" customHeight="1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38.25" customHeight="1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38.25" customHeight="1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38.25" customHeight="1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38.25" customHeight="1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38.25" customHeight="1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38.25" customHeight="1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38.25" customHeight="1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38.25" customHeight="1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38.25" customHeight="1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38.25" customHeight="1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38.25" customHeight="1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38.25" customHeight="1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38.25" customHeight="1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38.25" customHeight="1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38.25" customHeight="1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38.25" customHeight="1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38.25" customHeight="1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38.25" customHeight="1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38.25" customHeight="1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38.25" customHeight="1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38.25" customHeight="1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38.25" customHeight="1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38.25" customHeight="1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38.25" customHeight="1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38.25" customHeight="1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38.25" customHeight="1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38.25" customHeight="1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38.25" customHeight="1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38.25" customHeight="1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38.25" customHeight="1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38.25" customHeight="1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38.25" customHeight="1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38.25" customHeight="1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38.25" customHeight="1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38.25" customHeight="1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38.25" customHeight="1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38.25" customHeight="1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38.25" customHeight="1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38.25" customHeight="1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38.25" customHeight="1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38.25" customHeight="1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38.25" customHeight="1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38.25" customHeight="1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38.25" customHeight="1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38.25" customHeight="1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38.25" customHeight="1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38.25" customHeight="1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38.25" customHeight="1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38.25" customHeight="1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38.25" customHeight="1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38.25" customHeight="1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38.25" customHeight="1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38.25" customHeight="1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38.25" customHeight="1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38.25" customHeight="1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38.25" customHeight="1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38.25" customHeight="1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38.25" customHeight="1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38.25" customHeight="1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38.25" customHeight="1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38.25" customHeight="1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38.25" customHeight="1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38.25" customHeight="1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38.25" customHeight="1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38.25" customHeight="1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38.25" customHeight="1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38.25" customHeight="1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38.25" customHeight="1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38.25" customHeight="1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38.25" customHeight="1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38.25" customHeight="1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38.25" customHeight="1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38.25" customHeight="1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38.25" customHeight="1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38.25" customHeight="1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38.25" customHeight="1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38.25" customHeight="1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38.25" customHeight="1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38.25" customHeight="1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38.25" customHeight="1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38.25" customHeight="1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38.25" customHeight="1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38.25" customHeight="1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38.25" customHeight="1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38.25" customHeight="1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38.25" customHeight="1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38.25" customHeight="1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38.25" customHeight="1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38.25" customHeight="1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38.25" customHeight="1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38.25" customHeight="1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38.25" customHeight="1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38.25" customHeight="1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38.25" customHeight="1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38.25" customHeight="1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38.25" customHeight="1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38.25" customHeight="1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38.25" customHeight="1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38.25" customHeight="1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38.25" customHeight="1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38.25" customHeight="1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38.25" customHeight="1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38.25" customHeight="1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38.25" customHeight="1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38.25" customHeight="1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38.25" customHeight="1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38.25" customHeight="1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38.25" customHeight="1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38.25" customHeight="1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38.25" customHeight="1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38.25" customHeight="1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38.25" customHeight="1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38.25" customHeight="1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38.25" customHeight="1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38.25" customHeight="1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38.25" customHeight="1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38.25" customHeight="1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38.25" customHeight="1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38.25" customHeight="1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38.25" customHeight="1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38.25" customHeight="1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38.25" customHeight="1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38.25" customHeight="1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38.25" customHeight="1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38.25" customHeight="1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38.25" customHeight="1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38.25" customHeight="1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38.25" customHeight="1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38.25" customHeight="1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38.25" customHeight="1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38.25" customHeight="1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38.25" customHeight="1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38.25" customHeight="1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38.25" customHeight="1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38.25" customHeight="1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38.25" customHeight="1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38.25" customHeight="1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38.25" customHeight="1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38.25" customHeight="1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38.25" customHeight="1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38.25" customHeight="1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38.25" customHeight="1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38.25" customHeight="1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38.25" customHeight="1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38.25" customHeight="1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38.25" customHeight="1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38.25" customHeight="1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38.25" customHeight="1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38.25" customHeight="1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38.25" customHeight="1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38.25" customHeight="1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38.25" customHeight="1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38.25" customHeight="1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38.25" customHeight="1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38.25" customHeight="1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38.25" customHeight="1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38.25" customHeight="1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38.25" customHeight="1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38.25" customHeight="1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38.25" customHeight="1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38.25" customHeight="1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38.25" customHeight="1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38.25" customHeight="1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38.25" customHeight="1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38.25" customHeight="1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38.25" customHeight="1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38.25" customHeight="1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38.25" customHeight="1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38.25" customHeight="1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38.25" customHeight="1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38.25" customHeight="1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38.25" customHeight="1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38.25" customHeight="1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38.25" customHeight="1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38.25" customHeight="1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38.25" customHeight="1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38.25" customHeight="1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38.25" customHeight="1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38.25" customHeight="1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38.25" customHeight="1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38.25" customHeight="1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38.25" customHeight="1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38.25" customHeight="1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38.25" customHeight="1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38.25" customHeight="1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38.25" customHeight="1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38.25" customHeight="1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38.25" customHeight="1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38.25" customHeight="1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38.25" customHeight="1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38.25" customHeight="1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38.25" customHeight="1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38.25" customHeight="1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38.25" customHeight="1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38.25" customHeight="1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38.25" customHeight="1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38.25" customHeight="1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38.25" customHeight="1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38.25" customHeight="1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38.25" customHeight="1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38.25" customHeight="1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38.25" customHeight="1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38.25" customHeight="1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38.25" customHeight="1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38.25" customHeight="1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ht="38.25" customHeight="1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ht="38.25" customHeight="1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ht="38.25" customHeight="1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ht="38.25" customHeight="1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ht="38.25" customHeight="1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ht="38.25" customHeight="1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ht="38.25" customHeight="1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ht="38.25" customHeight="1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ht="38.25" customHeight="1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ht="38.25" customHeight="1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ht="38.25" customHeight="1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ht="38.25" customHeight="1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ht="38.25" customHeight="1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ht="38.25" customHeight="1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ht="38.25" customHeight="1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ht="38.25" customHeight="1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ht="38.25" customHeight="1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ht="38.25" customHeight="1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ht="38.25" customHeight="1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ht="38.25" customHeight="1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ht="38.25" customHeight="1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ht="38.25" customHeight="1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ht="38.25" customHeight="1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ht="38.25" customHeight="1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ht="38.25" customHeight="1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ht="38.25" customHeight="1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ht="38.25" customHeight="1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ht="38.25" customHeight="1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ht="38.25" customHeight="1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ht="38.25" customHeight="1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ht="38.25" customHeight="1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ht="38.25" customHeight="1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ht="38.25" customHeight="1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ht="38.25" customHeight="1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ht="38.25" customHeight="1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ht="38.25" customHeight="1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ht="38.25" customHeight="1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ht="38.25" customHeight="1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ht="38.25" customHeight="1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ht="38.25" customHeight="1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ht="38.25" customHeight="1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ht="38.25" customHeight="1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  <row r="1001" ht="38.25" customHeight="1">
      <c r="A1001" s="5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</row>
    <row r="1002" ht="38.25" customHeight="1">
      <c r="A1002" s="5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</row>
    <row r="1003" ht="38.25" customHeight="1">
      <c r="A1003" s="5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</row>
    <row r="1004" ht="38.25" customHeight="1">
      <c r="A1004" s="5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</row>
    <row r="1005" ht="38.25" customHeight="1">
      <c r="A1005" s="5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</row>
    <row r="1006" ht="38.25" customHeight="1">
      <c r="A1006" s="5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</row>
    <row r="1007" ht="38.25" customHeight="1">
      <c r="A1007" s="5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</row>
    <row r="1008" ht="38.25" customHeight="1">
      <c r="A1008" s="5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</row>
    <row r="1009" ht="38.25" customHeight="1">
      <c r="A1009" s="5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</row>
    <row r="1010" ht="38.25" customHeight="1">
      <c r="A1010" s="5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</row>
    <row r="1011" ht="38.25" customHeight="1">
      <c r="A1011" s="5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</row>
    <row r="1012" ht="38.25" customHeight="1">
      <c r="A1012" s="5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</row>
    <row r="1013" ht="38.25" customHeight="1">
      <c r="A1013" s="5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</row>
    <row r="1014" ht="38.25" customHeight="1">
      <c r="A1014" s="5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</row>
    <row r="1015" ht="38.25" customHeight="1">
      <c r="A1015" s="5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</row>
    <row r="1016" ht="38.25" customHeight="1">
      <c r="A1016" s="5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</row>
    <row r="1017" ht="38.25" customHeight="1">
      <c r="A1017" s="5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</row>
    <row r="1018" ht="38.25" customHeight="1">
      <c r="A1018" s="5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</row>
    <row r="1019" ht="38.25" customHeight="1">
      <c r="A1019" s="5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</row>
  </sheetData>
  <mergeCells count="6">
    <mergeCell ref="J8:J9"/>
    <mergeCell ref="J14:J15"/>
    <mergeCell ref="J19:J20"/>
    <mergeCell ref="S5:W5"/>
    <mergeCell ref="S17:W17"/>
    <mergeCell ref="S11:W11"/>
  </mergeCells>
  <drawing r:id="rId1"/>
</worksheet>
</file>