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8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hidePivotFieldList="1"/>
  <mc:AlternateContent xmlns:mc="http://schemas.openxmlformats.org/markup-compatibility/2006">
    <mc:Choice Requires="x15">
      <x15ac:absPath xmlns:x15ac="http://schemas.microsoft.com/office/spreadsheetml/2010/11/ac" url="C:\Users\kanad\OneDrive\Documents\"/>
    </mc:Choice>
  </mc:AlternateContent>
  <xr:revisionPtr revIDLastSave="0" documentId="8_{0B5D94C9-F770-43AB-BF7E-29B8352DC61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Gobardanga ULB Data" sheetId="1" r:id="rId1"/>
    <sheet name="Satisfaction Avg" sheetId="2" r:id="rId2"/>
    <sheet name="Std. Dev." sheetId="5" r:id="rId3"/>
    <sheet name="Overall Satisfaction Data" sheetId="6" r:id="rId4"/>
    <sheet name="Trend Analysis" sheetId="7" r:id="rId5"/>
    <sheet name="Correlation Analysis" sheetId="8" r:id="rId6"/>
    <sheet name="O_P_Q Analysis" sheetId="9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2" l="1"/>
  <c r="I4" i="2"/>
  <c r="H5" i="2"/>
  <c r="I5" i="2"/>
  <c r="H6" i="2"/>
  <c r="I6" i="2"/>
  <c r="H7" i="2"/>
  <c r="I7" i="2" s="1"/>
  <c r="H8" i="2"/>
  <c r="I8" i="2" s="1"/>
  <c r="U24" i="7" l="1"/>
  <c r="T24" i="7"/>
  <c r="S24" i="7"/>
  <c r="R24" i="7"/>
  <c r="Q24" i="7"/>
  <c r="C14" i="7" l="1"/>
  <c r="D14" i="7"/>
  <c r="E14" i="7"/>
  <c r="F14" i="7"/>
  <c r="G14" i="7"/>
  <c r="H14" i="7"/>
  <c r="I14" i="7"/>
  <c r="J14" i="7"/>
  <c r="K14" i="7"/>
  <c r="L14" i="7"/>
  <c r="M14" i="7"/>
  <c r="B14" i="7"/>
  <c r="B13" i="7"/>
  <c r="C13" i="7"/>
  <c r="D13" i="7"/>
  <c r="E13" i="7"/>
  <c r="F13" i="7"/>
  <c r="G13" i="7"/>
  <c r="H13" i="7"/>
  <c r="I13" i="7"/>
  <c r="J13" i="7"/>
  <c r="K13" i="7"/>
  <c r="L13" i="7"/>
  <c r="M13" i="7"/>
  <c r="N5" i="7"/>
  <c r="N6" i="7"/>
  <c r="N7" i="7"/>
  <c r="N8" i="7"/>
  <c r="N4" i="7"/>
  <c r="AL52" i="6"/>
  <c r="AJ52" i="6"/>
  <c r="AH52" i="6"/>
  <c r="AF52" i="6"/>
  <c r="AD52" i="6"/>
  <c r="AB52" i="6"/>
  <c r="Z52" i="6"/>
  <c r="X52" i="6"/>
  <c r="V52" i="6"/>
  <c r="T52" i="6"/>
  <c r="R52" i="6"/>
  <c r="P52" i="6"/>
  <c r="AL51" i="6"/>
  <c r="AJ51" i="6"/>
  <c r="AH51" i="6"/>
  <c r="AF51" i="6"/>
  <c r="AD51" i="6"/>
  <c r="AB51" i="6"/>
  <c r="Z51" i="6"/>
  <c r="X51" i="6"/>
  <c r="V51" i="6"/>
  <c r="T51" i="6"/>
  <c r="R51" i="6"/>
  <c r="P51" i="6"/>
  <c r="AL50" i="6"/>
  <c r="AJ50" i="6"/>
  <c r="AH50" i="6"/>
  <c r="AF50" i="6"/>
  <c r="AD50" i="6"/>
  <c r="AB50" i="6"/>
  <c r="Z50" i="6"/>
  <c r="X50" i="6"/>
  <c r="V50" i="6"/>
  <c r="T50" i="6"/>
  <c r="R50" i="6"/>
  <c r="P50" i="6"/>
  <c r="AL49" i="6"/>
  <c r="AJ49" i="6"/>
  <c r="AH49" i="6"/>
  <c r="AF49" i="6"/>
  <c r="AD49" i="6"/>
  <c r="AB49" i="6"/>
  <c r="Z49" i="6"/>
  <c r="X49" i="6"/>
  <c r="V49" i="6"/>
  <c r="T49" i="6"/>
  <c r="R49" i="6"/>
  <c r="P49" i="6"/>
  <c r="AL48" i="6"/>
  <c r="AJ48" i="6"/>
  <c r="AH48" i="6"/>
  <c r="AF48" i="6"/>
  <c r="AD48" i="6"/>
  <c r="AB48" i="6"/>
  <c r="Z48" i="6"/>
  <c r="X48" i="6"/>
  <c r="V48" i="6"/>
  <c r="T48" i="6"/>
  <c r="R48" i="6"/>
  <c r="P48" i="6"/>
  <c r="AL47" i="6"/>
  <c r="AJ47" i="6"/>
  <c r="AH47" i="6"/>
  <c r="AF47" i="6"/>
  <c r="AD47" i="6"/>
  <c r="AB47" i="6"/>
  <c r="Z47" i="6"/>
  <c r="X47" i="6"/>
  <c r="V47" i="6"/>
  <c r="T47" i="6"/>
  <c r="R47" i="6"/>
  <c r="P47" i="6"/>
  <c r="AL46" i="6"/>
  <c r="AJ46" i="6"/>
  <c r="AH46" i="6"/>
  <c r="AF46" i="6"/>
  <c r="AD46" i="6"/>
  <c r="AB46" i="6"/>
  <c r="Z46" i="6"/>
  <c r="X46" i="6"/>
  <c r="V46" i="6"/>
  <c r="T46" i="6"/>
  <c r="R46" i="6"/>
  <c r="P46" i="6"/>
  <c r="AL45" i="6"/>
  <c r="AJ45" i="6"/>
  <c r="AH45" i="6"/>
  <c r="AF45" i="6"/>
  <c r="AD45" i="6"/>
  <c r="AB45" i="6"/>
  <c r="Z45" i="6"/>
  <c r="X45" i="6"/>
  <c r="V45" i="6"/>
  <c r="T45" i="6"/>
  <c r="R45" i="6"/>
  <c r="P45" i="6"/>
  <c r="AL44" i="6"/>
  <c r="AJ44" i="6"/>
  <c r="AH44" i="6"/>
  <c r="AF44" i="6"/>
  <c r="AD44" i="6"/>
  <c r="AB44" i="6"/>
  <c r="Z44" i="6"/>
  <c r="X44" i="6"/>
  <c r="V44" i="6"/>
  <c r="T44" i="6"/>
  <c r="R44" i="6"/>
  <c r="P44" i="6"/>
  <c r="AL43" i="6"/>
  <c r="AJ43" i="6"/>
  <c r="AH43" i="6"/>
  <c r="AF43" i="6"/>
  <c r="AD43" i="6"/>
  <c r="AB43" i="6"/>
  <c r="Z43" i="6"/>
  <c r="X43" i="6"/>
  <c r="V43" i="6"/>
  <c r="T43" i="6"/>
  <c r="R43" i="6"/>
  <c r="P43" i="6"/>
  <c r="AL42" i="6"/>
  <c r="AJ42" i="6"/>
  <c r="AH42" i="6"/>
  <c r="AF42" i="6"/>
  <c r="AD42" i="6"/>
  <c r="AB42" i="6"/>
  <c r="Z42" i="6"/>
  <c r="X42" i="6"/>
  <c r="V42" i="6"/>
  <c r="T42" i="6"/>
  <c r="R42" i="6"/>
  <c r="P42" i="6"/>
  <c r="AL41" i="6"/>
  <c r="AJ41" i="6"/>
  <c r="AH41" i="6"/>
  <c r="AF41" i="6"/>
  <c r="AD41" i="6"/>
  <c r="AB41" i="6"/>
  <c r="Z41" i="6"/>
  <c r="X41" i="6"/>
  <c r="V41" i="6"/>
  <c r="T41" i="6"/>
  <c r="R41" i="6"/>
  <c r="P41" i="6"/>
  <c r="AL40" i="6"/>
  <c r="AJ40" i="6"/>
  <c r="AH40" i="6"/>
  <c r="AF40" i="6"/>
  <c r="AD40" i="6"/>
  <c r="AB40" i="6"/>
  <c r="Z40" i="6"/>
  <c r="X40" i="6"/>
  <c r="V40" i="6"/>
  <c r="T40" i="6"/>
  <c r="R40" i="6"/>
  <c r="P40" i="6"/>
  <c r="AL39" i="6"/>
  <c r="AJ39" i="6"/>
  <c r="AH39" i="6"/>
  <c r="AF39" i="6"/>
  <c r="AD39" i="6"/>
  <c r="AB39" i="6"/>
  <c r="Z39" i="6"/>
  <c r="X39" i="6"/>
  <c r="V39" i="6"/>
  <c r="T39" i="6"/>
  <c r="R39" i="6"/>
  <c r="P39" i="6"/>
  <c r="AL38" i="6"/>
  <c r="AJ38" i="6"/>
  <c r="AH38" i="6"/>
  <c r="AF38" i="6"/>
  <c r="AD38" i="6"/>
  <c r="AB38" i="6"/>
  <c r="Z38" i="6"/>
  <c r="X38" i="6"/>
  <c r="V38" i="6"/>
  <c r="T38" i="6"/>
  <c r="R38" i="6"/>
  <c r="P38" i="6"/>
  <c r="AL37" i="6"/>
  <c r="AJ37" i="6"/>
  <c r="AH37" i="6"/>
  <c r="AF37" i="6"/>
  <c r="AD37" i="6"/>
  <c r="AB37" i="6"/>
  <c r="Z37" i="6"/>
  <c r="X37" i="6"/>
  <c r="V37" i="6"/>
  <c r="T37" i="6"/>
  <c r="R37" i="6"/>
  <c r="P37" i="6"/>
  <c r="AL36" i="6"/>
  <c r="AJ36" i="6"/>
  <c r="AH36" i="6"/>
  <c r="AF36" i="6"/>
  <c r="AD36" i="6"/>
  <c r="AB36" i="6"/>
  <c r="Z36" i="6"/>
  <c r="X36" i="6"/>
  <c r="V36" i="6"/>
  <c r="T36" i="6"/>
  <c r="R36" i="6"/>
  <c r="P36" i="6"/>
  <c r="AL35" i="6"/>
  <c r="AJ35" i="6"/>
  <c r="AH35" i="6"/>
  <c r="AF35" i="6"/>
  <c r="AD35" i="6"/>
  <c r="AB35" i="6"/>
  <c r="Z35" i="6"/>
  <c r="X35" i="6"/>
  <c r="V35" i="6"/>
  <c r="T35" i="6"/>
  <c r="R35" i="6"/>
  <c r="P35" i="6"/>
  <c r="AL34" i="6"/>
  <c r="AJ34" i="6"/>
  <c r="AH34" i="6"/>
  <c r="AF34" i="6"/>
  <c r="AD34" i="6"/>
  <c r="AB34" i="6"/>
  <c r="Z34" i="6"/>
  <c r="X34" i="6"/>
  <c r="V34" i="6"/>
  <c r="T34" i="6"/>
  <c r="R34" i="6"/>
  <c r="P34" i="6"/>
  <c r="AL33" i="6"/>
  <c r="AJ33" i="6"/>
  <c r="AH33" i="6"/>
  <c r="AF33" i="6"/>
  <c r="AD33" i="6"/>
  <c r="AB33" i="6"/>
  <c r="Z33" i="6"/>
  <c r="X33" i="6"/>
  <c r="V33" i="6"/>
  <c r="T33" i="6"/>
  <c r="R33" i="6"/>
  <c r="P33" i="6"/>
  <c r="AL32" i="6"/>
  <c r="AJ32" i="6"/>
  <c r="AH32" i="6"/>
  <c r="AF32" i="6"/>
  <c r="AD32" i="6"/>
  <c r="AB32" i="6"/>
  <c r="Z32" i="6"/>
  <c r="X32" i="6"/>
  <c r="V32" i="6"/>
  <c r="T32" i="6"/>
  <c r="R32" i="6"/>
  <c r="P32" i="6"/>
  <c r="AL31" i="6"/>
  <c r="AJ31" i="6"/>
  <c r="AH31" i="6"/>
  <c r="AF31" i="6"/>
  <c r="AD31" i="6"/>
  <c r="AB31" i="6"/>
  <c r="Z31" i="6"/>
  <c r="X31" i="6"/>
  <c r="V31" i="6"/>
  <c r="T31" i="6"/>
  <c r="R31" i="6"/>
  <c r="P31" i="6"/>
  <c r="AL30" i="6"/>
  <c r="AJ30" i="6"/>
  <c r="AH30" i="6"/>
  <c r="AF30" i="6"/>
  <c r="AD30" i="6"/>
  <c r="AB30" i="6"/>
  <c r="Z30" i="6"/>
  <c r="X30" i="6"/>
  <c r="V30" i="6"/>
  <c r="T30" i="6"/>
  <c r="R30" i="6"/>
  <c r="P30" i="6"/>
  <c r="AL29" i="6"/>
  <c r="AJ29" i="6"/>
  <c r="AH29" i="6"/>
  <c r="AF29" i="6"/>
  <c r="AD29" i="6"/>
  <c r="AB29" i="6"/>
  <c r="Z29" i="6"/>
  <c r="X29" i="6"/>
  <c r="V29" i="6"/>
  <c r="T29" i="6"/>
  <c r="R29" i="6"/>
  <c r="P29" i="6"/>
  <c r="AL28" i="6"/>
  <c r="AJ28" i="6"/>
  <c r="AH28" i="6"/>
  <c r="AF28" i="6"/>
  <c r="AD28" i="6"/>
  <c r="AB28" i="6"/>
  <c r="Z28" i="6"/>
  <c r="X28" i="6"/>
  <c r="V28" i="6"/>
  <c r="T28" i="6"/>
  <c r="R28" i="6"/>
  <c r="P28" i="6"/>
  <c r="AL27" i="6"/>
  <c r="AJ27" i="6"/>
  <c r="AH27" i="6"/>
  <c r="AF27" i="6"/>
  <c r="AD27" i="6"/>
  <c r="AB27" i="6"/>
  <c r="Z27" i="6"/>
  <c r="X27" i="6"/>
  <c r="V27" i="6"/>
  <c r="T27" i="6"/>
  <c r="R27" i="6"/>
  <c r="P27" i="6"/>
  <c r="AL26" i="6"/>
  <c r="AJ26" i="6"/>
  <c r="AH26" i="6"/>
  <c r="AF26" i="6"/>
  <c r="AD26" i="6"/>
  <c r="AB26" i="6"/>
  <c r="Z26" i="6"/>
  <c r="X26" i="6"/>
  <c r="V26" i="6"/>
  <c r="T26" i="6"/>
  <c r="R26" i="6"/>
  <c r="P26" i="6"/>
  <c r="AL25" i="6"/>
  <c r="AJ25" i="6"/>
  <c r="AH25" i="6"/>
  <c r="AF25" i="6"/>
  <c r="AD25" i="6"/>
  <c r="AB25" i="6"/>
  <c r="Z25" i="6"/>
  <c r="X25" i="6"/>
  <c r="V25" i="6"/>
  <c r="T25" i="6"/>
  <c r="R25" i="6"/>
  <c r="P25" i="6"/>
  <c r="AL24" i="6"/>
  <c r="AJ24" i="6"/>
  <c r="AH24" i="6"/>
  <c r="AF24" i="6"/>
  <c r="AD24" i="6"/>
  <c r="AB24" i="6"/>
  <c r="Z24" i="6"/>
  <c r="X24" i="6"/>
  <c r="V24" i="6"/>
  <c r="T24" i="6"/>
  <c r="R24" i="6"/>
  <c r="P24" i="6"/>
  <c r="AL23" i="6"/>
  <c r="AJ23" i="6"/>
  <c r="AH23" i="6"/>
  <c r="AF23" i="6"/>
  <c r="AD23" i="6"/>
  <c r="AB23" i="6"/>
  <c r="Z23" i="6"/>
  <c r="X23" i="6"/>
  <c r="V23" i="6"/>
  <c r="T23" i="6"/>
  <c r="R23" i="6"/>
  <c r="P23" i="6"/>
  <c r="AL22" i="6"/>
  <c r="AJ22" i="6"/>
  <c r="AH22" i="6"/>
  <c r="AF22" i="6"/>
  <c r="AD22" i="6"/>
  <c r="AB22" i="6"/>
  <c r="Z22" i="6"/>
  <c r="X22" i="6"/>
  <c r="V22" i="6"/>
  <c r="T22" i="6"/>
  <c r="R22" i="6"/>
  <c r="P22" i="6"/>
  <c r="AL21" i="6"/>
  <c r="AJ21" i="6"/>
  <c r="AH21" i="6"/>
  <c r="AF21" i="6"/>
  <c r="AD21" i="6"/>
  <c r="AB21" i="6"/>
  <c r="Z21" i="6"/>
  <c r="X21" i="6"/>
  <c r="V21" i="6"/>
  <c r="T21" i="6"/>
  <c r="R21" i="6"/>
  <c r="P21" i="6"/>
  <c r="AL20" i="6"/>
  <c r="AJ20" i="6"/>
  <c r="AH20" i="6"/>
  <c r="AF20" i="6"/>
  <c r="AD20" i="6"/>
  <c r="AB20" i="6"/>
  <c r="Z20" i="6"/>
  <c r="X20" i="6"/>
  <c r="V20" i="6"/>
  <c r="T20" i="6"/>
  <c r="R20" i="6"/>
  <c r="P20" i="6"/>
  <c r="AL19" i="6"/>
  <c r="AJ19" i="6"/>
  <c r="AH19" i="6"/>
  <c r="AF19" i="6"/>
  <c r="AD19" i="6"/>
  <c r="AB19" i="6"/>
  <c r="Z19" i="6"/>
  <c r="X19" i="6"/>
  <c r="V19" i="6"/>
  <c r="T19" i="6"/>
  <c r="R19" i="6"/>
  <c r="P19" i="6"/>
  <c r="AL18" i="6"/>
  <c r="AJ18" i="6"/>
  <c r="AH18" i="6"/>
  <c r="AF18" i="6"/>
  <c r="AD18" i="6"/>
  <c r="AB18" i="6"/>
  <c r="Z18" i="6"/>
  <c r="X18" i="6"/>
  <c r="V18" i="6"/>
  <c r="T18" i="6"/>
  <c r="R18" i="6"/>
  <c r="P18" i="6"/>
  <c r="AL17" i="6"/>
  <c r="AJ17" i="6"/>
  <c r="AH17" i="6"/>
  <c r="AF17" i="6"/>
  <c r="AD17" i="6"/>
  <c r="AB17" i="6"/>
  <c r="Z17" i="6"/>
  <c r="X17" i="6"/>
  <c r="V17" i="6"/>
  <c r="T17" i="6"/>
  <c r="R17" i="6"/>
  <c r="P17" i="6"/>
  <c r="AL16" i="6"/>
  <c r="AJ16" i="6"/>
  <c r="AH16" i="6"/>
  <c r="AF16" i="6"/>
  <c r="AD16" i="6"/>
  <c r="AB16" i="6"/>
  <c r="Z16" i="6"/>
  <c r="X16" i="6"/>
  <c r="V16" i="6"/>
  <c r="T16" i="6"/>
  <c r="R16" i="6"/>
  <c r="P16" i="6"/>
  <c r="AL15" i="6"/>
  <c r="AJ15" i="6"/>
  <c r="AH15" i="6"/>
  <c r="AF15" i="6"/>
  <c r="AD15" i="6"/>
  <c r="AB15" i="6"/>
  <c r="Z15" i="6"/>
  <c r="X15" i="6"/>
  <c r="V15" i="6"/>
  <c r="T15" i="6"/>
  <c r="R15" i="6"/>
  <c r="P15" i="6"/>
  <c r="AL14" i="6"/>
  <c r="AJ14" i="6"/>
  <c r="AH14" i="6"/>
  <c r="AF14" i="6"/>
  <c r="AD14" i="6"/>
  <c r="AB14" i="6"/>
  <c r="Z14" i="6"/>
  <c r="X14" i="6"/>
  <c r="V14" i="6"/>
  <c r="T14" i="6"/>
  <c r="R14" i="6"/>
  <c r="P14" i="6"/>
  <c r="AL13" i="6"/>
  <c r="AJ13" i="6"/>
  <c r="AH13" i="6"/>
  <c r="AF13" i="6"/>
  <c r="AD13" i="6"/>
  <c r="AB13" i="6"/>
  <c r="Z13" i="6"/>
  <c r="X13" i="6"/>
  <c r="V13" i="6"/>
  <c r="T13" i="6"/>
  <c r="R13" i="6"/>
  <c r="P13" i="6"/>
  <c r="AL12" i="6"/>
  <c r="AJ12" i="6"/>
  <c r="AH12" i="6"/>
  <c r="AF12" i="6"/>
  <c r="AD12" i="6"/>
  <c r="AB12" i="6"/>
  <c r="Z12" i="6"/>
  <c r="X12" i="6"/>
  <c r="V12" i="6"/>
  <c r="T12" i="6"/>
  <c r="R12" i="6"/>
  <c r="P12" i="6"/>
  <c r="AL11" i="6"/>
  <c r="AJ11" i="6"/>
  <c r="AH11" i="6"/>
  <c r="AF11" i="6"/>
  <c r="AD11" i="6"/>
  <c r="AB11" i="6"/>
  <c r="Z11" i="6"/>
  <c r="X11" i="6"/>
  <c r="V11" i="6"/>
  <c r="T11" i="6"/>
  <c r="R11" i="6"/>
  <c r="P11" i="6"/>
  <c r="AL10" i="6"/>
  <c r="AJ10" i="6"/>
  <c r="AH10" i="6"/>
  <c r="AF10" i="6"/>
  <c r="AD10" i="6"/>
  <c r="AB10" i="6"/>
  <c r="Z10" i="6"/>
  <c r="X10" i="6"/>
  <c r="V10" i="6"/>
  <c r="T10" i="6"/>
  <c r="R10" i="6"/>
  <c r="P10" i="6"/>
  <c r="AL9" i="6"/>
  <c r="AJ9" i="6"/>
  <c r="AH9" i="6"/>
  <c r="AF9" i="6"/>
  <c r="AD9" i="6"/>
  <c r="AB9" i="6"/>
  <c r="Z9" i="6"/>
  <c r="X9" i="6"/>
  <c r="V9" i="6"/>
  <c r="T9" i="6"/>
  <c r="R9" i="6"/>
  <c r="P9" i="6"/>
  <c r="AL8" i="6"/>
  <c r="AJ8" i="6"/>
  <c r="AH8" i="6"/>
  <c r="AF8" i="6"/>
  <c r="AD8" i="6"/>
  <c r="AB8" i="6"/>
  <c r="Z8" i="6"/>
  <c r="X8" i="6"/>
  <c r="V8" i="6"/>
  <c r="T8" i="6"/>
  <c r="R8" i="6"/>
  <c r="P8" i="6"/>
  <c r="AL7" i="6"/>
  <c r="AJ7" i="6"/>
  <c r="AH7" i="6"/>
  <c r="AF7" i="6"/>
  <c r="AD7" i="6"/>
  <c r="AB7" i="6"/>
  <c r="Z7" i="6"/>
  <c r="X7" i="6"/>
  <c r="V7" i="6"/>
  <c r="T7" i="6"/>
  <c r="R7" i="6"/>
  <c r="P7" i="6"/>
  <c r="AL6" i="6"/>
  <c r="AJ6" i="6"/>
  <c r="AH6" i="6"/>
  <c r="AF6" i="6"/>
  <c r="AD6" i="6"/>
  <c r="AB6" i="6"/>
  <c r="Z6" i="6"/>
  <c r="X6" i="6"/>
  <c r="V6" i="6"/>
  <c r="T6" i="6"/>
  <c r="R6" i="6"/>
  <c r="P6" i="6"/>
  <c r="AL5" i="6"/>
  <c r="AJ5" i="6"/>
  <c r="AH5" i="6"/>
  <c r="AF5" i="6"/>
  <c r="AD5" i="6"/>
  <c r="AB5" i="6"/>
  <c r="Z5" i="6"/>
  <c r="X5" i="6"/>
  <c r="V5" i="6"/>
  <c r="T5" i="6"/>
  <c r="R5" i="6"/>
  <c r="P5" i="6"/>
  <c r="AL4" i="6"/>
  <c r="AJ4" i="6"/>
  <c r="AH4" i="6"/>
  <c r="AF4" i="6"/>
  <c r="AD4" i="6"/>
  <c r="AB4" i="6"/>
  <c r="Z4" i="6"/>
  <c r="X4" i="6"/>
  <c r="V4" i="6"/>
  <c r="T4" i="6"/>
  <c r="R4" i="6"/>
  <c r="P4" i="6"/>
  <c r="AL3" i="6"/>
  <c r="AJ3" i="6"/>
  <c r="AH3" i="6"/>
  <c r="AF3" i="6"/>
  <c r="AD3" i="6"/>
  <c r="AB3" i="6"/>
  <c r="Z3" i="6"/>
  <c r="X3" i="6"/>
  <c r="V3" i="6"/>
  <c r="T3" i="6"/>
  <c r="R3" i="6"/>
  <c r="P3" i="6"/>
  <c r="B15" i="7" l="1"/>
  <c r="B17" i="7" s="1"/>
  <c r="M15" i="7"/>
  <c r="M17" i="7" s="1"/>
  <c r="L15" i="7"/>
  <c r="L16" i="7" s="1"/>
  <c r="K15" i="7"/>
  <c r="K16" i="7" s="1"/>
  <c r="J15" i="7"/>
  <c r="J16" i="7" s="1"/>
  <c r="I15" i="7"/>
  <c r="I16" i="7" s="1"/>
  <c r="H15" i="7"/>
  <c r="H17" i="7" s="1"/>
  <c r="G15" i="7"/>
  <c r="G16" i="7" s="1"/>
  <c r="F15" i="7"/>
  <c r="F16" i="7" s="1"/>
  <c r="E15" i="7"/>
  <c r="E16" i="7" s="1"/>
  <c r="D15" i="7"/>
  <c r="D16" i="7" s="1"/>
  <c r="C15" i="7"/>
  <c r="C16" i="7" s="1"/>
  <c r="O5" i="2"/>
  <c r="O6" i="2"/>
  <c r="O7" i="2"/>
  <c r="O8" i="2"/>
  <c r="O9" i="2"/>
  <c r="N5" i="2"/>
  <c r="N6" i="2"/>
  <c r="N7" i="2"/>
  <c r="N8" i="2"/>
  <c r="N9" i="2"/>
  <c r="M5" i="2"/>
  <c r="M6" i="2"/>
  <c r="M7" i="2"/>
  <c r="M8" i="2"/>
  <c r="M9" i="2"/>
  <c r="L5" i="2"/>
  <c r="L6" i="2"/>
  <c r="L7" i="2"/>
  <c r="L8" i="2"/>
  <c r="L9" i="2"/>
  <c r="L4" i="2"/>
  <c r="M4" i="2"/>
  <c r="N4" i="2"/>
  <c r="O4" i="2"/>
  <c r="K5" i="2"/>
  <c r="K6" i="2"/>
  <c r="K7" i="2"/>
  <c r="K8" i="2"/>
  <c r="K9" i="2"/>
  <c r="K4" i="2"/>
  <c r="D17" i="7" l="1"/>
  <c r="G17" i="7"/>
  <c r="G24" i="7" s="1"/>
  <c r="H16" i="7"/>
  <c r="H22" i="7" s="1"/>
  <c r="B16" i="7"/>
  <c r="B21" i="7" s="1"/>
  <c r="D21" i="7"/>
  <c r="D22" i="7"/>
  <c r="D20" i="7"/>
  <c r="D23" i="7"/>
  <c r="D24" i="7"/>
  <c r="G21" i="7"/>
  <c r="G22" i="7"/>
  <c r="G23" i="7"/>
  <c r="G20" i="7"/>
  <c r="K22" i="7"/>
  <c r="H21" i="7"/>
  <c r="H23" i="7"/>
  <c r="B22" i="7"/>
  <c r="B23" i="7"/>
  <c r="B24" i="7"/>
  <c r="B20" i="7"/>
  <c r="I17" i="7"/>
  <c r="I20" i="7" s="1"/>
  <c r="J17" i="7"/>
  <c r="J23" i="7" s="1"/>
  <c r="E17" i="7"/>
  <c r="E24" i="7" s="1"/>
  <c r="M16" i="7"/>
  <c r="K17" i="7"/>
  <c r="K20" i="7" s="1"/>
  <c r="F17" i="7"/>
  <c r="F21" i="7" s="1"/>
  <c r="L17" i="7"/>
  <c r="L21" i="7" s="1"/>
  <c r="C17" i="7"/>
  <c r="C21" i="7" s="1"/>
  <c r="BL48" i="1"/>
  <c r="BM48" i="1" s="1"/>
  <c r="BJ48" i="1"/>
  <c r="BK48" i="1" s="1"/>
  <c r="BH48" i="1"/>
  <c r="BI48" i="1" s="1"/>
  <c r="BF48" i="1"/>
  <c r="BG48" i="1" s="1"/>
  <c r="BD48" i="1"/>
  <c r="BE48" i="1" s="1"/>
  <c r="BL47" i="1"/>
  <c r="BM47" i="1" s="1"/>
  <c r="BJ47" i="1"/>
  <c r="BK47" i="1" s="1"/>
  <c r="BH47" i="1"/>
  <c r="BI47" i="1" s="1"/>
  <c r="BF47" i="1"/>
  <c r="BG47" i="1" s="1"/>
  <c r="BD47" i="1"/>
  <c r="BE47" i="1" s="1"/>
  <c r="BL46" i="1"/>
  <c r="BM46" i="1" s="1"/>
  <c r="BJ46" i="1"/>
  <c r="BK46" i="1" s="1"/>
  <c r="BH46" i="1"/>
  <c r="BI46" i="1" s="1"/>
  <c r="BF46" i="1"/>
  <c r="BG46" i="1" s="1"/>
  <c r="BD46" i="1"/>
  <c r="BE46" i="1" s="1"/>
  <c r="BL45" i="1"/>
  <c r="BM45" i="1" s="1"/>
  <c r="BJ45" i="1"/>
  <c r="BK45" i="1" s="1"/>
  <c r="BH45" i="1"/>
  <c r="BI45" i="1" s="1"/>
  <c r="BF45" i="1"/>
  <c r="BG45" i="1" s="1"/>
  <c r="BD45" i="1"/>
  <c r="BE45" i="1" s="1"/>
  <c r="BL44" i="1"/>
  <c r="BM44" i="1" s="1"/>
  <c r="BJ44" i="1"/>
  <c r="BK44" i="1" s="1"/>
  <c r="BH44" i="1"/>
  <c r="BI44" i="1" s="1"/>
  <c r="BF44" i="1"/>
  <c r="BG44" i="1" s="1"/>
  <c r="BD44" i="1"/>
  <c r="BE44" i="1" s="1"/>
  <c r="BL43" i="1"/>
  <c r="BM43" i="1" s="1"/>
  <c r="BJ43" i="1"/>
  <c r="BK43" i="1" s="1"/>
  <c r="BH43" i="1"/>
  <c r="BI43" i="1" s="1"/>
  <c r="BF43" i="1"/>
  <c r="BG43" i="1" s="1"/>
  <c r="BD43" i="1"/>
  <c r="BE43" i="1" s="1"/>
  <c r="BL42" i="1"/>
  <c r="BM42" i="1" s="1"/>
  <c r="BJ42" i="1"/>
  <c r="BK42" i="1" s="1"/>
  <c r="BH42" i="1"/>
  <c r="BI42" i="1" s="1"/>
  <c r="BF42" i="1"/>
  <c r="BG42" i="1" s="1"/>
  <c r="BD42" i="1"/>
  <c r="BE42" i="1" s="1"/>
  <c r="BL41" i="1"/>
  <c r="BM41" i="1" s="1"/>
  <c r="BJ41" i="1"/>
  <c r="BK41" i="1" s="1"/>
  <c r="BH41" i="1"/>
  <c r="BI41" i="1" s="1"/>
  <c r="BF41" i="1"/>
  <c r="BG41" i="1" s="1"/>
  <c r="BD41" i="1"/>
  <c r="BE41" i="1" s="1"/>
  <c r="BL40" i="1"/>
  <c r="BM40" i="1" s="1"/>
  <c r="BJ40" i="1"/>
  <c r="BK40" i="1" s="1"/>
  <c r="BH40" i="1"/>
  <c r="BI40" i="1" s="1"/>
  <c r="BF40" i="1"/>
  <c r="BG40" i="1" s="1"/>
  <c r="BD40" i="1"/>
  <c r="BE40" i="1" s="1"/>
  <c r="BL39" i="1"/>
  <c r="BM39" i="1" s="1"/>
  <c r="BJ39" i="1"/>
  <c r="BK39" i="1" s="1"/>
  <c r="BH39" i="1"/>
  <c r="BI39" i="1" s="1"/>
  <c r="BF39" i="1"/>
  <c r="BG39" i="1" s="1"/>
  <c r="BD39" i="1"/>
  <c r="BE39" i="1" s="1"/>
  <c r="BL38" i="1"/>
  <c r="BM38" i="1" s="1"/>
  <c r="BJ38" i="1"/>
  <c r="BK38" i="1" s="1"/>
  <c r="BH38" i="1"/>
  <c r="BI38" i="1" s="1"/>
  <c r="BF38" i="1"/>
  <c r="BG38" i="1" s="1"/>
  <c r="BD38" i="1"/>
  <c r="BE38" i="1" s="1"/>
  <c r="BL37" i="1"/>
  <c r="BM37" i="1" s="1"/>
  <c r="BJ37" i="1"/>
  <c r="BK37" i="1" s="1"/>
  <c r="BH37" i="1"/>
  <c r="BI37" i="1" s="1"/>
  <c r="BF37" i="1"/>
  <c r="BG37" i="1" s="1"/>
  <c r="BD37" i="1"/>
  <c r="BE37" i="1" s="1"/>
  <c r="BL36" i="1"/>
  <c r="BM36" i="1" s="1"/>
  <c r="BJ36" i="1"/>
  <c r="BK36" i="1" s="1"/>
  <c r="BH36" i="1"/>
  <c r="BI36" i="1" s="1"/>
  <c r="BF36" i="1"/>
  <c r="BG36" i="1" s="1"/>
  <c r="BD36" i="1"/>
  <c r="BE36" i="1" s="1"/>
  <c r="BL35" i="1"/>
  <c r="BM35" i="1" s="1"/>
  <c r="BJ35" i="1"/>
  <c r="BK35" i="1" s="1"/>
  <c r="BH35" i="1"/>
  <c r="BI35" i="1" s="1"/>
  <c r="BF35" i="1"/>
  <c r="BG35" i="1" s="1"/>
  <c r="BD35" i="1"/>
  <c r="BE35" i="1" s="1"/>
  <c r="BL34" i="1"/>
  <c r="BM34" i="1" s="1"/>
  <c r="BJ34" i="1"/>
  <c r="BK34" i="1" s="1"/>
  <c r="BH34" i="1"/>
  <c r="BI34" i="1" s="1"/>
  <c r="BF34" i="1"/>
  <c r="BG34" i="1" s="1"/>
  <c r="BE34" i="1"/>
  <c r="BD34" i="1"/>
  <c r="BL33" i="1"/>
  <c r="BM33" i="1" s="1"/>
  <c r="BJ33" i="1"/>
  <c r="BK33" i="1" s="1"/>
  <c r="BH33" i="1"/>
  <c r="BI33" i="1" s="1"/>
  <c r="BF33" i="1"/>
  <c r="BG33" i="1" s="1"/>
  <c r="BD33" i="1"/>
  <c r="BE33" i="1" s="1"/>
  <c r="BL32" i="1"/>
  <c r="BM32" i="1" s="1"/>
  <c r="BJ32" i="1"/>
  <c r="BK32" i="1" s="1"/>
  <c r="BH32" i="1"/>
  <c r="BI32" i="1" s="1"/>
  <c r="BF32" i="1"/>
  <c r="BG32" i="1" s="1"/>
  <c r="BD32" i="1"/>
  <c r="BE32" i="1" s="1"/>
  <c r="BL31" i="1"/>
  <c r="BM31" i="1" s="1"/>
  <c r="BJ31" i="1"/>
  <c r="BK31" i="1" s="1"/>
  <c r="BH31" i="1"/>
  <c r="BI31" i="1" s="1"/>
  <c r="BF31" i="1"/>
  <c r="BG31" i="1" s="1"/>
  <c r="BD31" i="1"/>
  <c r="BE31" i="1" s="1"/>
  <c r="BL30" i="1"/>
  <c r="BM30" i="1" s="1"/>
  <c r="BJ30" i="1"/>
  <c r="BK30" i="1" s="1"/>
  <c r="BH30" i="1"/>
  <c r="BI30" i="1" s="1"/>
  <c r="BF30" i="1"/>
  <c r="BG30" i="1" s="1"/>
  <c r="BD30" i="1"/>
  <c r="BE30" i="1" s="1"/>
  <c r="BL29" i="1"/>
  <c r="BM29" i="1" s="1"/>
  <c r="BJ29" i="1"/>
  <c r="BK29" i="1" s="1"/>
  <c r="BH29" i="1"/>
  <c r="BI29" i="1" s="1"/>
  <c r="BF29" i="1"/>
  <c r="BG29" i="1" s="1"/>
  <c r="BD29" i="1"/>
  <c r="BE29" i="1" s="1"/>
  <c r="BL28" i="1"/>
  <c r="BM28" i="1" s="1"/>
  <c r="BJ28" i="1"/>
  <c r="BK28" i="1" s="1"/>
  <c r="BH28" i="1"/>
  <c r="BI28" i="1" s="1"/>
  <c r="BF28" i="1"/>
  <c r="BG28" i="1" s="1"/>
  <c r="BD28" i="1"/>
  <c r="BE28" i="1" s="1"/>
  <c r="BL27" i="1"/>
  <c r="BM27" i="1" s="1"/>
  <c r="BJ27" i="1"/>
  <c r="BK27" i="1" s="1"/>
  <c r="BH27" i="1"/>
  <c r="BI27" i="1" s="1"/>
  <c r="BF27" i="1"/>
  <c r="BG27" i="1" s="1"/>
  <c r="BD27" i="1"/>
  <c r="BE27" i="1" s="1"/>
  <c r="BL26" i="1"/>
  <c r="BM26" i="1" s="1"/>
  <c r="BJ26" i="1"/>
  <c r="BK26" i="1" s="1"/>
  <c r="BH26" i="1"/>
  <c r="BI26" i="1" s="1"/>
  <c r="BF26" i="1"/>
  <c r="BG26" i="1" s="1"/>
  <c r="BD26" i="1"/>
  <c r="BE26" i="1" s="1"/>
  <c r="BL25" i="1"/>
  <c r="BM25" i="1" s="1"/>
  <c r="BJ25" i="1"/>
  <c r="BK25" i="1" s="1"/>
  <c r="BH25" i="1"/>
  <c r="BI25" i="1" s="1"/>
  <c r="BF25" i="1"/>
  <c r="BG25" i="1" s="1"/>
  <c r="BD25" i="1"/>
  <c r="BE25" i="1" s="1"/>
  <c r="BL24" i="1"/>
  <c r="BM24" i="1" s="1"/>
  <c r="BJ24" i="1"/>
  <c r="BK24" i="1" s="1"/>
  <c r="BH24" i="1"/>
  <c r="BI24" i="1" s="1"/>
  <c r="BF24" i="1"/>
  <c r="BG24" i="1" s="1"/>
  <c r="BD24" i="1"/>
  <c r="BE24" i="1" s="1"/>
  <c r="BL23" i="1"/>
  <c r="BM23" i="1" s="1"/>
  <c r="BJ23" i="1"/>
  <c r="BK23" i="1" s="1"/>
  <c r="BH23" i="1"/>
  <c r="BI23" i="1" s="1"/>
  <c r="BF23" i="1"/>
  <c r="BG23" i="1" s="1"/>
  <c r="BD23" i="1"/>
  <c r="BE23" i="1" s="1"/>
  <c r="BL22" i="1"/>
  <c r="BM22" i="1" s="1"/>
  <c r="BJ22" i="1"/>
  <c r="BK22" i="1" s="1"/>
  <c r="BH22" i="1"/>
  <c r="BI22" i="1" s="1"/>
  <c r="BF22" i="1"/>
  <c r="BG22" i="1" s="1"/>
  <c r="BD22" i="1"/>
  <c r="BE22" i="1" s="1"/>
  <c r="BL21" i="1"/>
  <c r="BM21" i="1" s="1"/>
  <c r="BJ21" i="1"/>
  <c r="BK21" i="1" s="1"/>
  <c r="BH21" i="1"/>
  <c r="BI21" i="1" s="1"/>
  <c r="BF21" i="1"/>
  <c r="BG21" i="1" s="1"/>
  <c r="BD21" i="1"/>
  <c r="BE21" i="1" s="1"/>
  <c r="BL20" i="1"/>
  <c r="BM20" i="1" s="1"/>
  <c r="BJ20" i="1"/>
  <c r="BK20" i="1" s="1"/>
  <c r="BH20" i="1"/>
  <c r="BI20" i="1" s="1"/>
  <c r="BF20" i="1"/>
  <c r="BG20" i="1" s="1"/>
  <c r="BD20" i="1"/>
  <c r="BE20" i="1" s="1"/>
  <c r="BL19" i="1"/>
  <c r="BM19" i="1" s="1"/>
  <c r="BJ19" i="1"/>
  <c r="BK19" i="1" s="1"/>
  <c r="BH19" i="1"/>
  <c r="BI19" i="1" s="1"/>
  <c r="BF19" i="1"/>
  <c r="BG19" i="1" s="1"/>
  <c r="BD19" i="1"/>
  <c r="BE19" i="1" s="1"/>
  <c r="BL18" i="1"/>
  <c r="BM18" i="1" s="1"/>
  <c r="BJ18" i="1"/>
  <c r="BK18" i="1" s="1"/>
  <c r="BH18" i="1"/>
  <c r="BI18" i="1" s="1"/>
  <c r="BF18" i="1"/>
  <c r="BG18" i="1" s="1"/>
  <c r="BD18" i="1"/>
  <c r="BE18" i="1" s="1"/>
  <c r="BL17" i="1"/>
  <c r="BM17" i="1" s="1"/>
  <c r="BJ17" i="1"/>
  <c r="BK17" i="1" s="1"/>
  <c r="BH17" i="1"/>
  <c r="BI17" i="1" s="1"/>
  <c r="BF17" i="1"/>
  <c r="BG17" i="1" s="1"/>
  <c r="BD17" i="1"/>
  <c r="BE17" i="1" s="1"/>
  <c r="BL16" i="1"/>
  <c r="BM16" i="1" s="1"/>
  <c r="BJ16" i="1"/>
  <c r="BK16" i="1" s="1"/>
  <c r="BH16" i="1"/>
  <c r="BI16" i="1" s="1"/>
  <c r="BF16" i="1"/>
  <c r="BG16" i="1" s="1"/>
  <c r="BD16" i="1"/>
  <c r="BE16" i="1" s="1"/>
  <c r="BL15" i="1"/>
  <c r="BM15" i="1" s="1"/>
  <c r="BJ15" i="1"/>
  <c r="BK15" i="1" s="1"/>
  <c r="BH15" i="1"/>
  <c r="BI15" i="1" s="1"/>
  <c r="BF15" i="1"/>
  <c r="BG15" i="1" s="1"/>
  <c r="BD15" i="1"/>
  <c r="BE15" i="1" s="1"/>
  <c r="BL14" i="1"/>
  <c r="BM14" i="1" s="1"/>
  <c r="BJ14" i="1"/>
  <c r="BK14" i="1" s="1"/>
  <c r="BH14" i="1"/>
  <c r="BI14" i="1" s="1"/>
  <c r="BF14" i="1"/>
  <c r="BG14" i="1" s="1"/>
  <c r="BD14" i="1"/>
  <c r="BE14" i="1" s="1"/>
  <c r="BL13" i="1"/>
  <c r="BM13" i="1" s="1"/>
  <c r="BJ13" i="1"/>
  <c r="BK13" i="1" s="1"/>
  <c r="BH13" i="1"/>
  <c r="BI13" i="1" s="1"/>
  <c r="BF13" i="1"/>
  <c r="BG13" i="1" s="1"/>
  <c r="BD13" i="1"/>
  <c r="BE13" i="1" s="1"/>
  <c r="BL12" i="1"/>
  <c r="BM12" i="1" s="1"/>
  <c r="BJ12" i="1"/>
  <c r="BK12" i="1" s="1"/>
  <c r="BH12" i="1"/>
  <c r="BI12" i="1" s="1"/>
  <c r="BF12" i="1"/>
  <c r="BG12" i="1" s="1"/>
  <c r="BD12" i="1"/>
  <c r="BE12" i="1" s="1"/>
  <c r="BL11" i="1"/>
  <c r="BM11" i="1" s="1"/>
  <c r="BJ11" i="1"/>
  <c r="BK11" i="1" s="1"/>
  <c r="BH11" i="1"/>
  <c r="BI11" i="1" s="1"/>
  <c r="BF11" i="1"/>
  <c r="BG11" i="1" s="1"/>
  <c r="BD11" i="1"/>
  <c r="BE11" i="1" s="1"/>
  <c r="BL10" i="1"/>
  <c r="BM10" i="1" s="1"/>
  <c r="BJ10" i="1"/>
  <c r="BK10" i="1" s="1"/>
  <c r="BH10" i="1"/>
  <c r="BI10" i="1" s="1"/>
  <c r="BF10" i="1"/>
  <c r="BG10" i="1" s="1"/>
  <c r="BD10" i="1"/>
  <c r="BE10" i="1" s="1"/>
  <c r="BL9" i="1"/>
  <c r="BM9" i="1" s="1"/>
  <c r="BJ9" i="1"/>
  <c r="BK9" i="1" s="1"/>
  <c r="BH9" i="1"/>
  <c r="BI9" i="1" s="1"/>
  <c r="BF9" i="1"/>
  <c r="BG9" i="1" s="1"/>
  <c r="BD9" i="1"/>
  <c r="BE9" i="1" s="1"/>
  <c r="BL52" i="1"/>
  <c r="BM52" i="1" s="1"/>
  <c r="BJ52" i="1"/>
  <c r="BK52" i="1" s="1"/>
  <c r="BH52" i="1"/>
  <c r="BI52" i="1" s="1"/>
  <c r="BF52" i="1"/>
  <c r="BG52" i="1" s="1"/>
  <c r="BD52" i="1"/>
  <c r="BE52" i="1" s="1"/>
  <c r="BL51" i="1"/>
  <c r="BM51" i="1" s="1"/>
  <c r="BJ51" i="1"/>
  <c r="BK51" i="1" s="1"/>
  <c r="BH51" i="1"/>
  <c r="BI51" i="1" s="1"/>
  <c r="BF51" i="1"/>
  <c r="BG51" i="1" s="1"/>
  <c r="BD51" i="1"/>
  <c r="BE51" i="1" s="1"/>
  <c r="BL50" i="1"/>
  <c r="BM50" i="1" s="1"/>
  <c r="BJ50" i="1"/>
  <c r="BK50" i="1" s="1"/>
  <c r="BH50" i="1"/>
  <c r="BI50" i="1" s="1"/>
  <c r="BF50" i="1"/>
  <c r="BG50" i="1" s="1"/>
  <c r="BD50" i="1"/>
  <c r="BE50" i="1" s="1"/>
  <c r="BL49" i="1"/>
  <c r="BM49" i="1" s="1"/>
  <c r="BJ49" i="1"/>
  <c r="BK49" i="1" s="1"/>
  <c r="BH49" i="1"/>
  <c r="BI49" i="1" s="1"/>
  <c r="BF49" i="1"/>
  <c r="BG49" i="1" s="1"/>
  <c r="BD49" i="1"/>
  <c r="BE49" i="1" s="1"/>
  <c r="BL8" i="1"/>
  <c r="BM8" i="1" s="1"/>
  <c r="BJ8" i="1"/>
  <c r="BK8" i="1" s="1"/>
  <c r="BH8" i="1"/>
  <c r="BI8" i="1" s="1"/>
  <c r="BF8" i="1"/>
  <c r="BG8" i="1" s="1"/>
  <c r="BD8" i="1"/>
  <c r="BE8" i="1" s="1"/>
  <c r="BL7" i="1"/>
  <c r="BM7" i="1" s="1"/>
  <c r="BJ7" i="1"/>
  <c r="BK7" i="1" s="1"/>
  <c r="BH7" i="1"/>
  <c r="BI7" i="1" s="1"/>
  <c r="BF7" i="1"/>
  <c r="BG7" i="1" s="1"/>
  <c r="BD7" i="1"/>
  <c r="BE7" i="1" s="1"/>
  <c r="BL6" i="1"/>
  <c r="BM6" i="1" s="1"/>
  <c r="BJ6" i="1"/>
  <c r="BK6" i="1" s="1"/>
  <c r="BH6" i="1"/>
  <c r="BI6" i="1" s="1"/>
  <c r="BF6" i="1"/>
  <c r="BG6" i="1" s="1"/>
  <c r="BD6" i="1"/>
  <c r="BE6" i="1" s="1"/>
  <c r="BL5" i="1"/>
  <c r="BM5" i="1" s="1"/>
  <c r="BJ5" i="1"/>
  <c r="BK5" i="1" s="1"/>
  <c r="BH5" i="1"/>
  <c r="BI5" i="1" s="1"/>
  <c r="BF5" i="1"/>
  <c r="BG5" i="1" s="1"/>
  <c r="BD5" i="1"/>
  <c r="BE5" i="1" s="1"/>
  <c r="BL4" i="1"/>
  <c r="BM4" i="1" s="1"/>
  <c r="BJ4" i="1"/>
  <c r="BK4" i="1" s="1"/>
  <c r="BH4" i="1"/>
  <c r="BI4" i="1" s="1"/>
  <c r="BF4" i="1"/>
  <c r="BG4" i="1" s="1"/>
  <c r="BD4" i="1"/>
  <c r="BE4" i="1" s="1"/>
  <c r="BL3" i="1"/>
  <c r="BM3" i="1" s="1"/>
  <c r="BJ3" i="1"/>
  <c r="BH3" i="1"/>
  <c r="BF3" i="1"/>
  <c r="BG3" i="1" s="1"/>
  <c r="BD3" i="1"/>
  <c r="F22" i="7" l="1"/>
  <c r="I24" i="7"/>
  <c r="E20" i="7"/>
  <c r="I23" i="7"/>
  <c r="H24" i="7"/>
  <c r="L23" i="7"/>
  <c r="E22" i="7"/>
  <c r="I22" i="7"/>
  <c r="J20" i="7"/>
  <c r="E23" i="7"/>
  <c r="I21" i="7"/>
  <c r="H20" i="7"/>
  <c r="J22" i="7"/>
  <c r="F24" i="7"/>
  <c r="G7" i="8"/>
  <c r="H7" i="8"/>
  <c r="F7" i="8"/>
  <c r="E7" i="8"/>
  <c r="D7" i="8"/>
  <c r="K24" i="7"/>
  <c r="E21" i="7"/>
  <c r="J21" i="7"/>
  <c r="H8" i="8"/>
  <c r="G8" i="8"/>
  <c r="F8" i="8"/>
  <c r="K23" i="7"/>
  <c r="F20" i="7"/>
  <c r="K21" i="7"/>
  <c r="L24" i="7"/>
  <c r="F23" i="7"/>
  <c r="BI3" i="1"/>
  <c r="H9" i="8"/>
  <c r="G9" i="8"/>
  <c r="M21" i="7"/>
  <c r="M22" i="7"/>
  <c r="M23" i="7"/>
  <c r="M24" i="7"/>
  <c r="M20" i="7"/>
  <c r="L20" i="7"/>
  <c r="H10" i="8"/>
  <c r="BK3" i="1"/>
  <c r="C20" i="7"/>
  <c r="L22" i="7"/>
  <c r="BE3" i="1"/>
  <c r="C24" i="7"/>
  <c r="C23" i="7"/>
  <c r="C22" i="7"/>
  <c r="J24" i="7"/>
</calcChain>
</file>

<file path=xl/sharedStrings.xml><?xml version="1.0" encoding="utf-8"?>
<sst xmlns="http://schemas.openxmlformats.org/spreadsheetml/2006/main" count="2752" uniqueCount="295">
  <si>
    <t>Mode</t>
  </si>
  <si>
    <t>DEMOGRAPHIC INFORMATION</t>
  </si>
  <si>
    <t>PUBLIC SERVICES</t>
  </si>
  <si>
    <t>HEALTH AND SAFETY</t>
  </si>
  <si>
    <t>URBAN DEVELOPMENT AND INFRASTRUCTURE</t>
  </si>
  <si>
    <t>ENVIRONMENT AND SUSTAINABILITY</t>
  </si>
  <si>
    <t>CITIZEN ENGAGEMENT</t>
  </si>
  <si>
    <t>OVERALL SATISFACTION OVER THE PAST 10 YEARS</t>
  </si>
  <si>
    <t>OPEN-ENDED QUESTIONS</t>
  </si>
  <si>
    <t>SATISFACTION INDEX</t>
  </si>
  <si>
    <t>Place or Area</t>
  </si>
  <si>
    <t>ULB Area</t>
  </si>
  <si>
    <t>Age</t>
  </si>
  <si>
    <t>Gender</t>
  </si>
  <si>
    <t>Religion</t>
  </si>
  <si>
    <t>Caste</t>
  </si>
  <si>
    <t>Length of Residence</t>
  </si>
  <si>
    <t>Occupation</t>
  </si>
  <si>
    <t xml:space="preserve">Educational qualification </t>
  </si>
  <si>
    <t xml:space="preserve"> Head of the family?</t>
  </si>
  <si>
    <t xml:space="preserve"> Water Supply</t>
  </si>
  <si>
    <t xml:space="preserve"> Cleanliness and Garbage Collection  </t>
  </si>
  <si>
    <t xml:space="preserve"> Public Toilets  </t>
  </si>
  <si>
    <t xml:space="preserve">Sewage and Drainage System  </t>
  </si>
  <si>
    <t xml:space="preserve"> Condition of Roads and Footpaths  </t>
  </si>
  <si>
    <t xml:space="preserve">Fire Safety Measures </t>
  </si>
  <si>
    <t xml:space="preserve">Availability of Ambulance </t>
  </si>
  <si>
    <t xml:space="preserve"> Response to Emergency Situations</t>
  </si>
  <si>
    <t>Food Safety</t>
  </si>
  <si>
    <t>Availability of Public Transportation</t>
  </si>
  <si>
    <t>Urban Planning Initiatives</t>
  </si>
  <si>
    <t>Hawker and Footpath Chaos</t>
  </si>
  <si>
    <t>Education Facilities</t>
  </si>
  <si>
    <t>Efforts to Reduce Pollution</t>
  </si>
  <si>
    <t xml:space="preserve">Environmental Sustainability </t>
  </si>
  <si>
    <t>Managing Flooding and Waterlogging</t>
  </si>
  <si>
    <t xml:space="preserve">Tree Plantation and Urban Forestry </t>
  </si>
  <si>
    <t xml:space="preserve"> Efforts to Reduce Plastic Use</t>
  </si>
  <si>
    <t xml:space="preserve"> ULB's Transparency Regarding Policies </t>
  </si>
  <si>
    <t xml:space="preserve">Education </t>
  </si>
  <si>
    <t xml:space="preserve">Medical </t>
  </si>
  <si>
    <t>Road network</t>
  </si>
  <si>
    <t>Power supply</t>
  </si>
  <si>
    <t>Water supply</t>
  </si>
  <si>
    <t xml:space="preserve">Solid waste management </t>
  </si>
  <si>
    <t xml:space="preserve">Waste water management </t>
  </si>
  <si>
    <t xml:space="preserve">Recreation facilities </t>
  </si>
  <si>
    <t>Internet access</t>
  </si>
  <si>
    <t xml:space="preserve">Government policies towards ULB development </t>
  </si>
  <si>
    <t>Hazard mitigation</t>
  </si>
  <si>
    <t>Any other suggestions or feedback for the Urban Local Body.</t>
  </si>
  <si>
    <t>Public service satisfaction</t>
  </si>
  <si>
    <t>Health and safety satisfaction</t>
  </si>
  <si>
    <t>Urban development satisfaction</t>
  </si>
  <si>
    <t>Environmental satisfaction</t>
  </si>
  <si>
    <t>Citizen engagement satisfaction</t>
  </si>
  <si>
    <t>Online</t>
  </si>
  <si>
    <t>Khantura</t>
  </si>
  <si>
    <t>Male</t>
  </si>
  <si>
    <t>Hindu</t>
  </si>
  <si>
    <t>General</t>
  </si>
  <si>
    <t>More than 10 year</t>
  </si>
  <si>
    <t>Self-employed</t>
  </si>
  <si>
    <t>Secondary School</t>
  </si>
  <si>
    <t>1-2.5 lakh</t>
  </si>
  <si>
    <t>No</t>
  </si>
  <si>
    <t>Father-son</t>
  </si>
  <si>
    <t>Getting better</t>
  </si>
  <si>
    <t>Getting worse</t>
  </si>
  <si>
    <t>Unchanged</t>
  </si>
  <si>
    <t xml:space="preserve">To restart the Gobardanga Hospital immediately </t>
  </si>
  <si>
    <t>Kankana Lake and Yamuna River improvement process</t>
  </si>
  <si>
    <t>To educate people about environment, pollution and moral science. And also aware them about their rights to Government.</t>
  </si>
  <si>
    <t>OBC</t>
  </si>
  <si>
    <t>Student</t>
  </si>
  <si>
    <t>Postgraduate or Higher</t>
  </si>
  <si>
    <t>Father-Son</t>
  </si>
  <si>
    <t xml:space="preserve">Drainage system </t>
  </si>
  <si>
    <t xml:space="preserve">Water and electricity supply </t>
  </si>
  <si>
    <t>SC</t>
  </si>
  <si>
    <t>College Graduate</t>
  </si>
  <si>
    <t>Maternal uncle</t>
  </si>
  <si>
    <t xml:space="preserve">Health system </t>
  </si>
  <si>
    <t xml:space="preserve">Medical hospital </t>
  </si>
  <si>
    <t xml:space="preserve">To build a proper hospital </t>
  </si>
  <si>
    <t>2.5-5 lakh</t>
  </si>
  <si>
    <t xml:space="preserve">Medical service </t>
  </si>
  <si>
    <t xml:space="preserve">Medical service &amp; road </t>
  </si>
  <si>
    <t>Unemployed</t>
  </si>
  <si>
    <t>Father</t>
  </si>
  <si>
    <t>Sewage and drainage sys</t>
  </si>
  <si>
    <t xml:space="preserve">Healthcare services </t>
  </si>
  <si>
    <t xml:space="preserve">Be more civics than authoritative </t>
  </si>
  <si>
    <t>Female</t>
  </si>
  <si>
    <t xml:space="preserve">Father </t>
  </si>
  <si>
    <t>Goipur</t>
  </si>
  <si>
    <t>Employed in Government sector</t>
  </si>
  <si>
    <t>More than 5 lakh</t>
  </si>
  <si>
    <t>Yes</t>
  </si>
  <si>
    <t>--</t>
  </si>
  <si>
    <t>Water drainage system at the time of Monsoon</t>
  </si>
  <si>
    <t>Service to fight against Green House Effect</t>
  </si>
  <si>
    <t>Waste management, Reopen of Hospital, Water harvesting, Policies to fight against Green House Gases</t>
  </si>
  <si>
    <t xml:space="preserve">Health service and hospital reopening </t>
  </si>
  <si>
    <t>Drainage and drinking water</t>
  </si>
  <si>
    <t xml:space="preserve">Should be neutral and corruption free administration </t>
  </si>
  <si>
    <t>Drainage system.</t>
  </si>
  <si>
    <t>Waste management.</t>
  </si>
  <si>
    <t>To look into the food safety management.</t>
  </si>
  <si>
    <t xml:space="preserve"> We need improvement of Kankana Lake and Yamuna River</t>
  </si>
  <si>
    <t>More Change</t>
  </si>
  <si>
    <t>Offline</t>
  </si>
  <si>
    <t>Retired</t>
  </si>
  <si>
    <t xml:space="preserve"> Hospital reopening</t>
  </si>
  <si>
    <t>Water quality</t>
  </si>
  <si>
    <t>Dengue control, road connectivity development</t>
  </si>
  <si>
    <t xml:space="preserve">Homemaker  </t>
  </si>
  <si>
    <t xml:space="preserve"> Wife</t>
  </si>
  <si>
    <t xml:space="preserve"> Reopening of Hospital </t>
  </si>
  <si>
    <t xml:space="preserve"> People need proper environment education </t>
  </si>
  <si>
    <t xml:space="preserve"> All over development</t>
  </si>
  <si>
    <t>Less than 1 lakh</t>
  </si>
  <si>
    <t xml:space="preserve"> Daughter</t>
  </si>
  <si>
    <t xml:space="preserve"> Public health centre, water supply</t>
  </si>
  <si>
    <t>Children park , student friendly zone</t>
  </si>
  <si>
    <t xml:space="preserve"> Husband</t>
  </si>
  <si>
    <t xml:space="preserve"> Medical issue </t>
  </si>
  <si>
    <t>Overall development</t>
  </si>
  <si>
    <t>Hospital</t>
  </si>
  <si>
    <t xml:space="preserve"> Health services</t>
  </si>
  <si>
    <t>More positive change</t>
  </si>
  <si>
    <t xml:space="preserve"> Drainage issue </t>
  </si>
  <si>
    <t>Political fairness</t>
  </si>
  <si>
    <t>Overall satisfied</t>
  </si>
  <si>
    <t>Muslim</t>
  </si>
  <si>
    <t xml:space="preserve"> Son</t>
  </si>
  <si>
    <t xml:space="preserve"> Promote green space</t>
  </si>
  <si>
    <t>Overall ok</t>
  </si>
  <si>
    <t>Gobardanga bazar</t>
  </si>
  <si>
    <t xml:space="preserve">Water pollution control </t>
  </si>
  <si>
    <t xml:space="preserve"> Overall dissatisfied</t>
  </si>
  <si>
    <t xml:space="preserve"> Overall satisfied with the ULB</t>
  </si>
  <si>
    <t>6-10 year</t>
  </si>
  <si>
    <t xml:space="preserve"> More green spaces</t>
  </si>
  <si>
    <t>Overall dissatisfied</t>
  </si>
  <si>
    <t xml:space="preserve"> Drainage system, drinking water</t>
  </si>
  <si>
    <t>Health issue</t>
  </si>
  <si>
    <t xml:space="preserve"> Drinking water, health facility</t>
  </si>
  <si>
    <t>Health centre upgradation</t>
  </si>
  <si>
    <t xml:space="preserve"> Overall satisfied </t>
  </si>
  <si>
    <t xml:space="preserve"> Road chaos</t>
  </si>
  <si>
    <t>Noise pollution</t>
  </si>
  <si>
    <t>Overall ok but need the reopening of the hospitals</t>
  </si>
  <si>
    <t xml:space="preserve"> Drinking water project</t>
  </si>
  <si>
    <t>Employed in Private sector</t>
  </si>
  <si>
    <t xml:space="preserve"> Drainage system</t>
  </si>
  <si>
    <t>Health system , road connectivity</t>
  </si>
  <si>
    <t xml:space="preserve"> Road connectivity</t>
  </si>
  <si>
    <t>Drainage system , health services</t>
  </si>
  <si>
    <t>Road connectivity reconstruct</t>
  </si>
  <si>
    <t>Master colony</t>
  </si>
  <si>
    <t>Central project clarity</t>
  </si>
  <si>
    <t>Water logging management</t>
  </si>
  <si>
    <t>Fair and transparent resolution process</t>
  </si>
  <si>
    <t>Primary School</t>
  </si>
  <si>
    <t>Water supply, medical</t>
  </si>
  <si>
    <t>Public health centre</t>
  </si>
  <si>
    <t xml:space="preserve"> Water supply</t>
  </si>
  <si>
    <t xml:space="preserve"> Public health care</t>
  </si>
  <si>
    <t>Public toilets</t>
  </si>
  <si>
    <t xml:space="preserve"> </t>
  </si>
  <si>
    <t>Drainage system, Yamuna river cleaning</t>
  </si>
  <si>
    <t>Dengue control</t>
  </si>
  <si>
    <t>Add public toilet</t>
  </si>
  <si>
    <t>Grandson</t>
  </si>
  <si>
    <t>Aunt</t>
  </si>
  <si>
    <t>Daughter</t>
  </si>
  <si>
    <t xml:space="preserve">Daughter </t>
  </si>
  <si>
    <t>Nephew</t>
  </si>
  <si>
    <t xml:space="preserve">Mother </t>
  </si>
  <si>
    <t>No of family members</t>
  </si>
  <si>
    <t xml:space="preserve"> Relation to the head of the family</t>
  </si>
  <si>
    <t>Family income (per annum)</t>
  </si>
  <si>
    <t xml:space="preserve"> Availability of Power Supply </t>
  </si>
  <si>
    <t xml:space="preserve">Public Health Services (clinics, hospitals etc) </t>
  </si>
  <si>
    <t>Disease(dengue, malaria) Control</t>
  </si>
  <si>
    <t>Availability of Parks, Recreational Spaces</t>
  </si>
  <si>
    <t xml:space="preserve"> ULB's Law and Order</t>
  </si>
  <si>
    <t>Accessibility to Municipal Services</t>
  </si>
  <si>
    <t xml:space="preserve"> ULB's Complaint Resolution Process</t>
  </si>
  <si>
    <t>.</t>
  </si>
  <si>
    <t>Additional Services you would like the ULB to introduce in your area?</t>
  </si>
  <si>
    <t xml:space="preserve">Most Pressing Issues in your locality </t>
  </si>
  <si>
    <t>Public service Average</t>
  </si>
  <si>
    <t xml:space="preserve"> Health and safety  Average</t>
  </si>
  <si>
    <t xml:space="preserve"> Urban development  Average</t>
  </si>
  <si>
    <t xml:space="preserve"> Environmental  Average</t>
  </si>
  <si>
    <t xml:space="preserve"> Citizen engagement  Average</t>
  </si>
  <si>
    <t>Average of Public service Average</t>
  </si>
  <si>
    <t>Average of  Health and safety  Average</t>
  </si>
  <si>
    <t>Average of  Urban development  Average</t>
  </si>
  <si>
    <t>Average of  Environmental  Average</t>
  </si>
  <si>
    <t>Average of  Citizen engagement  Average</t>
  </si>
  <si>
    <t>Station area</t>
  </si>
  <si>
    <t>Weighted Overall Satisfaction Index</t>
  </si>
  <si>
    <t xml:space="preserve"> Public service satisfaction </t>
  </si>
  <si>
    <t xml:space="preserve"> Health and safety satisfaction</t>
  </si>
  <si>
    <t xml:space="preserve"> Urban development satisfaction</t>
  </si>
  <si>
    <t xml:space="preserve"> Environmental satisfaction</t>
  </si>
  <si>
    <t>Overall Satisfaction of Areas</t>
  </si>
  <si>
    <t xml:space="preserve"> Area</t>
  </si>
  <si>
    <t>Area</t>
  </si>
  <si>
    <t>Overall satisfaction of each segments</t>
  </si>
  <si>
    <t>StdDev of Public service Average</t>
  </si>
  <si>
    <t>StdDev of  Health and safety  Average</t>
  </si>
  <si>
    <t>StdDev of  Urban development  Average</t>
  </si>
  <si>
    <t>StdDev of  Environmental  Average</t>
  </si>
  <si>
    <t>StdDev of  Citizen engagement  Average</t>
  </si>
  <si>
    <t>OVERALL SATISFACTION OVER THE PAST 10 YEARS WITH THE WEIGHTED VALUES</t>
  </si>
  <si>
    <t>Weighted Education</t>
  </si>
  <si>
    <t>Weighted Medical</t>
  </si>
  <si>
    <t xml:space="preserve"> Weighted Road</t>
  </si>
  <si>
    <t xml:space="preserve"> Weighted Power supply</t>
  </si>
  <si>
    <t>Weighted Water supply</t>
  </si>
  <si>
    <t>Weighted Solid waste management</t>
  </si>
  <si>
    <t xml:space="preserve">Weighted Water waste management </t>
  </si>
  <si>
    <t>Market</t>
  </si>
  <si>
    <t>Weighted Market</t>
  </si>
  <si>
    <t>Weighted Recreation facilities</t>
  </si>
  <si>
    <t>Weighted Internet Access</t>
  </si>
  <si>
    <t xml:space="preserve">Weighted Government policies towards ULB development </t>
  </si>
  <si>
    <t>Weighted Hazard mitigation</t>
  </si>
  <si>
    <t>Average of Weighted Education</t>
  </si>
  <si>
    <t>Average of Weighted Medical</t>
  </si>
  <si>
    <t>Average of  Weighted Road</t>
  </si>
  <si>
    <t>Average of  Weighted Power supply</t>
  </si>
  <si>
    <t>Average of Weighted Water supply</t>
  </si>
  <si>
    <t>Average of Weighted Solid waste management</t>
  </si>
  <si>
    <t xml:space="preserve">Average of Weighted Water waste management </t>
  </si>
  <si>
    <t>Average of Weighted Market</t>
  </si>
  <si>
    <t>Average of Weighted Recreation facilities</t>
  </si>
  <si>
    <t>Average of Weighted Internet Access</t>
  </si>
  <si>
    <t xml:space="preserve">Average of Weighted Government policies towards ULB development </t>
  </si>
  <si>
    <t>Average of Weighted Hazard mitigation</t>
  </si>
  <si>
    <t xml:space="preserve"> Overall Average of each ULB</t>
  </si>
  <si>
    <t>Q1 25th Percentile</t>
  </si>
  <si>
    <t>Q3 75th Percentile</t>
  </si>
  <si>
    <t xml:space="preserve"> I Q R</t>
  </si>
  <si>
    <t>Lower Boundary</t>
  </si>
  <si>
    <t>Upper boundary</t>
  </si>
  <si>
    <t>O.L finding- Education</t>
  </si>
  <si>
    <t>O.L finding- Medical</t>
  </si>
  <si>
    <t>O.L finding- Road</t>
  </si>
  <si>
    <t>O.L finding-Power supply</t>
  </si>
  <si>
    <t>O.L finding- Water supply</t>
  </si>
  <si>
    <t>O.L finding-Solid waste management</t>
  </si>
  <si>
    <t xml:space="preserve">O.L finding- Water waste management </t>
  </si>
  <si>
    <t>O.L finding- Market</t>
  </si>
  <si>
    <t>O.L finding- Internet Access</t>
  </si>
  <si>
    <t>O.L finding- Recreation facilities</t>
  </si>
  <si>
    <t xml:space="preserve">O.L finding- Government policies towards ULB development </t>
  </si>
  <si>
    <t>O.L finding- Hazard mitigation</t>
  </si>
  <si>
    <t>ASPECTS</t>
  </si>
  <si>
    <t xml:space="preserve"> Overall change of all aspects over past 10 years in every ULB</t>
  </si>
  <si>
    <t>Public Service</t>
  </si>
  <si>
    <t>Health &amp; Safety</t>
  </si>
  <si>
    <t>Urban Development</t>
  </si>
  <si>
    <t>Environment &amp; Sustainability</t>
  </si>
  <si>
    <t>Citizen Engagement</t>
  </si>
  <si>
    <t>CORRELATION MATRIX</t>
  </si>
  <si>
    <t>Overall Avg.</t>
  </si>
  <si>
    <t>Issue</t>
  </si>
  <si>
    <t>Frequency</t>
  </si>
  <si>
    <t>Health services</t>
  </si>
  <si>
    <t>Drainage system</t>
  </si>
  <si>
    <t>Drinking water supply</t>
  </si>
  <si>
    <t>Road congestion</t>
  </si>
  <si>
    <t>Law and order</t>
  </si>
  <si>
    <t>Environmental sustainability</t>
  </si>
  <si>
    <t>Medical services/healthcare</t>
  </si>
  <si>
    <t>Drainage and drinking water management</t>
  </si>
  <si>
    <t>Service to combat Greenhouse Effect</t>
  </si>
  <si>
    <t>Road connectivity</t>
  </si>
  <si>
    <t>Environmental education</t>
  </si>
  <si>
    <t>Water quality improvement</t>
  </si>
  <si>
    <t>Tree plantation/green space</t>
  </si>
  <si>
    <t>Noise pollution control</t>
  </si>
  <si>
    <t>Additional Services or Facilities you would like the ULB to introduce in your area</t>
  </si>
  <si>
    <t xml:space="preserve"> Head of the family</t>
  </si>
  <si>
    <t>Closed hospitals</t>
  </si>
  <si>
    <t>River condition</t>
  </si>
  <si>
    <t>Most Pressing Issues in your Locality</t>
  </si>
  <si>
    <t>Facility</t>
  </si>
  <si>
    <t>Recreation facilities</t>
  </si>
  <si>
    <t>Gobardanga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</si>
</sst>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Times New Roman"/>
      <family val="1"/>
    </font>
    <font>
      <b/>
      <sz val="14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8"/>
      <color theme="1"/>
      <name val="Times New Roman"/>
      <family val="1"/>
    </font>
    <font>
      <b/>
      <sz val="16"/>
      <color theme="1"/>
      <name val="Times New Roman"/>
      <family val="1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2CC"/>
        <bgColor indexed="64"/>
      </patternFill>
    </fill>
  </fills>
  <borders count="53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2" fillId="4" borderId="0" applyNumberFormat="0" applyBorder="0" applyAlignment="0" applyProtection="0"/>
    <xf numFmtId="0" fontId="1" fillId="5" borderId="0" applyNumberFormat="0" applyBorder="0" applyAlignment="0" applyProtection="0"/>
  </cellStyleXfs>
  <cellXfs count="120">
    <xf numFmtId="0" fontId="0" fillId="0" borderId="0" xfId="0"/>
    <xf numFmtId="0" fontId="3" fillId="3" borderId="5" xfId="2" applyFont="1" applyBorder="1" applyAlignment="1">
      <alignment horizontal="center" vertical="center"/>
    </xf>
    <xf numFmtId="0" fontId="3" fillId="3" borderId="6" xfId="2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6" xfId="0" applyFont="1" applyBorder="1"/>
    <xf numFmtId="0" fontId="3" fillId="0" borderId="2" xfId="0" applyFont="1" applyBorder="1" applyAlignment="1">
      <alignment horizontal="center" vertical="center"/>
    </xf>
    <xf numFmtId="0" fontId="3" fillId="0" borderId="2" xfId="0" applyFont="1" applyBorder="1"/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8" fillId="0" borderId="0" xfId="0" pivotButton="1" applyFont="1" applyAlignment="1">
      <alignment horizontal="left"/>
    </xf>
    <xf numFmtId="0" fontId="8" fillId="0" borderId="0" xfId="0" applyFont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0" fontId="9" fillId="5" borderId="7" xfId="4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0" fillId="0" borderId="12" xfId="0" applyBorder="1"/>
    <xf numFmtId="0" fontId="8" fillId="0" borderId="13" xfId="0" applyFont="1" applyBorder="1" applyAlignment="1">
      <alignment horizontal="center" vertical="center"/>
    </xf>
    <xf numFmtId="0" fontId="0" fillId="0" borderId="14" xfId="0" applyBorder="1"/>
    <xf numFmtId="0" fontId="8" fillId="0" borderId="15" xfId="0" applyFont="1" applyBorder="1" applyAlignment="1">
      <alignment horizontal="center" vertical="center"/>
    </xf>
    <xf numFmtId="0" fontId="0" fillId="0" borderId="16" xfId="0" applyBorder="1"/>
    <xf numFmtId="0" fontId="0" fillId="7" borderId="0" xfId="0" applyFill="1"/>
    <xf numFmtId="0" fontId="9" fillId="6" borderId="7" xfId="0" applyFont="1" applyFill="1" applyBorder="1" applyAlignment="1">
      <alignment horizontal="center" vertical="center"/>
    </xf>
    <xf numFmtId="0" fontId="9" fillId="6" borderId="17" xfId="0" applyFont="1" applyFill="1" applyBorder="1" applyAlignment="1">
      <alignment horizontal="center" vertical="center"/>
    </xf>
    <xf numFmtId="0" fontId="0" fillId="8" borderId="0" xfId="0" applyFill="1"/>
    <xf numFmtId="0" fontId="0" fillId="0" borderId="7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9" borderId="24" xfId="0" applyFill="1" applyBorder="1" applyAlignment="1">
      <alignment horizontal="center" vertical="center"/>
    </xf>
    <xf numFmtId="0" fontId="0" fillId="9" borderId="25" xfId="0" applyFill="1" applyBorder="1" applyAlignment="1">
      <alignment horizontal="center" vertical="center"/>
    </xf>
    <xf numFmtId="0" fontId="0" fillId="9" borderId="28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8" fillId="0" borderId="32" xfId="0" applyFont="1" applyBorder="1" applyAlignment="1">
      <alignment horizontal="center" vertical="center"/>
    </xf>
    <xf numFmtId="0" fontId="8" fillId="0" borderId="33" xfId="0" applyFont="1" applyBorder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0" fontId="9" fillId="5" borderId="31" xfId="4" applyFont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12" fillId="0" borderId="39" xfId="0" applyFont="1" applyBorder="1" applyAlignment="1">
      <alignment horizontal="center" vertical="center"/>
    </xf>
    <xf numFmtId="0" fontId="12" fillId="0" borderId="21" xfId="0" applyFont="1" applyBorder="1" applyAlignment="1">
      <alignment horizontal="center" vertical="center"/>
    </xf>
    <xf numFmtId="0" fontId="12" fillId="0" borderId="22" xfId="0" applyFont="1" applyBorder="1" applyAlignment="1">
      <alignment horizontal="center" vertical="center"/>
    </xf>
    <xf numFmtId="0" fontId="12" fillId="0" borderId="40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0" borderId="23" xfId="0" applyFont="1" applyBorder="1" applyAlignment="1">
      <alignment horizontal="center" vertical="center"/>
    </xf>
    <xf numFmtId="0" fontId="12" fillId="0" borderId="41" xfId="0" applyFont="1" applyBorder="1" applyAlignment="1">
      <alignment horizontal="center" vertical="center"/>
    </xf>
    <xf numFmtId="0" fontId="12" fillId="0" borderId="24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0" fillId="10" borderId="19" xfId="0" applyFill="1" applyBorder="1"/>
    <xf numFmtId="0" fontId="5" fillId="5" borderId="18" xfId="4" applyFont="1" applyBorder="1" applyAlignment="1">
      <alignment horizontal="center" vertical="center"/>
    </xf>
    <xf numFmtId="0" fontId="5" fillId="5" borderId="42" xfId="4" applyFont="1" applyBorder="1" applyAlignment="1">
      <alignment horizontal="center" vertical="center"/>
    </xf>
    <xf numFmtId="0" fontId="6" fillId="0" borderId="43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7" borderId="10" xfId="0" applyFont="1" applyFill="1" applyBorder="1" applyAlignment="1">
      <alignment horizontal="center" vertical="center"/>
    </xf>
    <xf numFmtId="0" fontId="6" fillId="0" borderId="44" xfId="0" pivotButton="1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45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46" xfId="0" applyFont="1" applyBorder="1" applyAlignment="1">
      <alignment horizontal="center" vertical="center"/>
    </xf>
    <xf numFmtId="0" fontId="6" fillId="0" borderId="47" xfId="0" applyFont="1" applyBorder="1" applyAlignment="1">
      <alignment horizontal="center" vertical="center"/>
    </xf>
    <xf numFmtId="0" fontId="6" fillId="0" borderId="48" xfId="0" applyFont="1" applyBorder="1" applyAlignment="1">
      <alignment horizontal="center" vertical="center"/>
    </xf>
    <xf numFmtId="0" fontId="5" fillId="6" borderId="20" xfId="0" applyFont="1" applyFill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5" fillId="6" borderId="44" xfId="0" applyFont="1" applyFill="1" applyBorder="1" applyAlignment="1">
      <alignment horizontal="center" vertical="center"/>
    </xf>
    <xf numFmtId="0" fontId="5" fillId="7" borderId="11" xfId="4" applyFont="1" applyFill="1" applyBorder="1" applyAlignment="1">
      <alignment horizontal="center" vertical="center"/>
    </xf>
    <xf numFmtId="0" fontId="5" fillId="5" borderId="45" xfId="4" applyFont="1" applyBorder="1" applyAlignment="1">
      <alignment horizontal="center" vertical="center"/>
    </xf>
    <xf numFmtId="0" fontId="6" fillId="7" borderId="12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49" xfId="0" applyBorder="1"/>
    <xf numFmtId="0" fontId="0" fillId="0" borderId="50" xfId="0" applyBorder="1"/>
    <xf numFmtId="0" fontId="0" fillId="0" borderId="51" xfId="0" applyBorder="1"/>
    <xf numFmtId="0" fontId="14" fillId="0" borderId="0" xfId="0" applyFont="1"/>
    <xf numFmtId="0" fontId="8" fillId="0" borderId="40" xfId="0" applyFont="1" applyBorder="1" applyAlignment="1">
      <alignment horizontal="center" vertical="center" wrapText="1"/>
    </xf>
    <xf numFmtId="0" fontId="8" fillId="0" borderId="23" xfId="0" applyFont="1" applyBorder="1" applyAlignment="1">
      <alignment horizontal="center" vertical="center" wrapText="1"/>
    </xf>
    <xf numFmtId="0" fontId="8" fillId="0" borderId="41" xfId="0" applyFont="1" applyBorder="1" applyAlignment="1">
      <alignment horizontal="center" vertical="center" wrapText="1"/>
    </xf>
    <xf numFmtId="0" fontId="8" fillId="0" borderId="25" xfId="0" applyFont="1" applyBorder="1" applyAlignment="1">
      <alignment horizontal="center" vertical="center" wrapText="1"/>
    </xf>
    <xf numFmtId="0" fontId="9" fillId="0" borderId="52" xfId="0" applyFont="1" applyBorder="1" applyAlignment="1">
      <alignment horizontal="center" vertical="center" wrapText="1"/>
    </xf>
    <xf numFmtId="0" fontId="9" fillId="0" borderId="26" xfId="0" applyFont="1" applyBorder="1" applyAlignment="1">
      <alignment horizontal="center" vertical="center" wrapText="1"/>
    </xf>
    <xf numFmtId="0" fontId="11" fillId="4" borderId="4" xfId="3" applyFont="1" applyBorder="1" applyAlignment="1">
      <alignment horizontal="center" vertical="center"/>
    </xf>
    <xf numFmtId="0" fontId="11" fillId="4" borderId="2" xfId="3" applyFont="1" applyBorder="1" applyAlignment="1">
      <alignment horizontal="center" vertical="center"/>
    </xf>
    <xf numFmtId="0" fontId="11" fillId="4" borderId="3" xfId="3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0" fillId="2" borderId="1" xfId="1" applyFont="1" applyBorder="1" applyAlignment="1">
      <alignment horizontal="center" vertical="center"/>
    </xf>
    <xf numFmtId="0" fontId="11" fillId="4" borderId="8" xfId="3" applyFont="1" applyBorder="1" applyAlignment="1">
      <alignment horizontal="center" vertical="center"/>
    </xf>
    <xf numFmtId="0" fontId="11" fillId="4" borderId="9" xfId="3" applyFont="1" applyBorder="1" applyAlignment="1">
      <alignment horizontal="center" vertical="center"/>
    </xf>
    <xf numFmtId="0" fontId="11" fillId="4" borderId="10" xfId="3" applyFont="1" applyBorder="1" applyAlignment="1">
      <alignment horizontal="center" vertical="center"/>
    </xf>
    <xf numFmtId="0" fontId="0" fillId="8" borderId="18" xfId="0" applyFill="1" applyBorder="1" applyAlignment="1">
      <alignment horizontal="center"/>
    </xf>
    <xf numFmtId="0" fontId="9" fillId="6" borderId="30" xfId="0" applyFont="1" applyFill="1" applyBorder="1" applyAlignment="1">
      <alignment horizontal="center" vertical="center"/>
    </xf>
    <xf numFmtId="0" fontId="9" fillId="6" borderId="31" xfId="0" applyFont="1" applyFill="1" applyBorder="1" applyAlignment="1">
      <alignment horizontal="center" vertical="center"/>
    </xf>
    <xf numFmtId="0" fontId="0" fillId="7" borderId="27" xfId="0" applyFill="1" applyBorder="1" applyAlignment="1">
      <alignment horizontal="center"/>
    </xf>
    <xf numFmtId="0" fontId="0" fillId="7" borderId="21" xfId="0" applyFill="1" applyBorder="1" applyAlignment="1">
      <alignment horizontal="center"/>
    </xf>
    <xf numFmtId="0" fontId="0" fillId="7" borderId="22" xfId="0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0" fillId="11" borderId="7" xfId="0" applyFill="1" applyBorder="1" applyAlignment="1">
      <alignment horizontal="center"/>
    </xf>
    <xf numFmtId="0" fontId="11" fillId="0" borderId="20" xfId="0" applyFont="1" applyBorder="1" applyAlignment="1">
      <alignment horizontal="center" vertical="center"/>
    </xf>
    <xf numFmtId="0" fontId="11" fillId="0" borderId="18" xfId="0" applyFont="1" applyBorder="1" applyAlignment="1">
      <alignment horizontal="center" vertical="center"/>
    </xf>
    <xf numFmtId="0" fontId="11" fillId="0" borderId="42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5" fillId="7" borderId="39" xfId="0" applyFont="1" applyFill="1" applyBorder="1" applyAlignment="1">
      <alignment horizontal="center" vertical="center"/>
    </xf>
    <xf numFmtId="0" fontId="5" fillId="7" borderId="22" xfId="0" applyFont="1" applyFill="1" applyBorder="1" applyAlignment="1">
      <alignment horizontal="center" vertical="center"/>
    </xf>
    <xf numFmtId="0" fontId="5" fillId="7" borderId="41" xfId="0" applyFont="1" applyFill="1" applyBorder="1" applyAlignment="1">
      <alignment horizontal="center" vertical="center"/>
    </xf>
    <xf numFmtId="0" fontId="5" fillId="7" borderId="25" xfId="0" applyFont="1" applyFill="1" applyBorder="1" applyAlignment="1">
      <alignment horizontal="center" vertical="center"/>
    </xf>
  </cellXfs>
  <cellStyles count="5">
    <cellStyle name="20% - Accent1" xfId="4" builtinId="30"/>
    <cellStyle name="20% - Accent5" xfId="1" builtinId="46"/>
    <cellStyle name="40% - Accent5" xfId="2" builtinId="47"/>
    <cellStyle name="60% - Accent5" xfId="3" builtinId="48"/>
    <cellStyle name="Normal" xfId="0" builtinId="0"/>
  </cellStyles>
  <dxfs count="0"/>
  <tableStyles count="0" defaultTableStyle="TableStyleMedium2" defaultPivotStyle="PivotStyleLight16"/>
  <colors>
    <mruColors>
      <color rgb="FFFF99FF"/>
      <color rgb="FFB4C6E7"/>
      <color rgb="FFA9D08E"/>
      <color rgb="FFF4B084"/>
      <color rgb="FFFFD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[GOBORDANGA New .xlsx]Satisfaction Avg!PivotTable1</c:name>
    <c:fmtId val="1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8084164020071081E-2"/>
          <c:y val="6.0632877931737203E-2"/>
          <c:w val="0.88710863967081621"/>
          <c:h val="0.682931786636072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'Satisfaction Avg'!$B$3</c:f>
              <c:strCache>
                <c:ptCount val="1"/>
                <c:pt idx="0">
                  <c:v>Average of Public service Average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'Satisfaction Avg'!$A$4:$A$9</c:f>
              <c:strCache>
                <c:ptCount val="5"/>
                <c:pt idx="0">
                  <c:v>Gobardanga bazar</c:v>
                </c:pt>
                <c:pt idx="1">
                  <c:v>Goipur</c:v>
                </c:pt>
                <c:pt idx="2">
                  <c:v>Khantura</c:v>
                </c:pt>
                <c:pt idx="3">
                  <c:v>Master colony</c:v>
                </c:pt>
                <c:pt idx="4">
                  <c:v>Station area</c:v>
                </c:pt>
              </c:strCache>
            </c:strRef>
          </c:cat>
          <c:val>
            <c:numRef>
              <c:f>'Satisfaction Avg'!$B$4:$B$9</c:f>
              <c:numCache>
                <c:formatCode>General</c:formatCode>
                <c:ptCount val="5"/>
                <c:pt idx="0">
                  <c:v>2.8636363636363633</c:v>
                </c:pt>
                <c:pt idx="1">
                  <c:v>2.7619047619047623</c:v>
                </c:pt>
                <c:pt idx="2">
                  <c:v>3.0833333333333335</c:v>
                </c:pt>
                <c:pt idx="3">
                  <c:v>2.9666666666666668</c:v>
                </c:pt>
                <c:pt idx="4">
                  <c:v>3.3333333333333335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96-4880-A2F8-545E9291592C}"/>
            </c:ext>
          </c:extLst>
        </c:ser>
        <c:ser>
          <c:idx val="1"/>
          <c:order val="1"/>
          <c:tx>
            <c:strRef>
              <c:f>'Satisfaction Avg'!$C$3</c:f>
              <c:strCache>
                <c:ptCount val="1"/>
                <c:pt idx="0">
                  <c:v>Average of  Health and safety  Average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'Satisfaction Avg'!$A$4:$A$9</c:f>
              <c:strCache>
                <c:ptCount val="5"/>
                <c:pt idx="0">
                  <c:v>Gobardanga bazar</c:v>
                </c:pt>
                <c:pt idx="1">
                  <c:v>Goipur</c:v>
                </c:pt>
                <c:pt idx="2">
                  <c:v>Khantura</c:v>
                </c:pt>
                <c:pt idx="3">
                  <c:v>Master colony</c:v>
                </c:pt>
                <c:pt idx="4">
                  <c:v>Station area</c:v>
                </c:pt>
              </c:strCache>
            </c:strRef>
          </c:cat>
          <c:val>
            <c:numRef>
              <c:f>'Satisfaction Avg'!$C$4:$C$9</c:f>
              <c:numCache>
                <c:formatCode>General</c:formatCode>
                <c:ptCount val="5"/>
                <c:pt idx="0">
                  <c:v>2.5909090909090908</c:v>
                </c:pt>
                <c:pt idx="1">
                  <c:v>2.4761904761904758</c:v>
                </c:pt>
                <c:pt idx="2">
                  <c:v>2.5833333333333335</c:v>
                </c:pt>
                <c:pt idx="3">
                  <c:v>3.0833333333333335</c:v>
                </c:pt>
                <c:pt idx="4">
                  <c:v>2.9814814814814814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96-4880-A2F8-545E9291592C}"/>
            </c:ext>
          </c:extLst>
        </c:ser>
        <c:ser>
          <c:idx val="2"/>
          <c:order val="2"/>
          <c:tx>
            <c:strRef>
              <c:f>'Satisfaction Avg'!$D$3</c:f>
              <c:strCache>
                <c:ptCount val="1"/>
                <c:pt idx="0">
                  <c:v>Average of  Urban development  Average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'Satisfaction Avg'!$A$4:$A$9</c:f>
              <c:strCache>
                <c:ptCount val="5"/>
                <c:pt idx="0">
                  <c:v>Gobardanga bazar</c:v>
                </c:pt>
                <c:pt idx="1">
                  <c:v>Goipur</c:v>
                </c:pt>
                <c:pt idx="2">
                  <c:v>Khantura</c:v>
                </c:pt>
                <c:pt idx="3">
                  <c:v>Master colony</c:v>
                </c:pt>
                <c:pt idx="4">
                  <c:v>Station area</c:v>
                </c:pt>
              </c:strCache>
            </c:strRef>
          </c:cat>
          <c:val>
            <c:numRef>
              <c:f>'Satisfaction Avg'!$D$4:$D$9</c:f>
              <c:numCache>
                <c:formatCode>General</c:formatCode>
                <c:ptCount val="5"/>
                <c:pt idx="0">
                  <c:v>3</c:v>
                </c:pt>
                <c:pt idx="1">
                  <c:v>2.8571428571428572</c:v>
                </c:pt>
                <c:pt idx="2">
                  <c:v>3.3000000000000003</c:v>
                </c:pt>
                <c:pt idx="3">
                  <c:v>3.96</c:v>
                </c:pt>
                <c:pt idx="4">
                  <c:v>3.6888888888888891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96-4880-A2F8-545E9291592C}"/>
            </c:ext>
          </c:extLst>
        </c:ser>
        <c:ser>
          <c:idx val="3"/>
          <c:order val="3"/>
          <c:tx>
            <c:strRef>
              <c:f>'Satisfaction Avg'!$E$3</c:f>
              <c:strCache>
                <c:ptCount val="1"/>
                <c:pt idx="0">
                  <c:v>Average of  Environmental  Average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'Satisfaction Avg'!$A$4:$A$9</c:f>
              <c:strCache>
                <c:ptCount val="5"/>
                <c:pt idx="0">
                  <c:v>Gobardanga bazar</c:v>
                </c:pt>
                <c:pt idx="1">
                  <c:v>Goipur</c:v>
                </c:pt>
                <c:pt idx="2">
                  <c:v>Khantura</c:v>
                </c:pt>
                <c:pt idx="3">
                  <c:v>Master colony</c:v>
                </c:pt>
                <c:pt idx="4">
                  <c:v>Station area</c:v>
                </c:pt>
              </c:strCache>
            </c:strRef>
          </c:cat>
          <c:val>
            <c:numRef>
              <c:f>'Satisfaction Avg'!$E$4:$E$9</c:f>
              <c:numCache>
                <c:formatCode>General</c:formatCode>
                <c:ptCount val="5"/>
                <c:pt idx="0">
                  <c:v>2.4363636363636365</c:v>
                </c:pt>
                <c:pt idx="1">
                  <c:v>2.1857142857142859</c:v>
                </c:pt>
                <c:pt idx="2">
                  <c:v>2.6999999999999997</c:v>
                </c:pt>
                <c:pt idx="3">
                  <c:v>2.42</c:v>
                </c:pt>
                <c:pt idx="4">
                  <c:v>2.7111111111111112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F96-4880-A2F8-545E9291592C}"/>
            </c:ext>
          </c:extLst>
        </c:ser>
        <c:ser>
          <c:idx val="4"/>
          <c:order val="4"/>
          <c:tx>
            <c:strRef>
              <c:f>'Satisfaction Avg'!$F$3</c:f>
              <c:strCache>
                <c:ptCount val="1"/>
                <c:pt idx="0">
                  <c:v>Average of  Citizen engagement  Average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'Satisfaction Avg'!$A$4:$A$9</c:f>
              <c:strCache>
                <c:ptCount val="5"/>
                <c:pt idx="0">
                  <c:v>Gobardanga bazar</c:v>
                </c:pt>
                <c:pt idx="1">
                  <c:v>Goipur</c:v>
                </c:pt>
                <c:pt idx="2">
                  <c:v>Khantura</c:v>
                </c:pt>
                <c:pt idx="3">
                  <c:v>Master colony</c:v>
                </c:pt>
                <c:pt idx="4">
                  <c:v>Station area</c:v>
                </c:pt>
              </c:strCache>
            </c:strRef>
          </c:cat>
          <c:val>
            <c:numRef>
              <c:f>'Satisfaction Avg'!$F$4:$F$9</c:f>
              <c:numCache>
                <c:formatCode>General</c:formatCode>
                <c:ptCount val="5"/>
                <c:pt idx="0">
                  <c:v>3.0454545454545454</c:v>
                </c:pt>
                <c:pt idx="1">
                  <c:v>2.6071428571428572</c:v>
                </c:pt>
                <c:pt idx="2">
                  <c:v>2.9166666666666665</c:v>
                </c:pt>
                <c:pt idx="3">
                  <c:v>2.9249999999999998</c:v>
                </c:pt>
                <c:pt idx="4">
                  <c:v>3.0833333333333335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F96-4880-A2F8-545E929159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6160280"/>
        <c:axId val="306157536"/>
      </c:barChart>
      <c:catAx>
        <c:axId val="306160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06157536"/>
        <c:crosses val="autoZero"/>
        <c:auto val="1"/>
        <c:lblAlgn val="ctr"/>
        <c:lblOffset val="100"/>
        <c:noMultiLvlLbl val="0"/>
      </c:catAx>
      <c:valAx>
        <c:axId val="30615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06160280"/>
        <c:crosses val="autoZero"/>
        <c:crossBetween val="between"/>
      </c:valAx>
      <c:spPr>
        <a:solidFill>
          <a:schemeClr val="lt1"/>
        </a:solidFill>
        <a:ln w="12700" cap="flat" cmpd="sng" algn="ctr">
          <a:solidFill>
            <a:schemeClr val="dk1"/>
          </a:solidFill>
          <a:prstDash val="solid"/>
          <a:miter lim="800000"/>
        </a:ln>
        <a:effectLst>
          <a:innerShdw blurRad="114300">
            <a:prstClr val="black"/>
          </a:innerShdw>
        </a:effectLst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layout>
        <c:manualLayout>
          <c:xMode val="edge"/>
          <c:yMode val="edge"/>
          <c:x val="1.8918693922650456E-2"/>
          <c:y val="0.8624047441641618"/>
          <c:w val="0.96130519589357266"/>
          <c:h val="0.12594541367056564"/>
        </c:manualLayout>
      </c:layout>
      <c:overlay val="0"/>
      <c:spPr>
        <a:solidFill>
          <a:schemeClr val="lt1"/>
        </a:solidFill>
        <a:ln w="12700" cap="flat" cmpd="sng" algn="ctr">
          <a:solidFill>
            <a:schemeClr val="dk1"/>
          </a:solidFill>
          <a:prstDash val="solid"/>
          <a:miter lim="800000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Weighted</a:t>
            </a:r>
            <a:r>
              <a:rPr lang="en-IN" b="1" baseline="0"/>
              <a:t> Overall Satisfaction Index</a:t>
            </a:r>
            <a:endParaRPr lang="en-IN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>
              <a:outerShdw blurRad="57150" dist="19050" dir="5400000" algn="ctr" rotWithShape="0">
                <a:prstClr val="black">
                  <a:alpha val="63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'Satisfaction Avg'!$G$4:$G$8</c:f>
              <c:strCache>
                <c:ptCount val="5"/>
                <c:pt idx="0">
                  <c:v>Gobardanga bazar</c:v>
                </c:pt>
                <c:pt idx="1">
                  <c:v>Goipur</c:v>
                </c:pt>
                <c:pt idx="2">
                  <c:v>Khantura</c:v>
                </c:pt>
                <c:pt idx="3">
                  <c:v>Master colony</c:v>
                </c:pt>
                <c:pt idx="4">
                  <c:v>Station area</c:v>
                </c:pt>
              </c:strCache>
            </c:strRef>
          </c:cat>
          <c:val>
            <c:numRef>
              <c:f>'Satisfaction Avg'!$H$4:$H$8</c:f>
              <c:numCache>
                <c:formatCode>General</c:formatCode>
                <c:ptCount val="5"/>
                <c:pt idx="0">
                  <c:v>2.7136363636363638</c:v>
                </c:pt>
                <c:pt idx="1">
                  <c:v>2.5309523809523813</c:v>
                </c:pt>
                <c:pt idx="2">
                  <c:v>2.8533333333333331</c:v>
                </c:pt>
                <c:pt idx="3">
                  <c:v>3.0098333333333334</c:v>
                </c:pt>
                <c:pt idx="4">
                  <c:v>3.1005555555555562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6F-467C-9CA2-C604F5637C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306163024"/>
        <c:axId val="306155576"/>
      </c:barChart>
      <c:catAx>
        <c:axId val="3061630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06155576"/>
        <c:crosses val="autoZero"/>
        <c:auto val="1"/>
        <c:lblAlgn val="ctr"/>
        <c:lblOffset val="100"/>
        <c:noMultiLvlLbl val="0"/>
      </c:catAx>
      <c:valAx>
        <c:axId val="306155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163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[GOBORDANGA New .xlsx]Std. Dev.!PivotTable1</c:name>
    <c:fmtId val="7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3930405183727032"/>
          <c:y val="3.4722222222222224E-2"/>
          <c:w val="0.82775194116360451"/>
          <c:h val="0.64540347240484919"/>
        </c:manualLayout>
      </c:layout>
      <c:lineChart>
        <c:grouping val="standard"/>
        <c:varyColors val="0"/>
        <c:ser>
          <c:idx val="0"/>
          <c:order val="0"/>
          <c:tx>
            <c:strRef>
              <c:f>'Std. Dev.'!$B$3</c:f>
              <c:strCache>
                <c:ptCount val="1"/>
                <c:pt idx="0">
                  <c:v>StdDev of Public service 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'Std. Dev.'!$A$4:$A$8</c:f>
              <c:strCache>
                <c:ptCount val="5"/>
                <c:pt idx="0">
                  <c:v>Gobardanga bazar</c:v>
                </c:pt>
                <c:pt idx="1">
                  <c:v>Goipur</c:v>
                </c:pt>
                <c:pt idx="2">
                  <c:v>Khantura</c:v>
                </c:pt>
                <c:pt idx="3">
                  <c:v>Master colony</c:v>
                </c:pt>
                <c:pt idx="4">
                  <c:v>Station area</c:v>
                </c:pt>
              </c:strCache>
            </c:strRef>
          </c:cat>
          <c:val>
            <c:numRef>
              <c:f>'Std. Dev.'!$B$4:$B$8</c:f>
              <c:numCache>
                <c:formatCode>General</c:formatCode>
                <c:ptCount val="5"/>
                <c:pt idx="0">
                  <c:v>0.57163596525033211</c:v>
                </c:pt>
                <c:pt idx="1">
                  <c:v>0.45626824147721007</c:v>
                </c:pt>
                <c:pt idx="2">
                  <c:v>0.32914029430219094</c:v>
                </c:pt>
                <c:pt idx="3">
                  <c:v>0.47009324002902514</c:v>
                </c:pt>
                <c:pt idx="4">
                  <c:v>0.30046260628866711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4F-4DC0-BB0B-871598AD8CBC}"/>
            </c:ext>
          </c:extLst>
        </c:ser>
        <c:ser>
          <c:idx val="1"/>
          <c:order val="1"/>
          <c:tx>
            <c:strRef>
              <c:f>'Std. Dev.'!$C$3</c:f>
              <c:strCache>
                <c:ptCount val="1"/>
                <c:pt idx="0">
                  <c:v>StdDev of  Health and safety  Average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'Std. Dev.'!$A$4:$A$8</c:f>
              <c:strCache>
                <c:ptCount val="5"/>
                <c:pt idx="0">
                  <c:v>Gobardanga bazar</c:v>
                </c:pt>
                <c:pt idx="1">
                  <c:v>Goipur</c:v>
                </c:pt>
                <c:pt idx="2">
                  <c:v>Khantura</c:v>
                </c:pt>
                <c:pt idx="3">
                  <c:v>Master colony</c:v>
                </c:pt>
                <c:pt idx="4">
                  <c:v>Station area</c:v>
                </c:pt>
              </c:strCache>
            </c:strRef>
          </c:cat>
          <c:val>
            <c:numRef>
              <c:f>'Std. Dev.'!$C$4:$C$8</c:f>
              <c:numCache>
                <c:formatCode>General</c:formatCode>
                <c:ptCount val="5"/>
                <c:pt idx="0">
                  <c:v>0.70853383971423833</c:v>
                </c:pt>
                <c:pt idx="1">
                  <c:v>0.62311988275001184</c:v>
                </c:pt>
                <c:pt idx="2">
                  <c:v>0.31180478223116281</c:v>
                </c:pt>
                <c:pt idx="3">
                  <c:v>0.42491829279939503</c:v>
                </c:pt>
                <c:pt idx="4">
                  <c:v>0.52996622300941565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4F-4DC0-BB0B-871598AD8CBC}"/>
            </c:ext>
          </c:extLst>
        </c:ser>
        <c:ser>
          <c:idx val="2"/>
          <c:order val="2"/>
          <c:tx>
            <c:strRef>
              <c:f>'Std. Dev.'!$D$3</c:f>
              <c:strCache>
                <c:ptCount val="1"/>
                <c:pt idx="0">
                  <c:v>StdDev of  Urban development  Average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'Std. Dev.'!$A$4:$A$8</c:f>
              <c:strCache>
                <c:ptCount val="5"/>
                <c:pt idx="0">
                  <c:v>Gobardanga bazar</c:v>
                </c:pt>
                <c:pt idx="1">
                  <c:v>Goipur</c:v>
                </c:pt>
                <c:pt idx="2">
                  <c:v>Khantura</c:v>
                </c:pt>
                <c:pt idx="3">
                  <c:v>Master colony</c:v>
                </c:pt>
                <c:pt idx="4">
                  <c:v>Station area</c:v>
                </c:pt>
              </c:strCache>
            </c:strRef>
          </c:cat>
          <c:val>
            <c:numRef>
              <c:f>'Std. Dev.'!$D$4:$D$8</c:f>
              <c:numCache>
                <c:formatCode>General</c:formatCode>
                <c:ptCount val="5"/>
                <c:pt idx="0">
                  <c:v>0.63245553203367699</c:v>
                </c:pt>
                <c:pt idx="1">
                  <c:v>0.88553702586386751</c:v>
                </c:pt>
                <c:pt idx="2">
                  <c:v>0.39496835316263024</c:v>
                </c:pt>
                <c:pt idx="3">
                  <c:v>0.40879225911349304</c:v>
                </c:pt>
                <c:pt idx="4">
                  <c:v>0.56666666666666232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4F-4DC0-BB0B-871598AD8CBC}"/>
            </c:ext>
          </c:extLst>
        </c:ser>
        <c:ser>
          <c:idx val="3"/>
          <c:order val="3"/>
          <c:tx>
            <c:strRef>
              <c:f>'Std. Dev.'!$E$3</c:f>
              <c:strCache>
                <c:ptCount val="1"/>
                <c:pt idx="0">
                  <c:v>StdDev of  Environmental  Average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'Std. Dev.'!$A$4:$A$8</c:f>
              <c:strCache>
                <c:ptCount val="5"/>
                <c:pt idx="0">
                  <c:v>Gobardanga bazar</c:v>
                </c:pt>
                <c:pt idx="1">
                  <c:v>Goipur</c:v>
                </c:pt>
                <c:pt idx="2">
                  <c:v>Khantura</c:v>
                </c:pt>
                <c:pt idx="3">
                  <c:v>Master colony</c:v>
                </c:pt>
                <c:pt idx="4">
                  <c:v>Station area</c:v>
                </c:pt>
              </c:strCache>
            </c:strRef>
          </c:cat>
          <c:val>
            <c:numRef>
              <c:f>'Std. Dev.'!$E$4:$E$8</c:f>
              <c:numCache>
                <c:formatCode>General</c:formatCode>
                <c:ptCount val="5"/>
                <c:pt idx="0">
                  <c:v>0.68596315830039611</c:v>
                </c:pt>
                <c:pt idx="1">
                  <c:v>0.7461255234230334</c:v>
                </c:pt>
                <c:pt idx="2">
                  <c:v>0.35213633723317944</c:v>
                </c:pt>
                <c:pt idx="3">
                  <c:v>0.52025634707004531</c:v>
                </c:pt>
                <c:pt idx="4">
                  <c:v>0.68637534273246603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14F-4DC0-BB0B-871598AD8CBC}"/>
            </c:ext>
          </c:extLst>
        </c:ser>
        <c:ser>
          <c:idx val="4"/>
          <c:order val="4"/>
          <c:tx>
            <c:strRef>
              <c:f>'Std. Dev.'!$F$3</c:f>
              <c:strCache>
                <c:ptCount val="1"/>
                <c:pt idx="0">
                  <c:v>StdDev of  Citizen engagement  Average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'Std. Dev.'!$A$4:$A$8</c:f>
              <c:strCache>
                <c:ptCount val="5"/>
                <c:pt idx="0">
                  <c:v>Gobardanga bazar</c:v>
                </c:pt>
                <c:pt idx="1">
                  <c:v>Goipur</c:v>
                </c:pt>
                <c:pt idx="2">
                  <c:v>Khantura</c:v>
                </c:pt>
                <c:pt idx="3">
                  <c:v>Master colony</c:v>
                </c:pt>
                <c:pt idx="4">
                  <c:v>Station area</c:v>
                </c:pt>
              </c:strCache>
            </c:strRef>
          </c:cat>
          <c:val>
            <c:numRef>
              <c:f>'Std. Dev.'!$F$4:$F$8</c:f>
              <c:numCache>
                <c:formatCode>General</c:formatCode>
                <c:ptCount val="5"/>
                <c:pt idx="0">
                  <c:v>0.48500234301214812</c:v>
                </c:pt>
                <c:pt idx="1">
                  <c:v>0.83039775984791719</c:v>
                </c:pt>
                <c:pt idx="2">
                  <c:v>0.64549722436790313</c:v>
                </c:pt>
                <c:pt idx="3">
                  <c:v>0.9505115581739243</c:v>
                </c:pt>
                <c:pt idx="4">
                  <c:v>0.61237243569579447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14F-4DC0-BB0B-871598AD8C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4490296"/>
        <c:axId val="304489512"/>
      </c:lineChart>
      <c:catAx>
        <c:axId val="304490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489512"/>
        <c:crosses val="autoZero"/>
        <c:auto val="1"/>
        <c:lblAlgn val="ctr"/>
        <c:lblOffset val="100"/>
        <c:noMultiLvlLbl val="0"/>
      </c:catAx>
      <c:valAx>
        <c:axId val="304489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Standard</a:t>
                </a:r>
                <a:r>
                  <a:rPr lang="en-IN" b="1" baseline="0"/>
                  <a:t> Deviation (StdDev)</a:t>
                </a:r>
                <a:endParaRPr lang="en-IN" b="1"/>
              </a:p>
            </c:rich>
          </c:tx>
          <c:layout>
            <c:manualLayout>
              <c:xMode val="edge"/>
              <c:yMode val="edge"/>
              <c:x val="4.1310695538057746E-2"/>
              <c:y val="0.205561055850337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490296"/>
        <c:crosses val="autoZero"/>
        <c:crossBetween val="between"/>
      </c:valAx>
      <c:spPr>
        <a:noFill/>
        <a:ln w="15875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17018099300087494"/>
          <c:y val="0.76290962156253062"/>
          <c:w val="0.81245789588801409"/>
          <c:h val="0.19454723120317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9629297442436597"/>
          <c:y val="0.10826036193812026"/>
          <c:w val="0.6654201740077077"/>
          <c:h val="0.7222317985208066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'Trend Analysis'!$Q$10:$Q$11</c:f>
              <c:strCache>
                <c:ptCount val="2"/>
                <c:pt idx="0">
                  <c:v>Area</c:v>
                </c:pt>
                <c:pt idx="1">
                  <c:v>Gobardanga bazar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'Trend Analysis'!$P$24</c:f>
              <c:strCache>
                <c:ptCount val="1"/>
                <c:pt idx="0">
                  <c:v> Overall change of all aspects over past 10 years in every ULB</c:v>
                </c:pt>
              </c:strCache>
            </c:strRef>
          </c:cat>
          <c:val>
            <c:numRef>
              <c:f>'Trend Analysis'!$Q$24</c:f>
              <c:numCache>
                <c:formatCode>General</c:formatCode>
                <c:ptCount val="1"/>
                <c:pt idx="0">
                  <c:v>8.3333333333333329E-2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E8-44C4-BF28-037DB071E271}"/>
            </c:ext>
          </c:extLst>
        </c:ser>
        <c:ser>
          <c:idx val="1"/>
          <c:order val="1"/>
          <c:tx>
            <c:strRef>
              <c:f>'Trend Analysis'!$R$10:$R$11</c:f>
              <c:strCache>
                <c:ptCount val="2"/>
                <c:pt idx="0">
                  <c:v>Area</c:v>
                </c:pt>
                <c:pt idx="1">
                  <c:v>Goipur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'Trend Analysis'!$P$24</c:f>
              <c:strCache>
                <c:ptCount val="1"/>
                <c:pt idx="0">
                  <c:v> Overall change of all aspects over past 10 years in every ULB</c:v>
                </c:pt>
              </c:strCache>
            </c:strRef>
          </c:cat>
          <c:val>
            <c:numRef>
              <c:f>'Trend Analysis'!$R$24</c:f>
              <c:numCache>
                <c:formatCode>General</c:formatCode>
                <c:ptCount val="1"/>
                <c:pt idx="0">
                  <c:v>0.15476190476190477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E8-44C4-BF28-037DB071E271}"/>
            </c:ext>
          </c:extLst>
        </c:ser>
        <c:ser>
          <c:idx val="2"/>
          <c:order val="2"/>
          <c:tx>
            <c:strRef>
              <c:f>'Trend Analysis'!$S$10:$S$11</c:f>
              <c:strCache>
                <c:ptCount val="2"/>
                <c:pt idx="0">
                  <c:v>Area</c:v>
                </c:pt>
                <c:pt idx="1">
                  <c:v>Khantura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'Trend Analysis'!$P$24</c:f>
              <c:strCache>
                <c:ptCount val="1"/>
                <c:pt idx="0">
                  <c:v> Overall change of all aspects over past 10 years in every ULB</c:v>
                </c:pt>
              </c:strCache>
            </c:strRef>
          </c:cat>
          <c:val>
            <c:numRef>
              <c:f>'Trend Analysis'!$S$24</c:f>
              <c:numCache>
                <c:formatCode>General</c:formatCode>
                <c:ptCount val="1"/>
                <c:pt idx="0">
                  <c:v>0.1388888888888889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5E8-44C4-BF28-037DB071E271}"/>
            </c:ext>
          </c:extLst>
        </c:ser>
        <c:ser>
          <c:idx val="3"/>
          <c:order val="3"/>
          <c:tx>
            <c:strRef>
              <c:f>'Trend Analysis'!$T$10:$T$11</c:f>
              <c:strCache>
                <c:ptCount val="2"/>
                <c:pt idx="0">
                  <c:v>Area</c:v>
                </c:pt>
                <c:pt idx="1">
                  <c:v>Master colony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'Trend Analysis'!$P$24</c:f>
              <c:strCache>
                <c:ptCount val="1"/>
                <c:pt idx="0">
                  <c:v> Overall change of all aspects over past 10 years in every ULB</c:v>
                </c:pt>
              </c:strCache>
            </c:strRef>
          </c:cat>
          <c:val>
            <c:numRef>
              <c:f>'Trend Analysis'!$T$24</c:f>
              <c:numCache>
                <c:formatCode>General</c:formatCode>
                <c:ptCount val="1"/>
                <c:pt idx="0">
                  <c:v>0.42499999999999999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5E8-44C4-BF28-037DB071E271}"/>
            </c:ext>
          </c:extLst>
        </c:ser>
        <c:ser>
          <c:idx val="4"/>
          <c:order val="4"/>
          <c:tx>
            <c:strRef>
              <c:f>'Trend Analysis'!$U$10:$U$11</c:f>
              <c:strCache>
                <c:ptCount val="2"/>
                <c:pt idx="0">
                  <c:v>Area</c:v>
                </c:pt>
                <c:pt idx="1">
                  <c:v>Station area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'Trend Analysis'!$P$24</c:f>
              <c:strCache>
                <c:ptCount val="1"/>
                <c:pt idx="0">
                  <c:v> Overall change of all aspects over past 10 years in every ULB</c:v>
                </c:pt>
              </c:strCache>
            </c:strRef>
          </c:cat>
          <c:val>
            <c:numRef>
              <c:f>'Trend Analysis'!$U$24</c:f>
              <c:numCache>
                <c:formatCode>General</c:formatCode>
                <c:ptCount val="1"/>
                <c:pt idx="0">
                  <c:v>0.36111111111111116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5E8-44C4-BF28-037DB071E27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304493040"/>
        <c:axId val="304489904"/>
      </c:barChart>
      <c:catAx>
        <c:axId val="30449304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04489904"/>
        <c:crosses val="autoZero"/>
        <c:auto val="1"/>
        <c:lblAlgn val="ctr"/>
        <c:lblOffset val="100"/>
        <c:noMultiLvlLbl val="0"/>
      </c:catAx>
      <c:valAx>
        <c:axId val="304489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900" b="1" i="0" u="none" strike="noStrike" baseline="0">
                    <a:effectLst/>
                  </a:rPr>
                  <a:t> Overall change of all aspects over past 10 years in every ULB</a:t>
                </a:r>
                <a:r>
                  <a:rPr lang="en-IN" sz="900" b="1" i="0" u="none" strike="noStrike" baseline="0"/>
                  <a:t> </a:t>
                </a:r>
                <a:endParaRPr lang="en-IN" sz="900" b="1"/>
              </a:p>
            </c:rich>
          </c:tx>
          <c:layout>
            <c:manualLayout>
              <c:xMode val="edge"/>
              <c:yMode val="edge"/>
              <c:x val="0.35345203187344076"/>
              <c:y val="0.909286478922939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493040"/>
        <c:crosses val="autoZero"/>
        <c:crossBetween val="between"/>
      </c:valAx>
      <c:spPr>
        <a:noFill/>
        <a:ln w="15875">
          <a:solidFill>
            <a:schemeClr val="dk1"/>
          </a:solidFill>
        </a:ln>
        <a:effectLst/>
      </c:spPr>
    </c:plotArea>
    <c:legend>
      <c:legendPos val="b"/>
      <c:layout>
        <c:manualLayout>
          <c:xMode val="edge"/>
          <c:yMode val="edge"/>
          <c:x val="5.4856278558400536E-2"/>
          <c:y val="0.10427577901273724"/>
          <c:w val="0.2207327207075456"/>
          <c:h val="0.665134612113940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IN" b="1">
                <a:latin typeface="Times New Roman" panose="02020603050405020304" pitchFamily="18" charset="0"/>
                <a:cs typeface="Times New Roman" panose="02020603050405020304" pitchFamily="18" charset="0"/>
              </a:rPr>
              <a:t>Additional Services or Facilities you would like the ULB to introduce in your area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'O_P_Q Analysis'!$E$1:$E$3</c:f>
              <c:strCache>
                <c:ptCount val="3"/>
                <c:pt idx="0">
                  <c:v>Additional Services or Facilities you would like the ULB to introduce in your area</c:v>
                </c:pt>
                <c:pt idx="2">
                  <c:v>Frequency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1.1163829193413341E-2"/>
                  <c:y val="-1.064962726304582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08D0-47F9-B166-13F9D7B47CE6}"/>
                </c:ext>
              </c:extLst>
            </c:dLbl>
            <c:dLbl>
              <c:idx val="1"/>
              <c:layout>
                <c:manualLayout>
                  <c:x val="1.1163829193413273E-2"/>
                  <c:y val="-1.774937877174298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08D0-47F9-B166-13F9D7B47CE6}"/>
                </c:ext>
              </c:extLst>
            </c:dLbl>
            <c:dLbl>
              <c:idx val="2"/>
              <c:layout>
                <c:manualLayout>
                  <c:x val="5.5819145967066705E-3"/>
                  <c:y val="-3.549875754348597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08D0-47F9-B166-13F9D7B47CE6}"/>
                </c:ext>
              </c:extLst>
            </c:dLbl>
            <c:dLbl>
              <c:idx val="3"/>
              <c:layout>
                <c:manualLayout>
                  <c:x val="5.5819145967066705E-3"/>
                  <c:y val="-4.259850905218323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08D0-47F9-B166-13F9D7B47CE6}"/>
                </c:ext>
              </c:extLst>
            </c:dLbl>
            <c:dLbl>
              <c:idx val="4"/>
              <c:layout>
                <c:manualLayout>
                  <c:x val="5.5819145967066705E-3"/>
                  <c:y val="-3.194888178913744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08D0-47F9-B166-13F9D7B47CE6}"/>
                </c:ext>
              </c:extLst>
            </c:dLbl>
            <c:dLbl>
              <c:idx val="5"/>
              <c:layout>
                <c:manualLayout>
                  <c:x val="0"/>
                  <c:y val="-4.259850905218317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8D0-47F9-B166-13F9D7B47CE6}"/>
                </c:ext>
              </c:extLst>
            </c:dLbl>
            <c:dLbl>
              <c:idx val="6"/>
              <c:layout>
                <c:manualLayout>
                  <c:x val="0"/>
                  <c:y val="-4.259850905218317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8D0-47F9-B166-13F9D7B47CE6}"/>
                </c:ext>
              </c:extLst>
            </c:dLbl>
            <c:dLbl>
              <c:idx val="7"/>
              <c:layout>
                <c:manualLayout>
                  <c:x val="0"/>
                  <c:y val="-4.259850905218317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8D0-47F9-B166-13F9D7B47CE6}"/>
                </c:ext>
              </c:extLst>
            </c:dLbl>
            <c:dLbl>
              <c:idx val="8"/>
              <c:layout>
                <c:manualLayout>
                  <c:x val="5.5819145967066705E-3"/>
                  <c:y val="-4.259850905218317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8D0-47F9-B166-13F9D7B47CE6}"/>
                </c:ext>
              </c:extLst>
            </c:dLbl>
            <c:dLbl>
              <c:idx val="9"/>
              <c:layout>
                <c:manualLayout>
                  <c:x val="0"/>
                  <c:y val="-4.259850905218317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8D0-47F9-B166-13F9D7B47CE6}"/>
                </c:ext>
              </c:extLst>
            </c:dLbl>
            <c:dLbl>
              <c:idx val="10"/>
              <c:layout>
                <c:manualLayout>
                  <c:x val="1.8606381989022234E-3"/>
                  <c:y val="-4.259850905218317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8D0-47F9-B166-13F9D7B47CE6}"/>
                </c:ext>
              </c:extLst>
            </c:dLbl>
            <c:dLbl>
              <c:idx val="11"/>
              <c:layout>
                <c:manualLayout>
                  <c:x val="1.8606381989022234E-3"/>
                  <c:y val="-4.614838480653177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8D0-47F9-B166-13F9D7B47CE6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'O_P_Q Analysis'!$D$4:$D$15</c:f>
              <c:strCache>
                <c:ptCount val="12"/>
                <c:pt idx="0">
                  <c:v>Medical services/healthcare</c:v>
                </c:pt>
                <c:pt idx="1">
                  <c:v>Water supply</c:v>
                </c:pt>
                <c:pt idx="2">
                  <c:v>Drainage and drinking water management</c:v>
                </c:pt>
                <c:pt idx="3">
                  <c:v>Service to combat Greenhouse Effect</c:v>
                </c:pt>
                <c:pt idx="4">
                  <c:v>Road connectivity</c:v>
                </c:pt>
                <c:pt idx="5">
                  <c:v>Water logging management</c:v>
                </c:pt>
                <c:pt idx="6">
                  <c:v>Public toilets</c:v>
                </c:pt>
                <c:pt idx="7">
                  <c:v>Environmental education</c:v>
                </c:pt>
                <c:pt idx="8">
                  <c:v>Recreation facilities</c:v>
                </c:pt>
                <c:pt idx="9">
                  <c:v>Water quality improvement</c:v>
                </c:pt>
                <c:pt idx="10">
                  <c:v>Tree plantation/green space</c:v>
                </c:pt>
                <c:pt idx="11">
                  <c:v>Noise pollution control</c:v>
                </c:pt>
              </c:strCache>
            </c:strRef>
          </c:cat>
          <c:val>
            <c:numRef>
              <c:f>'O_P_Q Analysis'!$E$4:$E$15</c:f>
              <c:numCache>
                <c:formatCode>General</c:formatCode>
                <c:ptCount val="12"/>
                <c:pt idx="0">
                  <c:v>8</c:v>
                </c:pt>
                <c:pt idx="1">
                  <c:v>5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D0-47F9-B166-13F9D7B47C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4490688"/>
        <c:axId val="306615320"/>
      </c:lineChart>
      <c:catAx>
        <c:axId val="304490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06615320"/>
        <c:crosses val="autoZero"/>
        <c:auto val="1"/>
        <c:lblAlgn val="ctr"/>
        <c:lblOffset val="100"/>
        <c:noMultiLvlLbl val="0"/>
      </c:catAx>
      <c:valAx>
        <c:axId val="306615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490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>
      <a:innerShdw blurRad="114300">
        <a:prstClr val="black"/>
      </a:inn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1233922</xdr:colOff>
      <xdr:row>13</xdr:row>
      <xdr:rowOff>89132</xdr:rowOff>
    </xdr:from>
    <xdr:to>
      <xdr:col>3</xdr:col>
      <xdr:colOff>2875916</xdr:colOff>
      <xdr:row>37</xdr:row>
      <xdr:rowOff>73891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0</xdr:col>
      <xdr:colOff>1334664</xdr:colOff>
      <xdr:row>25</xdr:row>
      <xdr:rowOff>90276</xdr:rowOff>
    </xdr:from>
    <xdr:ext cx="239809" cy="111081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843203A2-5877-47B4-9E12-1BBA9A51A541}"/>
            </a:ext>
          </a:extLst>
        </xdr:cNvPr>
        <xdr:cNvSpPr txBox="1"/>
      </xdr:nvSpPr>
      <xdr:spPr>
        <a:xfrm rot="16200000">
          <a:off x="899160" y="6118860"/>
          <a:ext cx="1110817" cy="2398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000" b="1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Satisfaction Avg.</a:t>
          </a:r>
        </a:p>
      </xdr:txBody>
    </xdr:sp>
    <xdr:clientData/>
  </xdr:oneCellAnchor>
  <xdr:twoCellAnchor>
    <xdr:from>
      <xdr:col>4</xdr:col>
      <xdr:colOff>1019175</xdr:colOff>
      <xdr:row>14</xdr:row>
      <xdr:rowOff>80963</xdr:rowOff>
    </xdr:from>
    <xdr:to>
      <xdr:col>5</xdr:col>
      <xdr:colOff>3211286</xdr:colOff>
      <xdr:row>30</xdr:row>
      <xdr:rowOff>119743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5E2FE98-B74B-4603-A9E5-0ED1D38D93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0.01767</cdr:x>
      <cdr:y>0.76708</cdr:y>
    </cdr:from>
    <cdr:to>
      <cdr:x>0.08215</cdr:x>
      <cdr:y>0.83328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60E344EF-8436-4729-BAF7-B5EBD54F7AA0}"/>
            </a:ext>
          </a:extLst>
        </cdr:cNvPr>
        <cdr:cNvSpPr txBox="1"/>
      </cdr:nvSpPr>
      <cdr:spPr>
        <a:xfrm xmlns:a="http://schemas.openxmlformats.org/drawingml/2006/main">
          <a:off x="158633" y="3355108"/>
          <a:ext cx="579120" cy="2895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IN" sz="1000" b="1">
              <a:latin typeface="Times New Roman" panose="02020603050405020304" pitchFamily="18" charset="0"/>
              <a:cs typeface="Times New Roman" panose="02020603050405020304" pitchFamily="18" charset="0"/>
            </a:rPr>
            <a:t>Area</a:t>
          </a:r>
        </a:p>
      </cdr:txBody>
    </cdr:sp>
  </cdr:relSizeAnchor>
  <cdr:relSizeAnchor xmlns:cdr="http://schemas.openxmlformats.org/drawingml/2006/chartDrawing">
    <cdr:from>
      <cdr:x>0.06773</cdr:x>
      <cdr:y>0.79844</cdr:y>
    </cdr:from>
    <cdr:to>
      <cdr:x>0.96464</cdr:x>
      <cdr:y>0.79844</cdr:y>
    </cdr:to>
    <cdr:cxnSp macro="">
      <cdr:nvCxnSpPr>
        <cdr:cNvPr id="4" name="Straight Arrow Connector 3">
          <a:extLst xmlns:a="http://schemas.openxmlformats.org/drawingml/2006/main">
            <a:ext uri="{FF2B5EF4-FFF2-40B4-BE49-F238E27FC236}">
              <a16:creationId xmlns:a16="http://schemas.microsoft.com/office/drawing/2014/main" id="{1E57A7C1-8F6E-40EA-8CAD-129210C3D2E3}"/>
            </a:ext>
          </a:extLst>
        </cdr:cNvPr>
        <cdr:cNvCxnSpPr/>
      </cdr:nvCxnSpPr>
      <cdr:spPr>
        <a:xfrm xmlns:a="http://schemas.openxmlformats.org/drawingml/2006/main">
          <a:off x="608213" y="3492268"/>
          <a:ext cx="8054340" cy="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0.02615</cdr:x>
      <cdr:y>0.03014</cdr:y>
    </cdr:from>
    <cdr:to>
      <cdr:x>0.02615</cdr:x>
      <cdr:y>0.50924</cdr:y>
    </cdr:to>
    <cdr:cxnSp macro="">
      <cdr:nvCxnSpPr>
        <cdr:cNvPr id="6" name="Straight Arrow Connector 5">
          <a:extLst xmlns:a="http://schemas.openxmlformats.org/drawingml/2006/main">
            <a:ext uri="{FF2B5EF4-FFF2-40B4-BE49-F238E27FC236}">
              <a16:creationId xmlns:a16="http://schemas.microsoft.com/office/drawing/2014/main" id="{0069A7A2-C305-4188-998C-5A8E965C0267}"/>
            </a:ext>
          </a:extLst>
        </cdr:cNvPr>
        <cdr:cNvCxnSpPr/>
      </cdr:nvCxnSpPr>
      <cdr:spPr>
        <a:xfrm xmlns:a="http://schemas.openxmlformats.org/drawingml/2006/main" flipV="1">
          <a:off x="234833" y="131848"/>
          <a:ext cx="0" cy="209550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0.2544</cdr:x>
      <cdr:y>0.06278</cdr:y>
    </cdr:from>
    <cdr:to>
      <cdr:x>0.2544</cdr:x>
      <cdr:y>0.74609</cdr:y>
    </cdr:to>
    <cdr:cxnSp macro="">
      <cdr:nvCxnSpPr>
        <cdr:cNvPr id="8" name="Straight Connector 7">
          <a:extLst xmlns:a="http://schemas.openxmlformats.org/drawingml/2006/main">
            <a:ext uri="{FF2B5EF4-FFF2-40B4-BE49-F238E27FC236}">
              <a16:creationId xmlns:a16="http://schemas.microsoft.com/office/drawing/2014/main" id="{7E434496-C321-4B0E-A0D4-FC9B6C47C8AE}"/>
            </a:ext>
          </a:extLst>
        </cdr:cNvPr>
        <cdr:cNvCxnSpPr/>
      </cdr:nvCxnSpPr>
      <cdr:spPr>
        <a:xfrm xmlns:a="http://schemas.openxmlformats.org/drawingml/2006/main" flipV="1">
          <a:off x="2287020" y="277883"/>
          <a:ext cx="0" cy="3024419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0.43054</cdr:x>
      <cdr:y>0.05898</cdr:y>
    </cdr:from>
    <cdr:to>
      <cdr:x>0.43054</cdr:x>
      <cdr:y>0.73871</cdr:y>
    </cdr:to>
    <cdr:cxnSp macro="">
      <cdr:nvCxnSpPr>
        <cdr:cNvPr id="10" name="Straight Connector 9">
          <a:extLst xmlns:a="http://schemas.openxmlformats.org/drawingml/2006/main">
            <a:ext uri="{FF2B5EF4-FFF2-40B4-BE49-F238E27FC236}">
              <a16:creationId xmlns:a16="http://schemas.microsoft.com/office/drawing/2014/main" id="{092AB54D-79F7-42F7-96AE-B256DF7BDC68}"/>
            </a:ext>
          </a:extLst>
        </cdr:cNvPr>
        <cdr:cNvCxnSpPr/>
      </cdr:nvCxnSpPr>
      <cdr:spPr>
        <a:xfrm xmlns:a="http://schemas.openxmlformats.org/drawingml/2006/main" flipV="1">
          <a:off x="3870484" y="261072"/>
          <a:ext cx="0" cy="3008573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0.60969</cdr:x>
      <cdr:y>0.06032</cdr:y>
    </cdr:from>
    <cdr:to>
      <cdr:x>0.60969</cdr:x>
      <cdr:y>0.74363</cdr:y>
    </cdr:to>
    <cdr:cxnSp macro="">
      <cdr:nvCxnSpPr>
        <cdr:cNvPr id="12" name="Straight Connector 11">
          <a:extLst xmlns:a="http://schemas.openxmlformats.org/drawingml/2006/main">
            <a:ext uri="{FF2B5EF4-FFF2-40B4-BE49-F238E27FC236}">
              <a16:creationId xmlns:a16="http://schemas.microsoft.com/office/drawing/2014/main" id="{30EB90D9-C2C3-4F94-A5E0-43994A52C707}"/>
            </a:ext>
          </a:extLst>
        </cdr:cNvPr>
        <cdr:cNvCxnSpPr/>
      </cdr:nvCxnSpPr>
      <cdr:spPr>
        <a:xfrm xmlns:a="http://schemas.openxmlformats.org/drawingml/2006/main" flipV="1">
          <a:off x="5481024" y="266997"/>
          <a:ext cx="0" cy="3024419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0.78544</cdr:x>
      <cdr:y>0.05856</cdr:y>
    </cdr:from>
    <cdr:to>
      <cdr:x>0.78786</cdr:x>
      <cdr:y>0.7349</cdr:y>
    </cdr:to>
    <cdr:cxnSp macro="">
      <cdr:nvCxnSpPr>
        <cdr:cNvPr id="5" name="Straight Connector 4">
          <a:extLst xmlns:a="http://schemas.openxmlformats.org/drawingml/2006/main">
            <a:ext uri="{FF2B5EF4-FFF2-40B4-BE49-F238E27FC236}">
              <a16:creationId xmlns:a16="http://schemas.microsoft.com/office/drawing/2014/main" id="{C249D6B5-A1E5-EE57-F69C-0746145992F2}"/>
            </a:ext>
          </a:extLst>
        </cdr:cNvPr>
        <cdr:cNvCxnSpPr/>
      </cdr:nvCxnSpPr>
      <cdr:spPr>
        <a:xfrm xmlns:a="http://schemas.openxmlformats.org/drawingml/2006/main" flipH="1" flipV="1">
          <a:off x="7060992" y="259211"/>
          <a:ext cx="21752" cy="2993552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1463040</xdr:colOff>
      <xdr:row>11</xdr:row>
      <xdr:rowOff>60960</xdr:rowOff>
    </xdr:from>
    <xdr:to>
      <xdr:col>4</xdr:col>
      <xdr:colOff>2103120</xdr:colOff>
      <xdr:row>32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0.09167</cdr:x>
      <cdr:y>0.12181</cdr:y>
    </cdr:from>
    <cdr:to>
      <cdr:x>0.09271</cdr:x>
      <cdr:y>0.6444</cdr:y>
    </cdr:to>
    <cdr:cxnSp macro="">
      <cdr:nvCxnSpPr>
        <cdr:cNvPr id="3" name="Straight Arrow Connector 2">
          <a:extLst xmlns:a="http://schemas.openxmlformats.org/drawingml/2006/main">
            <a:ext uri="{FF2B5EF4-FFF2-40B4-BE49-F238E27FC236}">
              <a16:creationId xmlns:a16="http://schemas.microsoft.com/office/drawing/2014/main" id="{FECAA049-EA76-4F0F-ADC6-8C2A52B13461}"/>
            </a:ext>
          </a:extLst>
        </cdr:cNvPr>
        <cdr:cNvCxnSpPr/>
      </cdr:nvCxnSpPr>
      <cdr:spPr>
        <a:xfrm xmlns:a="http://schemas.openxmlformats.org/drawingml/2006/main" flipH="1" flipV="1">
          <a:off x="670560" y="472440"/>
          <a:ext cx="7620" cy="2026920"/>
        </a:xfrm>
        <a:prstGeom xmlns:a="http://schemas.openxmlformats.org/drawingml/2006/main" prst="straightConnector1">
          <a:avLst/>
        </a:prstGeom>
        <a:ln xmlns:a="http://schemas.openxmlformats.org/drawingml/2006/main" w="12700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309880</xdr:colOff>
      <xdr:row>8</xdr:row>
      <xdr:rowOff>114300</xdr:rowOff>
    </xdr:from>
    <xdr:to>
      <xdr:col>34</xdr:col>
      <xdr:colOff>486578</xdr:colOff>
      <xdr:row>25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12</xdr:col>
      <xdr:colOff>2331904</xdr:colOff>
      <xdr:row>8</xdr:row>
      <xdr:rowOff>128530</xdr:rowOff>
    </xdr:from>
    <xdr:ext cx="1943100" cy="406146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A9694C63-64AF-49E6-97D2-7F00E9D46925}"/>
            </a:ext>
          </a:extLst>
        </xdr:cNvPr>
        <xdr:cNvSpPr txBox="1"/>
      </xdr:nvSpPr>
      <xdr:spPr>
        <a:xfrm>
          <a:off x="30030145" y="1597446"/>
          <a:ext cx="1943100" cy="40614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IN" sz="110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All the outliers are marked with</a:t>
          </a:r>
          <a:r>
            <a:rPr lang="en-IN" sz="1100" baseline="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red text.</a:t>
          </a:r>
          <a:endParaRPr lang="en-IN"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endParaRPr lang="en-IN" sz="1100">
            <a:solidFill>
              <a:schemeClr val="tx1"/>
            </a:solidFill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>
          <a:pPr algn="ctr"/>
          <a:r>
            <a:rPr lang="en-IN" sz="110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Outliers were retained in the analysis as they reflect actual variations in responses from the participants. </a:t>
          </a:r>
          <a:endParaRPr lang="en-IN"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endParaRPr lang="en-IN" sz="1100">
            <a:solidFill>
              <a:schemeClr val="tx1"/>
            </a:solidFill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>
          <a:pPr algn="ctr"/>
          <a:r>
            <a:rPr lang="en-IN" sz="110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These values provide a more comprehensive view of individual experiences, which is essential for understanding the broader range of satisfaction levels across the sampled population.</a:t>
          </a:r>
          <a:endParaRPr lang="en-IN"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endParaRPr lang="en-IN" sz="1100">
            <a:solidFill>
              <a:schemeClr val="tx1"/>
            </a:solidFill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>
          <a:pPr algn="ctr"/>
          <a:r>
            <a:rPr lang="en-IN" sz="1100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The data, survey design, and average calculations have been thoroughly validated, indicating that these values represent legitimate perspectives rather than errors.</a:t>
          </a:r>
          <a:endParaRPr lang="en-IN"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endParaRPr lang="en-IN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0.7491</cdr:x>
      <cdr:y>0.94088</cdr:y>
    </cdr:from>
    <cdr:to>
      <cdr:x>0.86411</cdr:x>
      <cdr:y>0.94088</cdr:y>
    </cdr:to>
    <cdr:cxnSp macro="">
      <cdr:nvCxnSpPr>
        <cdr:cNvPr id="3" name="Straight Arrow Connector 2">
          <a:extLst xmlns:a="http://schemas.openxmlformats.org/drawingml/2006/main">
            <a:ext uri="{FF2B5EF4-FFF2-40B4-BE49-F238E27FC236}">
              <a16:creationId xmlns:a16="http://schemas.microsoft.com/office/drawing/2014/main" id="{E23EF013-5FE1-4A84-9CBC-FB796A1EFC85}"/>
            </a:ext>
          </a:extLst>
        </cdr:cNvPr>
        <cdr:cNvCxnSpPr/>
      </cdr:nvCxnSpPr>
      <cdr:spPr>
        <a:xfrm xmlns:a="http://schemas.openxmlformats.org/drawingml/2006/main">
          <a:off x="5579148" y="2927696"/>
          <a:ext cx="856575" cy="0"/>
        </a:xfrm>
        <a:prstGeom xmlns:a="http://schemas.openxmlformats.org/drawingml/2006/main" prst="straightConnector1">
          <a:avLst/>
        </a:prstGeom>
        <a:ln xmlns:a="http://schemas.openxmlformats.org/drawingml/2006/main" w="12700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0.31384</cdr:x>
      <cdr:y>0.94088</cdr:y>
    </cdr:from>
    <cdr:to>
      <cdr:x>0.36226</cdr:x>
      <cdr:y>0.94088</cdr:y>
    </cdr:to>
    <cdr:cxnSp macro="">
      <cdr:nvCxnSpPr>
        <cdr:cNvPr id="5" name="Straight Connector 4">
          <a:extLst xmlns:a="http://schemas.openxmlformats.org/drawingml/2006/main">
            <a:ext uri="{FF2B5EF4-FFF2-40B4-BE49-F238E27FC236}">
              <a16:creationId xmlns:a16="http://schemas.microsoft.com/office/drawing/2014/main" id="{87854254-D5E6-44F0-87A8-FB36DE88B750}"/>
            </a:ext>
          </a:extLst>
        </cdr:cNvPr>
        <cdr:cNvCxnSpPr/>
      </cdr:nvCxnSpPr>
      <cdr:spPr>
        <a:xfrm xmlns:a="http://schemas.openxmlformats.org/drawingml/2006/main" flipH="1">
          <a:off x="2337416" y="2927697"/>
          <a:ext cx="360624" cy="0"/>
        </a:xfrm>
        <a:prstGeom xmlns:a="http://schemas.openxmlformats.org/drawingml/2006/main" prst="line">
          <a:avLst/>
        </a:prstGeom>
        <a:ln xmlns:a="http://schemas.openxmlformats.org/drawingml/2006/main" w="12700"/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15</xdr:row>
      <xdr:rowOff>45720</xdr:rowOff>
    </xdr:from>
    <xdr:to>
      <xdr:col>3</xdr:col>
      <xdr:colOff>476250</xdr:colOff>
      <xdr:row>43</xdr:row>
      <xdr:rowOff>158216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03A17EB-9113-A499-B054-6F0C7D73F9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960495"/>
          <a:ext cx="4914900" cy="5179796"/>
        </a:xfrm>
        <a:prstGeom prst="rect">
          <a:avLst/>
        </a:prstGeom>
      </xdr:spPr>
    </xdr:pic>
    <xdr:clientData/>
  </xdr:twoCellAnchor>
  <xdr:twoCellAnchor>
    <xdr:from>
      <xdr:col>3</xdr:col>
      <xdr:colOff>594360</xdr:colOff>
      <xdr:row>16</xdr:row>
      <xdr:rowOff>110490</xdr:rowOff>
    </xdr:from>
    <xdr:to>
      <xdr:col>7</xdr:col>
      <xdr:colOff>0</xdr:colOff>
      <xdr:row>36</xdr:row>
      <xdr:rowOff>68580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6C5E98D-F9F2-CE59-D452-D0A4C2BAA7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0.14622</cdr:x>
      <cdr:y>0.23164</cdr:y>
    </cdr:from>
    <cdr:to>
      <cdr:x>0.15035</cdr:x>
      <cdr:y>0.60098</cdr:y>
    </cdr:to>
    <cdr:cxnSp macro="">
      <cdr:nvCxnSpPr>
        <cdr:cNvPr id="10" name="Straight Connector 9">
          <a:extLst xmlns:a="http://schemas.openxmlformats.org/drawingml/2006/main">
            <a:ext uri="{FF2B5EF4-FFF2-40B4-BE49-F238E27FC236}">
              <a16:creationId xmlns:a16="http://schemas.microsoft.com/office/drawing/2014/main" id="{94845578-E0DD-5D2A-6E95-E524C5CF9D4F}"/>
            </a:ext>
          </a:extLst>
        </cdr:cNvPr>
        <cdr:cNvCxnSpPr/>
      </cdr:nvCxnSpPr>
      <cdr:spPr>
        <a:xfrm xmlns:a="http://schemas.openxmlformats.org/drawingml/2006/main">
          <a:off x="998506" y="843422"/>
          <a:ext cx="28224" cy="1344788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0.21821</cdr:x>
      <cdr:y>0.36395</cdr:y>
    </cdr:from>
    <cdr:to>
      <cdr:x>0.21996</cdr:x>
      <cdr:y>0.60098</cdr:y>
    </cdr:to>
    <cdr:cxnSp macro="">
      <cdr:nvCxnSpPr>
        <cdr:cNvPr id="15" name="Straight Connector 14">
          <a:extLst xmlns:a="http://schemas.openxmlformats.org/drawingml/2006/main">
            <a:ext uri="{FF2B5EF4-FFF2-40B4-BE49-F238E27FC236}">
              <a16:creationId xmlns:a16="http://schemas.microsoft.com/office/drawing/2014/main" id="{8DF8F6D1-5D56-4AA7-E45C-99744F7D2926}"/>
            </a:ext>
          </a:extLst>
        </cdr:cNvPr>
        <cdr:cNvCxnSpPr/>
      </cdr:nvCxnSpPr>
      <cdr:spPr>
        <a:xfrm xmlns:a="http://schemas.openxmlformats.org/drawingml/2006/main">
          <a:off x="1490110" y="1325175"/>
          <a:ext cx="11924" cy="863035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0.2902</cdr:x>
      <cdr:y>0.45539</cdr:y>
    </cdr:from>
    <cdr:to>
      <cdr:x>0.2902</cdr:x>
      <cdr:y>0.60098</cdr:y>
    </cdr:to>
    <cdr:cxnSp macro="">
      <cdr:nvCxnSpPr>
        <cdr:cNvPr id="17" name="Straight Connector 16">
          <a:extLst xmlns:a="http://schemas.openxmlformats.org/drawingml/2006/main">
            <a:ext uri="{FF2B5EF4-FFF2-40B4-BE49-F238E27FC236}">
              <a16:creationId xmlns:a16="http://schemas.microsoft.com/office/drawing/2014/main" id="{6C246AA4-8AF3-1BEB-9139-BF9E6244950B}"/>
            </a:ext>
          </a:extLst>
        </cdr:cNvPr>
        <cdr:cNvCxnSpPr/>
      </cdr:nvCxnSpPr>
      <cdr:spPr>
        <a:xfrm xmlns:a="http://schemas.openxmlformats.org/drawingml/2006/main">
          <a:off x="1981715" y="1658116"/>
          <a:ext cx="0" cy="530094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0.43521</cdr:x>
      <cdr:y>0.50404</cdr:y>
    </cdr:from>
    <cdr:to>
      <cdr:x>0.43521</cdr:x>
      <cdr:y>0.60272</cdr:y>
    </cdr:to>
    <cdr:cxnSp macro="">
      <cdr:nvCxnSpPr>
        <cdr:cNvPr id="21" name="Straight Connector 20">
          <a:extLst xmlns:a="http://schemas.openxmlformats.org/drawingml/2006/main">
            <a:ext uri="{FF2B5EF4-FFF2-40B4-BE49-F238E27FC236}">
              <a16:creationId xmlns:a16="http://schemas.microsoft.com/office/drawing/2014/main" id="{AED6B0CF-D71F-6F4F-FBFE-7BC8A1C2EB34}"/>
            </a:ext>
          </a:extLst>
        </cdr:cNvPr>
        <cdr:cNvCxnSpPr/>
      </cdr:nvCxnSpPr>
      <cdr:spPr>
        <a:xfrm xmlns:a="http://schemas.openxmlformats.org/drawingml/2006/main">
          <a:off x="2971958" y="1835255"/>
          <a:ext cx="0" cy="359305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0.5072</cdr:x>
      <cdr:y>0.5449</cdr:y>
    </cdr:from>
    <cdr:to>
      <cdr:x>0.5072</cdr:x>
      <cdr:y>0.60169</cdr:y>
    </cdr:to>
    <cdr:cxnSp macro="">
      <cdr:nvCxnSpPr>
        <cdr:cNvPr id="23" name="Straight Connector 22">
          <a:extLst xmlns:a="http://schemas.openxmlformats.org/drawingml/2006/main">
            <a:ext uri="{FF2B5EF4-FFF2-40B4-BE49-F238E27FC236}">
              <a16:creationId xmlns:a16="http://schemas.microsoft.com/office/drawing/2014/main" id="{6AE4BA26-DE91-479D-2D38-87B878E04728}"/>
            </a:ext>
          </a:extLst>
        </cdr:cNvPr>
        <cdr:cNvCxnSpPr/>
      </cdr:nvCxnSpPr>
      <cdr:spPr>
        <a:xfrm xmlns:a="http://schemas.openxmlformats.org/drawingml/2006/main">
          <a:off x="3462918" y="1970189"/>
          <a:ext cx="0" cy="205321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0.58021</cdr:x>
      <cdr:y>0.5449</cdr:y>
    </cdr:from>
    <cdr:to>
      <cdr:x>0.58021</cdr:x>
      <cdr:y>0.60028</cdr:y>
    </cdr:to>
    <cdr:cxnSp macro="">
      <cdr:nvCxnSpPr>
        <cdr:cNvPr id="25" name="Straight Connector 24">
          <a:extLst xmlns:a="http://schemas.openxmlformats.org/drawingml/2006/main">
            <a:ext uri="{FF2B5EF4-FFF2-40B4-BE49-F238E27FC236}">
              <a16:creationId xmlns:a16="http://schemas.microsoft.com/office/drawing/2014/main" id="{ACCC08C0-0135-4422-18C2-63395FF21796}"/>
            </a:ext>
          </a:extLst>
        </cdr:cNvPr>
        <cdr:cNvCxnSpPr/>
      </cdr:nvCxnSpPr>
      <cdr:spPr>
        <a:xfrm xmlns:a="http://schemas.openxmlformats.org/drawingml/2006/main">
          <a:off x="3961395" y="1970189"/>
          <a:ext cx="0" cy="200241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0.65342</cdr:x>
      <cdr:y>0.55614</cdr:y>
    </cdr:from>
    <cdr:to>
      <cdr:x>0.65342</cdr:x>
      <cdr:y>0.60028</cdr:y>
    </cdr:to>
    <cdr:cxnSp macro="">
      <cdr:nvCxnSpPr>
        <cdr:cNvPr id="27" name="Straight Connector 26">
          <a:extLst xmlns:a="http://schemas.openxmlformats.org/drawingml/2006/main">
            <a:ext uri="{FF2B5EF4-FFF2-40B4-BE49-F238E27FC236}">
              <a16:creationId xmlns:a16="http://schemas.microsoft.com/office/drawing/2014/main" id="{71A35BEC-BC18-C19D-E9CC-E24664BC654A}"/>
            </a:ext>
          </a:extLst>
        </cdr:cNvPr>
        <cdr:cNvCxnSpPr/>
      </cdr:nvCxnSpPr>
      <cdr:spPr>
        <a:xfrm xmlns:a="http://schemas.openxmlformats.org/drawingml/2006/main">
          <a:off x="4461253" y="2010829"/>
          <a:ext cx="0" cy="159601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0.72622</cdr:x>
      <cdr:y>0.54684</cdr:y>
    </cdr:from>
    <cdr:to>
      <cdr:x>0.72622</cdr:x>
      <cdr:y>0.59888</cdr:y>
    </cdr:to>
    <cdr:cxnSp macro="">
      <cdr:nvCxnSpPr>
        <cdr:cNvPr id="29" name="Straight Connector 28">
          <a:extLst xmlns:a="http://schemas.openxmlformats.org/drawingml/2006/main">
            <a:ext uri="{FF2B5EF4-FFF2-40B4-BE49-F238E27FC236}">
              <a16:creationId xmlns:a16="http://schemas.microsoft.com/office/drawing/2014/main" id="{A981E679-88BF-00EF-8BDE-AAED4B660A32}"/>
            </a:ext>
          </a:extLst>
        </cdr:cNvPr>
        <cdr:cNvCxnSpPr/>
      </cdr:nvCxnSpPr>
      <cdr:spPr>
        <a:xfrm xmlns:a="http://schemas.openxmlformats.org/drawingml/2006/main">
          <a:off x="4958282" y="1977204"/>
          <a:ext cx="0" cy="188146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0.79943</cdr:x>
      <cdr:y>0.55105</cdr:y>
    </cdr:from>
    <cdr:to>
      <cdr:x>0.79943</cdr:x>
      <cdr:y>0.60028</cdr:y>
    </cdr:to>
    <cdr:cxnSp macro="">
      <cdr:nvCxnSpPr>
        <cdr:cNvPr id="31" name="Straight Connector 30">
          <a:extLst xmlns:a="http://schemas.openxmlformats.org/drawingml/2006/main">
            <a:ext uri="{FF2B5EF4-FFF2-40B4-BE49-F238E27FC236}">
              <a16:creationId xmlns:a16="http://schemas.microsoft.com/office/drawing/2014/main" id="{5C86E389-74C2-68E9-55D0-326D3F118AC5}"/>
            </a:ext>
          </a:extLst>
        </cdr:cNvPr>
        <cdr:cNvCxnSpPr/>
      </cdr:nvCxnSpPr>
      <cdr:spPr>
        <a:xfrm xmlns:a="http://schemas.openxmlformats.org/drawingml/2006/main">
          <a:off x="5458139" y="1992444"/>
          <a:ext cx="0" cy="177986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0.87142</cdr:x>
      <cdr:y>0.55105</cdr:y>
    </cdr:from>
    <cdr:to>
      <cdr:x>0.87142</cdr:x>
      <cdr:y>0.60028</cdr:y>
    </cdr:to>
    <cdr:cxnSp macro="">
      <cdr:nvCxnSpPr>
        <cdr:cNvPr id="33" name="Straight Connector 32">
          <a:extLst xmlns:a="http://schemas.openxmlformats.org/drawingml/2006/main">
            <a:ext uri="{FF2B5EF4-FFF2-40B4-BE49-F238E27FC236}">
              <a16:creationId xmlns:a16="http://schemas.microsoft.com/office/drawing/2014/main" id="{F687356C-6DBB-F5E3-F839-45FB9002E6C1}"/>
            </a:ext>
          </a:extLst>
        </cdr:cNvPr>
        <cdr:cNvCxnSpPr/>
      </cdr:nvCxnSpPr>
      <cdr:spPr>
        <a:xfrm xmlns:a="http://schemas.openxmlformats.org/drawingml/2006/main">
          <a:off x="5949652" y="1992444"/>
          <a:ext cx="0" cy="177986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0.94294</cdr:x>
      <cdr:y>0.54879</cdr:y>
    </cdr:from>
    <cdr:to>
      <cdr:x>0.94294</cdr:x>
      <cdr:y>0.60169</cdr:y>
    </cdr:to>
    <cdr:cxnSp macro="">
      <cdr:nvCxnSpPr>
        <cdr:cNvPr id="35" name="Straight Connector 34">
          <a:extLst xmlns:a="http://schemas.openxmlformats.org/drawingml/2006/main">
            <a:ext uri="{FF2B5EF4-FFF2-40B4-BE49-F238E27FC236}">
              <a16:creationId xmlns:a16="http://schemas.microsoft.com/office/drawing/2014/main" id="{743E4BD5-545A-A73F-37F4-8AC44C909883}"/>
            </a:ext>
          </a:extLst>
        </cdr:cNvPr>
        <cdr:cNvCxnSpPr/>
      </cdr:nvCxnSpPr>
      <cdr:spPr>
        <a:xfrm xmlns:a="http://schemas.openxmlformats.org/drawingml/2006/main">
          <a:off x="6437969" y="1984255"/>
          <a:ext cx="0" cy="191255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0.36489</cdr:x>
      <cdr:y>0.5068</cdr:y>
    </cdr:from>
    <cdr:to>
      <cdr:x>0.36489</cdr:x>
      <cdr:y>0.60098</cdr:y>
    </cdr:to>
    <cdr:cxnSp macro="">
      <cdr:nvCxnSpPr>
        <cdr:cNvPr id="9" name="Straight Connector 8">
          <a:extLst xmlns:a="http://schemas.openxmlformats.org/drawingml/2006/main">
            <a:ext uri="{FF2B5EF4-FFF2-40B4-BE49-F238E27FC236}">
              <a16:creationId xmlns:a16="http://schemas.microsoft.com/office/drawing/2014/main" id="{4F41E2D8-195A-1C63-2AC7-6046C8006E95}"/>
            </a:ext>
          </a:extLst>
        </cdr:cNvPr>
        <cdr:cNvCxnSpPr/>
      </cdr:nvCxnSpPr>
      <cdr:spPr>
        <a:xfrm xmlns:a="http://schemas.openxmlformats.org/drawingml/2006/main">
          <a:off x="2491740" y="1845310"/>
          <a:ext cx="0" cy="34290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D966"/>
  </sheetPr>
  <dimension ref="A1:BP52"/>
  <sheetViews>
    <sheetView tabSelected="1" zoomScale="68" zoomScaleNormal="68" workbookViewId="0">
      <selection activeCell="F3" sqref="F3"/>
    </sheetView>
  </sheetViews>
  <sheetFormatPr defaultRowHeight="14.4" x14ac:dyDescent="0.3"/>
  <cols>
    <col min="1" max="1" width="22.44140625" customWidth="1"/>
    <col min="2" max="2" width="16.88671875" customWidth="1"/>
    <col min="3" max="3" width="12.5546875" customWidth="1"/>
    <col min="5" max="5" width="9.33203125" customWidth="1"/>
    <col min="6" max="6" width="9.5546875" customWidth="1"/>
    <col min="8" max="8" width="24.77734375" customWidth="1"/>
    <col min="9" max="9" width="29.44140625" customWidth="1"/>
    <col min="10" max="10" width="28.33203125" customWidth="1"/>
    <col min="11" max="11" width="26.109375" customWidth="1"/>
    <col min="12" max="12" width="31.44140625" customWidth="1"/>
    <col min="13" max="13" width="22.88671875" customWidth="1"/>
    <col min="14" max="14" width="38.5546875" customWidth="1"/>
    <col min="15" max="15" width="16.5546875" customWidth="1"/>
    <col min="16" max="16" width="39.6640625" customWidth="1"/>
    <col min="17" max="17" width="15.44140625" customWidth="1"/>
    <col min="18" max="18" width="34.88671875" customWidth="1"/>
    <col min="19" max="19" width="39" customWidth="1"/>
    <col min="20" max="20" width="32.88671875" customWidth="1"/>
    <col min="21" max="21" width="49.33203125" customWidth="1"/>
    <col min="22" max="22" width="38.21875" customWidth="1"/>
    <col min="23" max="23" width="24.44140625" customWidth="1"/>
    <col min="24" max="24" width="28.88671875" customWidth="1"/>
    <col min="25" max="25" width="39.21875" customWidth="1"/>
    <col min="26" max="26" width="14.5546875" customWidth="1"/>
    <col min="27" max="27" width="46.77734375" customWidth="1"/>
    <col min="28" max="28" width="40.6640625" customWidth="1"/>
    <col min="29" max="29" width="29.77734375" customWidth="1"/>
    <col min="30" max="30" width="33.21875" customWidth="1"/>
    <col min="31" max="31" width="22.5546875" customWidth="1"/>
    <col min="32" max="32" width="31.33203125" customWidth="1"/>
    <col min="33" max="33" width="33" customWidth="1"/>
    <col min="34" max="34" width="43.109375" customWidth="1"/>
    <col min="35" max="35" width="41.77734375" customWidth="1"/>
    <col min="36" max="36" width="34.21875" customWidth="1"/>
    <col min="37" max="37" width="38" customWidth="1"/>
    <col min="38" max="38" width="26.5546875" customWidth="1"/>
    <col min="39" max="39" width="45.33203125" customWidth="1"/>
    <col min="40" max="40" width="46.5546875" customWidth="1"/>
    <col min="41" max="41" width="13.77734375" customWidth="1"/>
    <col min="42" max="42" width="13.6640625" customWidth="1"/>
    <col min="43" max="44" width="16.5546875" customWidth="1"/>
    <col min="45" max="45" width="15.5546875" customWidth="1"/>
    <col min="46" max="46" width="28.88671875" customWidth="1"/>
    <col min="47" max="47" width="30.88671875" customWidth="1"/>
    <col min="48" max="48" width="15.33203125" customWidth="1"/>
    <col min="49" max="49" width="23.88671875" customWidth="1"/>
    <col min="50" max="50" width="19.6640625" customWidth="1"/>
    <col min="51" max="51" width="55.33203125" customWidth="1"/>
    <col min="52" max="52" width="22.5546875" customWidth="1"/>
    <col min="53" max="53" width="52.109375" customWidth="1"/>
    <col min="54" max="54" width="78.88671875" customWidth="1"/>
    <col min="55" max="55" width="109" customWidth="1"/>
    <col min="56" max="56" width="27.44140625" customWidth="1"/>
    <col min="57" max="57" width="30.5546875" customWidth="1"/>
    <col min="58" max="58" width="32.109375" customWidth="1"/>
    <col min="59" max="59" width="34.5546875" customWidth="1"/>
    <col min="60" max="61" width="35" customWidth="1"/>
    <col min="62" max="62" width="31" customWidth="1"/>
    <col min="63" max="63" width="31.88671875" customWidth="1"/>
    <col min="64" max="65" width="35.88671875" customWidth="1"/>
  </cols>
  <sheetData>
    <row r="1" spans="1:68" s="7" customFormat="1" ht="53.4" customHeight="1" thickBot="1" x14ac:dyDescent="0.35">
      <c r="A1" s="98" t="s">
        <v>0</v>
      </c>
      <c r="B1" s="94" t="s">
        <v>1</v>
      </c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5"/>
      <c r="O1" s="93" t="s">
        <v>2</v>
      </c>
      <c r="P1" s="94"/>
      <c r="Q1" s="94"/>
      <c r="R1" s="94"/>
      <c r="S1" s="94"/>
      <c r="T1" s="94"/>
      <c r="U1" s="93" t="s">
        <v>3</v>
      </c>
      <c r="V1" s="94"/>
      <c r="W1" s="94"/>
      <c r="X1" s="94"/>
      <c r="Y1" s="94"/>
      <c r="Z1" s="95"/>
      <c r="AA1" s="94" t="s">
        <v>4</v>
      </c>
      <c r="AB1" s="94"/>
      <c r="AC1" s="94"/>
      <c r="AD1" s="94"/>
      <c r="AE1" s="94"/>
      <c r="AF1" s="93" t="s">
        <v>5</v>
      </c>
      <c r="AG1" s="94"/>
      <c r="AH1" s="94"/>
      <c r="AI1" s="94"/>
      <c r="AJ1" s="95"/>
      <c r="AK1" s="93" t="s">
        <v>6</v>
      </c>
      <c r="AL1" s="94"/>
      <c r="AM1" s="94"/>
      <c r="AN1" s="95"/>
      <c r="AO1" s="93" t="s">
        <v>7</v>
      </c>
      <c r="AP1" s="94"/>
      <c r="AQ1" s="94"/>
      <c r="AR1" s="94"/>
      <c r="AS1" s="94"/>
      <c r="AT1" s="94"/>
      <c r="AU1" s="94"/>
      <c r="AV1" s="94"/>
      <c r="AW1" s="94"/>
      <c r="AX1" s="94"/>
      <c r="AY1" s="94"/>
      <c r="AZ1" s="95"/>
      <c r="BA1" s="94" t="s">
        <v>8</v>
      </c>
      <c r="BB1" s="94"/>
      <c r="BC1" s="95"/>
      <c r="BD1" s="96" t="s">
        <v>9</v>
      </c>
      <c r="BE1" s="97"/>
      <c r="BF1" s="97"/>
      <c r="BG1" s="97"/>
      <c r="BH1" s="97"/>
      <c r="BI1" s="97"/>
      <c r="BJ1" s="97"/>
      <c r="BK1" s="97"/>
      <c r="BL1" s="97"/>
      <c r="BM1" s="97"/>
      <c r="BN1" s="6"/>
      <c r="BO1" s="6"/>
      <c r="BP1" s="6"/>
    </row>
    <row r="2" spans="1:68" s="5" customFormat="1" ht="38.4" customHeight="1" x14ac:dyDescent="0.35">
      <c r="A2" s="98"/>
      <c r="B2" s="1" t="s">
        <v>10</v>
      </c>
      <c r="C2" s="2" t="s">
        <v>11</v>
      </c>
      <c r="D2" s="2" t="s">
        <v>12</v>
      </c>
      <c r="E2" s="2" t="s">
        <v>13</v>
      </c>
      <c r="F2" s="2" t="s">
        <v>14</v>
      </c>
      <c r="G2" s="2" t="s">
        <v>15</v>
      </c>
      <c r="H2" s="2" t="s">
        <v>16</v>
      </c>
      <c r="I2" s="2" t="s">
        <v>17</v>
      </c>
      <c r="J2" s="2" t="s">
        <v>18</v>
      </c>
      <c r="K2" s="2" t="s">
        <v>180</v>
      </c>
      <c r="L2" s="2" t="s">
        <v>182</v>
      </c>
      <c r="M2" s="2" t="s">
        <v>19</v>
      </c>
      <c r="N2" s="2" t="s">
        <v>181</v>
      </c>
      <c r="O2" s="2" t="s">
        <v>20</v>
      </c>
      <c r="P2" s="2" t="s">
        <v>21</v>
      </c>
      <c r="Q2" s="2" t="s">
        <v>22</v>
      </c>
      <c r="R2" s="2" t="s">
        <v>23</v>
      </c>
      <c r="S2" s="2" t="s">
        <v>24</v>
      </c>
      <c r="T2" s="2" t="s">
        <v>183</v>
      </c>
      <c r="U2" s="2" t="s">
        <v>184</v>
      </c>
      <c r="V2" s="2" t="s">
        <v>185</v>
      </c>
      <c r="W2" s="2" t="s">
        <v>25</v>
      </c>
      <c r="X2" s="2" t="s">
        <v>26</v>
      </c>
      <c r="Y2" s="2" t="s">
        <v>27</v>
      </c>
      <c r="Z2" s="2" t="s">
        <v>28</v>
      </c>
      <c r="AA2" s="2" t="s">
        <v>186</v>
      </c>
      <c r="AB2" s="2" t="s">
        <v>29</v>
      </c>
      <c r="AC2" s="2" t="s">
        <v>30</v>
      </c>
      <c r="AD2" s="2" t="s">
        <v>31</v>
      </c>
      <c r="AE2" s="2" t="s">
        <v>32</v>
      </c>
      <c r="AF2" s="2" t="s">
        <v>33</v>
      </c>
      <c r="AG2" s="2" t="s">
        <v>34</v>
      </c>
      <c r="AH2" s="2" t="s">
        <v>35</v>
      </c>
      <c r="AI2" s="2" t="s">
        <v>36</v>
      </c>
      <c r="AJ2" s="2" t="s">
        <v>37</v>
      </c>
      <c r="AK2" s="2" t="s">
        <v>188</v>
      </c>
      <c r="AL2" s="2" t="s">
        <v>187</v>
      </c>
      <c r="AM2" s="2" t="s">
        <v>189</v>
      </c>
      <c r="AN2" s="2" t="s">
        <v>38</v>
      </c>
      <c r="AO2" s="2" t="s">
        <v>39</v>
      </c>
      <c r="AP2" s="2" t="s">
        <v>40</v>
      </c>
      <c r="AQ2" s="2" t="s">
        <v>41</v>
      </c>
      <c r="AR2" s="2" t="s">
        <v>42</v>
      </c>
      <c r="AS2" s="2" t="s">
        <v>43</v>
      </c>
      <c r="AT2" s="2" t="s">
        <v>44</v>
      </c>
      <c r="AU2" s="2" t="s">
        <v>45</v>
      </c>
      <c r="AV2" s="2" t="s">
        <v>190</v>
      </c>
      <c r="AW2" s="2" t="s">
        <v>46</v>
      </c>
      <c r="AX2" s="2" t="s">
        <v>47</v>
      </c>
      <c r="AY2" s="2" t="s">
        <v>48</v>
      </c>
      <c r="AZ2" s="2" t="s">
        <v>49</v>
      </c>
      <c r="BA2" s="2" t="s">
        <v>192</v>
      </c>
      <c r="BB2" s="2" t="s">
        <v>191</v>
      </c>
      <c r="BC2" s="2" t="s">
        <v>50</v>
      </c>
      <c r="BD2" s="3" t="s">
        <v>193</v>
      </c>
      <c r="BE2" s="3" t="s">
        <v>51</v>
      </c>
      <c r="BF2" s="3" t="s">
        <v>194</v>
      </c>
      <c r="BG2" s="3" t="s">
        <v>52</v>
      </c>
      <c r="BH2" s="3" t="s">
        <v>195</v>
      </c>
      <c r="BI2" s="3" t="s">
        <v>53</v>
      </c>
      <c r="BJ2" s="3" t="s">
        <v>196</v>
      </c>
      <c r="BK2" s="3" t="s">
        <v>54</v>
      </c>
      <c r="BL2" s="3" t="s">
        <v>197</v>
      </c>
      <c r="BM2" s="3" t="s">
        <v>55</v>
      </c>
      <c r="BN2" s="4"/>
      <c r="BO2" s="4"/>
      <c r="BP2" s="4"/>
    </row>
    <row r="3" spans="1:68" ht="27" customHeight="1" x14ac:dyDescent="0.3">
      <c r="A3" s="8" t="s">
        <v>56</v>
      </c>
      <c r="B3" s="8" t="s">
        <v>57</v>
      </c>
      <c r="C3" s="8" t="s">
        <v>294</v>
      </c>
      <c r="D3" s="8">
        <v>22</v>
      </c>
      <c r="E3" s="8" t="s">
        <v>58</v>
      </c>
      <c r="F3" s="8" t="s">
        <v>59</v>
      </c>
      <c r="G3" s="8" t="s">
        <v>60</v>
      </c>
      <c r="H3" s="8" t="s">
        <v>61</v>
      </c>
      <c r="I3" s="8" t="s">
        <v>62</v>
      </c>
      <c r="J3" s="8" t="s">
        <v>63</v>
      </c>
      <c r="K3" s="8">
        <v>3</v>
      </c>
      <c r="L3" s="8" t="s">
        <v>64</v>
      </c>
      <c r="M3" s="8" t="s">
        <v>65</v>
      </c>
      <c r="N3" s="8" t="s">
        <v>66</v>
      </c>
      <c r="O3" s="8">
        <v>4</v>
      </c>
      <c r="P3" s="8">
        <v>4</v>
      </c>
      <c r="Q3" s="8">
        <v>1</v>
      </c>
      <c r="R3" s="8">
        <v>2</v>
      </c>
      <c r="S3" s="8">
        <v>4</v>
      </c>
      <c r="T3" s="8">
        <v>4</v>
      </c>
      <c r="U3" s="8">
        <v>1</v>
      </c>
      <c r="V3" s="8">
        <v>4</v>
      </c>
      <c r="W3" s="8">
        <v>3</v>
      </c>
      <c r="X3" s="8">
        <v>4</v>
      </c>
      <c r="Y3" s="8">
        <v>3</v>
      </c>
      <c r="Z3" s="8">
        <v>3</v>
      </c>
      <c r="AA3" s="8">
        <v>4</v>
      </c>
      <c r="AB3" s="8">
        <v>4</v>
      </c>
      <c r="AC3" s="8">
        <v>1</v>
      </c>
      <c r="AD3" s="8">
        <v>2</v>
      </c>
      <c r="AE3" s="8">
        <v>4</v>
      </c>
      <c r="AF3" s="8">
        <v>3</v>
      </c>
      <c r="AG3" s="8">
        <v>4</v>
      </c>
      <c r="AH3" s="8">
        <v>2</v>
      </c>
      <c r="AI3" s="8">
        <v>1</v>
      </c>
      <c r="AJ3" s="8">
        <v>2</v>
      </c>
      <c r="AK3" s="8">
        <v>4</v>
      </c>
      <c r="AL3" s="8">
        <v>2</v>
      </c>
      <c r="AM3" s="8">
        <v>2</v>
      </c>
      <c r="AN3" s="8">
        <v>2</v>
      </c>
      <c r="AO3" s="8" t="s">
        <v>67</v>
      </c>
      <c r="AP3" s="8" t="s">
        <v>68</v>
      </c>
      <c r="AQ3" s="8" t="s">
        <v>67</v>
      </c>
      <c r="AR3" s="8" t="s">
        <v>67</v>
      </c>
      <c r="AS3" s="8" t="s">
        <v>67</v>
      </c>
      <c r="AT3" s="8" t="s">
        <v>67</v>
      </c>
      <c r="AU3" s="8" t="s">
        <v>69</v>
      </c>
      <c r="AV3" s="8" t="s">
        <v>67</v>
      </c>
      <c r="AW3" s="8" t="s">
        <v>67</v>
      </c>
      <c r="AX3" s="8" t="s">
        <v>67</v>
      </c>
      <c r="AY3" s="8" t="s">
        <v>67</v>
      </c>
      <c r="AZ3" s="8" t="s">
        <v>69</v>
      </c>
      <c r="BA3" s="8" t="s">
        <v>70</v>
      </c>
      <c r="BB3" s="8" t="s">
        <v>71</v>
      </c>
      <c r="BC3" s="8" t="s">
        <v>72</v>
      </c>
      <c r="BD3" s="9">
        <f t="shared" ref="BD3:BD8" si="0">AVERAGE(O3:T3)</f>
        <v>3.1666666666666665</v>
      </c>
      <c r="BE3" s="9" t="str">
        <f>IF(BD3&gt;=4.2, "Very Satisfied", IF(BD3&gt;=3.4, "Satisfied", IF(BD3&gt;=2.6, "Neutral", IF(BD3&gt;=1.8, "Dissatisfied", "Very Dissatisfied"))))</f>
        <v>Neutral</v>
      </c>
      <c r="BF3" s="10">
        <f t="shared" ref="BF3:BF8" si="1">AVERAGE(U3:Z3)</f>
        <v>3</v>
      </c>
      <c r="BG3" s="10" t="str">
        <f t="shared" ref="BG3:BG8" si="2">IF(BF3&gt;=4.2, "Very Satisfied", IF(BF3&gt;=3.4, "Satisfied", IF(BF3&gt;=2.6, "Neutral", IF(BF3&gt;=1.8, "Dissatisfied", "Very Dissatisfied"))))</f>
        <v>Neutral</v>
      </c>
      <c r="BH3" s="10">
        <f t="shared" ref="BH3:BH8" si="3">AVERAGE(AA3:AE3)</f>
        <v>3</v>
      </c>
      <c r="BI3" s="10" t="str">
        <f t="shared" ref="BI3:BI8" si="4">IF(BH3&gt;=4.2, "Very Satisfied", IF(BH3&gt;=3.4, "Satisfied", IF(BH3&gt;=2.6, "Neutral", IF(BH3&gt;=1.8, "Dissatisfied", "Very Dissatisfied"))))</f>
        <v>Neutral</v>
      </c>
      <c r="BJ3" s="10">
        <f t="shared" ref="BJ3:BJ8" si="5">AVERAGE(AF3:AJ3)</f>
        <v>2.4</v>
      </c>
      <c r="BK3" s="10" t="str">
        <f>IF(BJ3&gt;=4.2, "Very Satisfied", IF(BJ3&gt;=3.4, "Satisfied", IF(BJ3&gt;=2.6, "Neutral", IF(BJ3&gt;=1.8, "Dissatisfied", "Very Dissatisfied"))))</f>
        <v>Dissatisfied</v>
      </c>
      <c r="BL3" s="10">
        <f t="shared" ref="BL3:BL8" si="6">AVERAGE(AK3:AN3)</f>
        <v>2.5</v>
      </c>
      <c r="BM3" s="10" t="str">
        <f t="shared" ref="BM3:BM8" si="7">IF(BL3&gt;=4.2, "Very Satisfied", IF(BL3&gt;=3.4, "Satisfied", IF(BL3&gt;=2.6, "Neutral", IF(BL3&gt;=1.8, "Dissatisfied", "Very Dissatisfied"))))</f>
        <v>Dissatisfied</v>
      </c>
      <c r="BN3" s="10"/>
      <c r="BO3" s="10"/>
      <c r="BP3" s="10"/>
    </row>
    <row r="4" spans="1:68" ht="27" customHeight="1" x14ac:dyDescent="0.3">
      <c r="A4" s="8" t="s">
        <v>56</v>
      </c>
      <c r="B4" s="8" t="s">
        <v>57</v>
      </c>
      <c r="C4" s="8" t="s">
        <v>294</v>
      </c>
      <c r="D4" s="8">
        <v>21</v>
      </c>
      <c r="E4" s="8" t="s">
        <v>58</v>
      </c>
      <c r="F4" s="8" t="s">
        <v>59</v>
      </c>
      <c r="G4" s="8" t="s">
        <v>73</v>
      </c>
      <c r="H4" s="8" t="s">
        <v>61</v>
      </c>
      <c r="I4" s="8" t="s">
        <v>74</v>
      </c>
      <c r="J4" s="8" t="s">
        <v>75</v>
      </c>
      <c r="K4" s="8">
        <v>4</v>
      </c>
      <c r="L4" s="8" t="s">
        <v>64</v>
      </c>
      <c r="M4" s="8" t="s">
        <v>65</v>
      </c>
      <c r="N4" s="8" t="s">
        <v>76</v>
      </c>
      <c r="O4" s="8">
        <v>3</v>
      </c>
      <c r="P4" s="8">
        <v>3</v>
      </c>
      <c r="Q4" s="8">
        <v>3</v>
      </c>
      <c r="R4" s="8">
        <v>3</v>
      </c>
      <c r="S4" s="8">
        <v>3</v>
      </c>
      <c r="T4" s="8">
        <v>3</v>
      </c>
      <c r="U4" s="8">
        <v>3</v>
      </c>
      <c r="V4" s="8">
        <v>3</v>
      </c>
      <c r="W4" s="8">
        <v>3</v>
      </c>
      <c r="X4" s="8">
        <v>3</v>
      </c>
      <c r="Y4" s="8">
        <v>2</v>
      </c>
      <c r="Z4" s="8">
        <v>3</v>
      </c>
      <c r="AA4" s="8">
        <v>3</v>
      </c>
      <c r="AB4" s="8">
        <v>3</v>
      </c>
      <c r="AC4" s="8">
        <v>3</v>
      </c>
      <c r="AD4" s="8">
        <v>3</v>
      </c>
      <c r="AE4" s="8">
        <v>3</v>
      </c>
      <c r="AF4" s="8">
        <v>3</v>
      </c>
      <c r="AG4" s="8">
        <v>3</v>
      </c>
      <c r="AH4" s="8">
        <v>3</v>
      </c>
      <c r="AI4" s="8">
        <v>3</v>
      </c>
      <c r="AJ4" s="8">
        <v>3</v>
      </c>
      <c r="AK4" s="8">
        <v>3</v>
      </c>
      <c r="AL4" s="8">
        <v>3</v>
      </c>
      <c r="AM4" s="8">
        <v>3</v>
      </c>
      <c r="AN4" s="8">
        <v>3</v>
      </c>
      <c r="AO4" s="8" t="s">
        <v>69</v>
      </c>
      <c r="AP4" s="8" t="s">
        <v>68</v>
      </c>
      <c r="AQ4" s="8" t="s">
        <v>69</v>
      </c>
      <c r="AR4" s="8" t="s">
        <v>68</v>
      </c>
      <c r="AS4" s="8" t="s">
        <v>69</v>
      </c>
      <c r="AT4" s="8" t="s">
        <v>68</v>
      </c>
      <c r="AU4" s="8" t="s">
        <v>68</v>
      </c>
      <c r="AV4" s="8" t="s">
        <v>69</v>
      </c>
      <c r="AW4" s="8" t="s">
        <v>68</v>
      </c>
      <c r="AX4" s="8" t="s">
        <v>69</v>
      </c>
      <c r="AY4" s="8" t="s">
        <v>68</v>
      </c>
      <c r="AZ4" s="8" t="s">
        <v>68</v>
      </c>
      <c r="BA4" s="8" t="s">
        <v>77</v>
      </c>
      <c r="BB4" s="8" t="s">
        <v>78</v>
      </c>
      <c r="BC4" s="8" t="s">
        <v>65</v>
      </c>
      <c r="BD4" s="9">
        <f t="shared" si="0"/>
        <v>3</v>
      </c>
      <c r="BE4" s="9" t="str">
        <f t="shared" ref="BE4:BE8" si="8">IF(BD4&gt;=4.2, "Very Satisfied", IF(BD4&gt;=3.4, "Satisfied", IF(BD4&gt;=2.6, "Neutral", IF(BD4&gt;=1.8, "Dissatisfied", "Very Dissatisfied"))))</f>
        <v>Neutral</v>
      </c>
      <c r="BF4" s="10">
        <f t="shared" si="1"/>
        <v>2.8333333333333335</v>
      </c>
      <c r="BG4" s="10" t="str">
        <f t="shared" si="2"/>
        <v>Neutral</v>
      </c>
      <c r="BH4" s="10">
        <f t="shared" si="3"/>
        <v>3</v>
      </c>
      <c r="BI4" s="10" t="str">
        <f t="shared" si="4"/>
        <v>Neutral</v>
      </c>
      <c r="BJ4" s="10">
        <f t="shared" si="5"/>
        <v>3</v>
      </c>
      <c r="BK4" s="10" t="str">
        <f t="shared" ref="BK4:BK8" si="9">IF(BJ4&gt;=4.2, "Very Satisfied", IF(BJ4&gt;=3.4, "Satisfied", IF(BJ4&gt;=2.6, "Neutral", IF(BJ4&gt;=1.8, "Dissatisfied", "Very Dissatisfied"))))</f>
        <v>Neutral</v>
      </c>
      <c r="BL4" s="10">
        <f t="shared" si="6"/>
        <v>3</v>
      </c>
      <c r="BM4" s="10" t="str">
        <f t="shared" si="7"/>
        <v>Neutral</v>
      </c>
      <c r="BN4" s="10"/>
      <c r="BO4" s="10"/>
      <c r="BP4" s="10"/>
    </row>
    <row r="5" spans="1:68" ht="27" customHeight="1" x14ac:dyDescent="0.3">
      <c r="A5" s="8" t="s">
        <v>56</v>
      </c>
      <c r="B5" s="8" t="s">
        <v>57</v>
      </c>
      <c r="C5" s="8" t="s">
        <v>294</v>
      </c>
      <c r="D5" s="8">
        <v>22</v>
      </c>
      <c r="E5" s="8" t="s">
        <v>58</v>
      </c>
      <c r="F5" s="8" t="s">
        <v>59</v>
      </c>
      <c r="G5" s="8" t="s">
        <v>79</v>
      </c>
      <c r="H5" s="8" t="s">
        <v>61</v>
      </c>
      <c r="I5" s="8" t="s">
        <v>74</v>
      </c>
      <c r="J5" s="8" t="s">
        <v>80</v>
      </c>
      <c r="K5" s="8">
        <v>3</v>
      </c>
      <c r="L5" s="8" t="s">
        <v>64</v>
      </c>
      <c r="M5" s="8" t="s">
        <v>65</v>
      </c>
      <c r="N5" s="8" t="s">
        <v>81</v>
      </c>
      <c r="O5" s="8">
        <v>2</v>
      </c>
      <c r="P5" s="8">
        <v>3</v>
      </c>
      <c r="Q5" s="8">
        <v>2</v>
      </c>
      <c r="R5" s="8">
        <v>3</v>
      </c>
      <c r="S5" s="8">
        <v>4</v>
      </c>
      <c r="T5" s="8">
        <v>4</v>
      </c>
      <c r="U5" s="8">
        <v>1</v>
      </c>
      <c r="V5" s="8">
        <v>3</v>
      </c>
      <c r="W5" s="8">
        <v>3</v>
      </c>
      <c r="X5" s="8">
        <v>3</v>
      </c>
      <c r="Y5" s="8">
        <v>3</v>
      </c>
      <c r="Z5" s="8">
        <v>3</v>
      </c>
      <c r="AA5" s="8">
        <v>4</v>
      </c>
      <c r="AB5" s="8">
        <v>4</v>
      </c>
      <c r="AC5" s="8">
        <v>3</v>
      </c>
      <c r="AD5" s="8">
        <v>3</v>
      </c>
      <c r="AE5" s="8">
        <v>3</v>
      </c>
      <c r="AF5" s="8">
        <v>3</v>
      </c>
      <c r="AG5" s="8">
        <v>3</v>
      </c>
      <c r="AH5" s="8">
        <v>2</v>
      </c>
      <c r="AI5" s="8">
        <v>3</v>
      </c>
      <c r="AJ5" s="8">
        <v>3</v>
      </c>
      <c r="AK5" s="8">
        <v>3</v>
      </c>
      <c r="AL5" s="8">
        <v>2</v>
      </c>
      <c r="AM5" s="8">
        <v>2</v>
      </c>
      <c r="AN5" s="8">
        <v>3</v>
      </c>
      <c r="AO5" s="8" t="s">
        <v>67</v>
      </c>
      <c r="AP5" s="8" t="s">
        <v>68</v>
      </c>
      <c r="AQ5" s="8" t="s">
        <v>69</v>
      </c>
      <c r="AR5" s="8" t="s">
        <v>67</v>
      </c>
      <c r="AS5" s="8" t="s">
        <v>69</v>
      </c>
      <c r="AT5" s="8" t="s">
        <v>69</v>
      </c>
      <c r="AU5" s="8" t="s">
        <v>69</v>
      </c>
      <c r="AV5" s="8" t="s">
        <v>67</v>
      </c>
      <c r="AW5" s="8" t="s">
        <v>67</v>
      </c>
      <c r="AX5" s="8" t="s">
        <v>69</v>
      </c>
      <c r="AY5" s="8" t="s">
        <v>69</v>
      </c>
      <c r="AZ5" s="8" t="s">
        <v>69</v>
      </c>
      <c r="BA5" s="8" t="s">
        <v>82</v>
      </c>
      <c r="BB5" s="8" t="s">
        <v>83</v>
      </c>
      <c r="BC5" s="8" t="s">
        <v>84</v>
      </c>
      <c r="BD5" s="9">
        <f t="shared" si="0"/>
        <v>3</v>
      </c>
      <c r="BE5" s="9" t="str">
        <f t="shared" si="8"/>
        <v>Neutral</v>
      </c>
      <c r="BF5" s="10">
        <f t="shared" si="1"/>
        <v>2.6666666666666665</v>
      </c>
      <c r="BG5" s="10" t="str">
        <f t="shared" si="2"/>
        <v>Neutral</v>
      </c>
      <c r="BH5" s="10">
        <f t="shared" si="3"/>
        <v>3.4</v>
      </c>
      <c r="BI5" s="10" t="str">
        <f t="shared" si="4"/>
        <v>Satisfied</v>
      </c>
      <c r="BJ5" s="10">
        <f t="shared" si="5"/>
        <v>2.8</v>
      </c>
      <c r="BK5" s="10" t="str">
        <f t="shared" si="9"/>
        <v>Neutral</v>
      </c>
      <c r="BL5" s="10">
        <f t="shared" si="6"/>
        <v>2.5</v>
      </c>
      <c r="BM5" s="10" t="str">
        <f t="shared" si="7"/>
        <v>Dissatisfied</v>
      </c>
      <c r="BN5" s="10"/>
      <c r="BO5" s="10"/>
      <c r="BP5" s="10"/>
    </row>
    <row r="6" spans="1:68" ht="27" customHeight="1" x14ac:dyDescent="0.3">
      <c r="A6" s="8" t="s">
        <v>56</v>
      </c>
      <c r="B6" s="8" t="s">
        <v>57</v>
      </c>
      <c r="C6" s="8" t="s">
        <v>294</v>
      </c>
      <c r="D6" s="8">
        <v>21</v>
      </c>
      <c r="E6" s="8" t="s">
        <v>58</v>
      </c>
      <c r="F6" s="8" t="s">
        <v>59</v>
      </c>
      <c r="G6" s="8" t="s">
        <v>60</v>
      </c>
      <c r="H6" s="8" t="s">
        <v>61</v>
      </c>
      <c r="I6" s="8" t="s">
        <v>74</v>
      </c>
      <c r="J6" s="8" t="s">
        <v>80</v>
      </c>
      <c r="K6" s="8">
        <v>3</v>
      </c>
      <c r="L6" s="8" t="s">
        <v>85</v>
      </c>
      <c r="M6" s="8" t="s">
        <v>65</v>
      </c>
      <c r="N6" s="8" t="s">
        <v>66</v>
      </c>
      <c r="O6" s="8">
        <v>4</v>
      </c>
      <c r="P6" s="8">
        <v>4</v>
      </c>
      <c r="Q6" s="8">
        <v>4</v>
      </c>
      <c r="R6" s="8">
        <v>4</v>
      </c>
      <c r="S6" s="8">
        <v>2</v>
      </c>
      <c r="T6" s="8">
        <v>4</v>
      </c>
      <c r="U6" s="8">
        <v>1</v>
      </c>
      <c r="V6" s="8">
        <v>4</v>
      </c>
      <c r="W6" s="8">
        <v>2</v>
      </c>
      <c r="X6" s="8">
        <v>2</v>
      </c>
      <c r="Y6" s="8">
        <v>2</v>
      </c>
      <c r="Z6" s="8">
        <v>4</v>
      </c>
      <c r="AA6" s="8">
        <v>2</v>
      </c>
      <c r="AB6" s="8">
        <v>4</v>
      </c>
      <c r="AC6" s="8">
        <v>3</v>
      </c>
      <c r="AD6" s="8">
        <v>4</v>
      </c>
      <c r="AE6" s="8">
        <v>4</v>
      </c>
      <c r="AF6" s="8">
        <v>4</v>
      </c>
      <c r="AG6" s="8">
        <v>2</v>
      </c>
      <c r="AH6" s="8">
        <v>2</v>
      </c>
      <c r="AI6" s="8">
        <v>2</v>
      </c>
      <c r="AJ6" s="8">
        <v>2</v>
      </c>
      <c r="AK6" s="8">
        <v>2</v>
      </c>
      <c r="AL6" s="8">
        <v>2</v>
      </c>
      <c r="AM6" s="8">
        <v>2</v>
      </c>
      <c r="AN6" s="8">
        <v>3</v>
      </c>
      <c r="AO6" s="8" t="s">
        <v>68</v>
      </c>
      <c r="AP6" s="8" t="s">
        <v>68</v>
      </c>
      <c r="AQ6" s="8" t="s">
        <v>68</v>
      </c>
      <c r="AR6" s="8" t="s">
        <v>67</v>
      </c>
      <c r="AS6" s="8" t="s">
        <v>69</v>
      </c>
      <c r="AT6" s="8" t="s">
        <v>68</v>
      </c>
      <c r="AU6" s="8" t="s">
        <v>68</v>
      </c>
      <c r="AV6" s="8" t="s">
        <v>67</v>
      </c>
      <c r="AW6" s="8" t="s">
        <v>68</v>
      </c>
      <c r="AX6" s="8" t="s">
        <v>67</v>
      </c>
      <c r="AY6" s="8" t="s">
        <v>69</v>
      </c>
      <c r="AZ6" s="8" t="s">
        <v>68</v>
      </c>
      <c r="BA6" s="8" t="s">
        <v>86</v>
      </c>
      <c r="BB6" s="8" t="s">
        <v>87</v>
      </c>
      <c r="BC6" s="8"/>
      <c r="BD6" s="9">
        <f t="shared" si="0"/>
        <v>3.6666666666666665</v>
      </c>
      <c r="BE6" s="9" t="str">
        <f t="shared" si="8"/>
        <v>Satisfied</v>
      </c>
      <c r="BF6" s="10">
        <f t="shared" si="1"/>
        <v>2.5</v>
      </c>
      <c r="BG6" s="10" t="str">
        <f t="shared" si="2"/>
        <v>Dissatisfied</v>
      </c>
      <c r="BH6" s="10">
        <f t="shared" si="3"/>
        <v>3.4</v>
      </c>
      <c r="BI6" s="10" t="str">
        <f t="shared" si="4"/>
        <v>Satisfied</v>
      </c>
      <c r="BJ6" s="10">
        <f t="shared" si="5"/>
        <v>2.4</v>
      </c>
      <c r="BK6" s="10" t="str">
        <f t="shared" si="9"/>
        <v>Dissatisfied</v>
      </c>
      <c r="BL6" s="10">
        <f t="shared" si="6"/>
        <v>2.25</v>
      </c>
      <c r="BM6" s="10" t="str">
        <f t="shared" si="7"/>
        <v>Dissatisfied</v>
      </c>
      <c r="BN6" s="10"/>
      <c r="BO6" s="10"/>
      <c r="BP6" s="10"/>
    </row>
    <row r="7" spans="1:68" ht="27" customHeight="1" x14ac:dyDescent="0.3">
      <c r="A7" s="8" t="s">
        <v>56</v>
      </c>
      <c r="B7" s="8" t="s">
        <v>57</v>
      </c>
      <c r="C7" s="8" t="s">
        <v>294</v>
      </c>
      <c r="D7" s="8">
        <v>22</v>
      </c>
      <c r="E7" s="8" t="s">
        <v>58</v>
      </c>
      <c r="F7" s="8" t="s">
        <v>59</v>
      </c>
      <c r="G7" s="8" t="s">
        <v>73</v>
      </c>
      <c r="H7" s="8" t="s">
        <v>61</v>
      </c>
      <c r="I7" s="8" t="s">
        <v>88</v>
      </c>
      <c r="J7" s="8" t="s">
        <v>80</v>
      </c>
      <c r="K7" s="8">
        <v>3</v>
      </c>
      <c r="L7" s="8" t="s">
        <v>64</v>
      </c>
      <c r="M7" s="8" t="s">
        <v>65</v>
      </c>
      <c r="N7" s="8" t="s">
        <v>89</v>
      </c>
      <c r="O7" s="8">
        <v>4</v>
      </c>
      <c r="P7" s="8">
        <v>4</v>
      </c>
      <c r="Q7" s="8">
        <v>1</v>
      </c>
      <c r="R7" s="8">
        <v>1</v>
      </c>
      <c r="S7" s="8">
        <v>4</v>
      </c>
      <c r="T7" s="8">
        <v>4</v>
      </c>
      <c r="U7" s="8">
        <v>1</v>
      </c>
      <c r="V7" s="8">
        <v>3</v>
      </c>
      <c r="W7" s="8">
        <v>2</v>
      </c>
      <c r="X7" s="8">
        <v>3</v>
      </c>
      <c r="Y7" s="8">
        <v>2</v>
      </c>
      <c r="Z7" s="8">
        <v>2</v>
      </c>
      <c r="AA7" s="8">
        <v>4</v>
      </c>
      <c r="AB7" s="8">
        <v>4</v>
      </c>
      <c r="AC7" s="8">
        <v>4</v>
      </c>
      <c r="AD7" s="8">
        <v>4</v>
      </c>
      <c r="AE7" s="8">
        <v>4</v>
      </c>
      <c r="AF7" s="8">
        <v>3</v>
      </c>
      <c r="AG7" s="8">
        <v>2</v>
      </c>
      <c r="AH7" s="8">
        <v>2</v>
      </c>
      <c r="AI7" s="8">
        <v>3</v>
      </c>
      <c r="AJ7" s="8">
        <v>2</v>
      </c>
      <c r="AK7" s="8">
        <v>4</v>
      </c>
      <c r="AL7" s="8">
        <v>4</v>
      </c>
      <c r="AM7" s="8">
        <v>4</v>
      </c>
      <c r="AN7" s="8">
        <v>4</v>
      </c>
      <c r="AO7" s="8" t="s">
        <v>69</v>
      </c>
      <c r="AP7" s="8" t="s">
        <v>68</v>
      </c>
      <c r="AQ7" s="8" t="s">
        <v>67</v>
      </c>
      <c r="AR7" s="8" t="s">
        <v>67</v>
      </c>
      <c r="AS7" s="8" t="s">
        <v>67</v>
      </c>
      <c r="AT7" s="8" t="s">
        <v>67</v>
      </c>
      <c r="AU7" s="8" t="s">
        <v>69</v>
      </c>
      <c r="AV7" s="8" t="s">
        <v>67</v>
      </c>
      <c r="AW7" s="8" t="s">
        <v>67</v>
      </c>
      <c r="AX7" s="8" t="s">
        <v>67</v>
      </c>
      <c r="AY7" s="8" t="s">
        <v>67</v>
      </c>
      <c r="AZ7" s="8" t="s">
        <v>69</v>
      </c>
      <c r="BA7" s="8" t="s">
        <v>90</v>
      </c>
      <c r="BB7" s="8" t="s">
        <v>91</v>
      </c>
      <c r="BC7" s="8" t="s">
        <v>92</v>
      </c>
      <c r="BD7" s="9">
        <f t="shared" si="0"/>
        <v>3</v>
      </c>
      <c r="BE7" s="9" t="str">
        <f t="shared" si="8"/>
        <v>Neutral</v>
      </c>
      <c r="BF7" s="10">
        <f t="shared" si="1"/>
        <v>2.1666666666666665</v>
      </c>
      <c r="BG7" s="10" t="str">
        <f t="shared" si="2"/>
        <v>Dissatisfied</v>
      </c>
      <c r="BH7" s="10">
        <f t="shared" si="3"/>
        <v>4</v>
      </c>
      <c r="BI7" s="10" t="str">
        <f t="shared" si="4"/>
        <v>Satisfied</v>
      </c>
      <c r="BJ7" s="10">
        <f t="shared" si="5"/>
        <v>2.4</v>
      </c>
      <c r="BK7" s="10" t="str">
        <f t="shared" si="9"/>
        <v>Dissatisfied</v>
      </c>
      <c r="BL7" s="10">
        <f t="shared" si="6"/>
        <v>4</v>
      </c>
      <c r="BM7" s="10" t="str">
        <f t="shared" si="7"/>
        <v>Satisfied</v>
      </c>
      <c r="BN7" s="10"/>
      <c r="BO7" s="10"/>
      <c r="BP7" s="10"/>
    </row>
    <row r="8" spans="1:68" ht="27" customHeight="1" x14ac:dyDescent="0.3">
      <c r="A8" s="8" t="s">
        <v>56</v>
      </c>
      <c r="B8" s="8" t="s">
        <v>57</v>
      </c>
      <c r="C8" s="8" t="s">
        <v>294</v>
      </c>
      <c r="D8" s="8">
        <v>21</v>
      </c>
      <c r="E8" s="8" t="s">
        <v>93</v>
      </c>
      <c r="F8" s="8" t="s">
        <v>59</v>
      </c>
      <c r="G8" s="8" t="s">
        <v>73</v>
      </c>
      <c r="H8" s="8" t="s">
        <v>61</v>
      </c>
      <c r="I8" s="8" t="s">
        <v>74</v>
      </c>
      <c r="J8" s="8" t="s">
        <v>63</v>
      </c>
      <c r="K8" s="8">
        <v>9</v>
      </c>
      <c r="L8" s="8" t="s">
        <v>64</v>
      </c>
      <c r="M8" s="8" t="s">
        <v>65</v>
      </c>
      <c r="N8" s="8" t="s">
        <v>94</v>
      </c>
      <c r="O8" s="8">
        <v>5</v>
      </c>
      <c r="P8" s="8">
        <v>1</v>
      </c>
      <c r="Q8" s="8">
        <v>3</v>
      </c>
      <c r="R8" s="8">
        <v>3</v>
      </c>
      <c r="S8" s="8">
        <v>3</v>
      </c>
      <c r="T8" s="8">
        <v>1</v>
      </c>
      <c r="U8" s="8">
        <v>1</v>
      </c>
      <c r="V8" s="8">
        <v>3</v>
      </c>
      <c r="W8" s="8">
        <v>4</v>
      </c>
      <c r="X8" s="8">
        <v>2</v>
      </c>
      <c r="Y8" s="8">
        <v>2</v>
      </c>
      <c r="Z8" s="8">
        <v>2</v>
      </c>
      <c r="AA8" s="8">
        <v>4</v>
      </c>
      <c r="AB8" s="8">
        <v>4</v>
      </c>
      <c r="AC8" s="8">
        <v>3</v>
      </c>
      <c r="AD8" s="8">
        <v>3</v>
      </c>
      <c r="AE8" s="8">
        <v>1</v>
      </c>
      <c r="AF8" s="8">
        <v>4</v>
      </c>
      <c r="AG8" s="8">
        <v>3</v>
      </c>
      <c r="AH8" s="8">
        <v>2</v>
      </c>
      <c r="AI8" s="8">
        <v>2</v>
      </c>
      <c r="AJ8" s="8">
        <v>5</v>
      </c>
      <c r="AK8" s="8">
        <v>4</v>
      </c>
      <c r="AL8" s="8">
        <v>4</v>
      </c>
      <c r="AM8" s="8">
        <v>2</v>
      </c>
      <c r="AN8" s="8">
        <v>3</v>
      </c>
      <c r="AO8" s="8" t="s">
        <v>68</v>
      </c>
      <c r="AP8" s="8" t="s">
        <v>67</v>
      </c>
      <c r="AQ8" s="8" t="s">
        <v>67</v>
      </c>
      <c r="AR8" s="8" t="s">
        <v>68</v>
      </c>
      <c r="AS8" s="8" t="s">
        <v>67</v>
      </c>
      <c r="AT8" s="8" t="s">
        <v>67</v>
      </c>
      <c r="AU8" s="8" t="s">
        <v>68</v>
      </c>
      <c r="AV8" s="8" t="s">
        <v>67</v>
      </c>
      <c r="AW8" s="8" t="s">
        <v>69</v>
      </c>
      <c r="AX8" s="8" t="s">
        <v>67</v>
      </c>
      <c r="AY8" s="8" t="s">
        <v>69</v>
      </c>
      <c r="AZ8" s="8" t="s">
        <v>69</v>
      </c>
      <c r="BA8" s="8"/>
      <c r="BB8" s="8"/>
      <c r="BC8" s="8"/>
      <c r="BD8" s="9">
        <f t="shared" si="0"/>
        <v>2.6666666666666665</v>
      </c>
      <c r="BE8" s="9" t="str">
        <f t="shared" si="8"/>
        <v>Neutral</v>
      </c>
      <c r="BF8" s="10">
        <f t="shared" si="1"/>
        <v>2.3333333333333335</v>
      </c>
      <c r="BG8" s="10" t="str">
        <f t="shared" si="2"/>
        <v>Dissatisfied</v>
      </c>
      <c r="BH8" s="10">
        <f t="shared" si="3"/>
        <v>3</v>
      </c>
      <c r="BI8" s="10" t="str">
        <f t="shared" si="4"/>
        <v>Neutral</v>
      </c>
      <c r="BJ8" s="10">
        <f t="shared" si="5"/>
        <v>3.2</v>
      </c>
      <c r="BK8" s="10" t="str">
        <f t="shared" si="9"/>
        <v>Neutral</v>
      </c>
      <c r="BL8" s="10">
        <f t="shared" si="6"/>
        <v>3.25</v>
      </c>
      <c r="BM8" s="10" t="str">
        <f t="shared" si="7"/>
        <v>Neutral</v>
      </c>
      <c r="BN8" s="10"/>
      <c r="BO8" s="10"/>
      <c r="BP8" s="10"/>
    </row>
    <row r="9" spans="1:68" ht="27" customHeight="1" x14ac:dyDescent="0.3">
      <c r="A9" s="8" t="s">
        <v>111</v>
      </c>
      <c r="B9" s="8" t="s">
        <v>203</v>
      </c>
      <c r="C9" s="8" t="s">
        <v>294</v>
      </c>
      <c r="D9" s="8">
        <v>77</v>
      </c>
      <c r="E9" s="8" t="s">
        <v>58</v>
      </c>
      <c r="F9" s="8" t="s">
        <v>59</v>
      </c>
      <c r="G9" s="8" t="s">
        <v>60</v>
      </c>
      <c r="H9" s="8" t="s">
        <v>61</v>
      </c>
      <c r="I9" s="8" t="s">
        <v>112</v>
      </c>
      <c r="J9" s="8" t="s">
        <v>80</v>
      </c>
      <c r="K9" s="8">
        <v>5</v>
      </c>
      <c r="L9" s="8" t="s">
        <v>85</v>
      </c>
      <c r="M9" s="8" t="s">
        <v>98</v>
      </c>
      <c r="N9" s="8" t="s">
        <v>99</v>
      </c>
      <c r="O9" s="8">
        <v>2</v>
      </c>
      <c r="P9" s="8">
        <v>3</v>
      </c>
      <c r="Q9" s="8">
        <v>2</v>
      </c>
      <c r="R9" s="8">
        <v>4</v>
      </c>
      <c r="S9" s="8">
        <v>2</v>
      </c>
      <c r="T9" s="8">
        <v>5</v>
      </c>
      <c r="U9" s="8">
        <v>1</v>
      </c>
      <c r="V9" s="8">
        <v>4</v>
      </c>
      <c r="W9" s="8">
        <v>5</v>
      </c>
      <c r="X9" s="8">
        <v>4</v>
      </c>
      <c r="Y9" s="8">
        <v>3</v>
      </c>
      <c r="Z9" s="8">
        <v>2</v>
      </c>
      <c r="AA9" s="8">
        <v>4</v>
      </c>
      <c r="AB9" s="8">
        <v>3</v>
      </c>
      <c r="AC9" s="8">
        <v>4</v>
      </c>
      <c r="AD9" s="8">
        <v>4</v>
      </c>
      <c r="AE9" s="8">
        <v>4</v>
      </c>
      <c r="AF9" s="8">
        <v>1</v>
      </c>
      <c r="AG9" s="8">
        <v>3</v>
      </c>
      <c r="AH9" s="8">
        <v>2</v>
      </c>
      <c r="AI9" s="8">
        <v>3</v>
      </c>
      <c r="AJ9" s="8">
        <v>2</v>
      </c>
      <c r="AK9" s="8">
        <v>3</v>
      </c>
      <c r="AL9" s="8">
        <v>2</v>
      </c>
      <c r="AM9" s="8">
        <v>2</v>
      </c>
      <c r="AN9" s="8">
        <v>1</v>
      </c>
      <c r="AO9" s="8" t="s">
        <v>68</v>
      </c>
      <c r="AP9" s="8" t="s">
        <v>68</v>
      </c>
      <c r="AQ9" s="8" t="s">
        <v>69</v>
      </c>
      <c r="AR9" s="8" t="s">
        <v>67</v>
      </c>
      <c r="AS9" s="8" t="s">
        <v>67</v>
      </c>
      <c r="AT9" s="8" t="s">
        <v>69</v>
      </c>
      <c r="AU9" s="8" t="s">
        <v>69</v>
      </c>
      <c r="AV9" s="8" t="s">
        <v>68</v>
      </c>
      <c r="AW9" s="8" t="s">
        <v>69</v>
      </c>
      <c r="AX9" s="8" t="s">
        <v>67</v>
      </c>
      <c r="AY9" s="8" t="s">
        <v>67</v>
      </c>
      <c r="AZ9" s="8" t="s">
        <v>68</v>
      </c>
      <c r="BA9" s="8" t="s">
        <v>113</v>
      </c>
      <c r="BB9" s="8" t="s">
        <v>114</v>
      </c>
      <c r="BC9" s="8" t="s">
        <v>115</v>
      </c>
      <c r="BD9" s="9">
        <f t="shared" ref="BD9:BD52" si="10">AVERAGE(O9:T9)</f>
        <v>3</v>
      </c>
      <c r="BE9" s="9" t="str">
        <f t="shared" ref="BE9:BE52" si="11">IF(BD9&gt;=4.2, "Very Satisfied", IF(BD9&gt;=3.4, "Satisfied", IF(BD9&gt;=2.6, "Neutral", IF(BD9&gt;=1.8, "Dissatisfied", "Very Dissatisfied"))))</f>
        <v>Neutral</v>
      </c>
      <c r="BF9" s="10">
        <f t="shared" ref="BF9:BF52" si="12">AVERAGE(U9:Z9)</f>
        <v>3.1666666666666665</v>
      </c>
      <c r="BG9" s="10" t="str">
        <f t="shared" ref="BG9:BG52" si="13">IF(BF9&gt;=4.2, "Very Satisfied", IF(BF9&gt;=3.4, "Satisfied", IF(BF9&gt;=2.6, "Neutral", IF(BF9&gt;=1.8, "Dissatisfied", "Very Dissatisfied"))))</f>
        <v>Neutral</v>
      </c>
      <c r="BH9" s="10">
        <f t="shared" ref="BH9:BH52" si="14">AVERAGE(AA9:AE9)</f>
        <v>3.8</v>
      </c>
      <c r="BI9" s="10" t="str">
        <f t="shared" ref="BI9:BI52" si="15">IF(BH9&gt;=4.2, "Very Satisfied", IF(BH9&gt;=3.4, "Satisfied", IF(BH9&gt;=2.6, "Neutral", IF(BH9&gt;=1.8, "Dissatisfied", "Very Dissatisfied"))))</f>
        <v>Satisfied</v>
      </c>
      <c r="BJ9" s="10">
        <f t="shared" ref="BJ9:BJ52" si="16">AVERAGE(AF9:AJ9)</f>
        <v>2.2000000000000002</v>
      </c>
      <c r="BK9" s="10" t="str">
        <f t="shared" ref="BK9:BK52" si="17">IF(BJ9&gt;=4.2, "Very Satisfied", IF(BJ9&gt;=3.4, "Satisfied", IF(BJ9&gt;=2.6, "Neutral", IF(BJ9&gt;=1.8, "Dissatisfied", "Very Dissatisfied"))))</f>
        <v>Dissatisfied</v>
      </c>
      <c r="BL9" s="10">
        <f t="shared" ref="BL9:BL52" si="18">AVERAGE(AK9:AN9)</f>
        <v>2</v>
      </c>
      <c r="BM9" s="10" t="str">
        <f t="shared" ref="BM9:BM52" si="19">IF(BL9&gt;=4.2, "Very Satisfied", IF(BL9&gt;=3.4, "Satisfied", IF(BL9&gt;=2.6, "Neutral", IF(BL9&gt;=1.8, "Dissatisfied", "Very Dissatisfied"))))</f>
        <v>Dissatisfied</v>
      </c>
      <c r="BN9" s="10"/>
      <c r="BO9" s="10"/>
      <c r="BP9" s="10"/>
    </row>
    <row r="10" spans="1:68" ht="27" customHeight="1" x14ac:dyDescent="0.3">
      <c r="A10" s="8" t="s">
        <v>111</v>
      </c>
      <c r="B10" s="8" t="s">
        <v>203</v>
      </c>
      <c r="C10" s="8" t="s">
        <v>294</v>
      </c>
      <c r="D10" s="8">
        <v>42</v>
      </c>
      <c r="E10" s="8" t="s">
        <v>93</v>
      </c>
      <c r="F10" s="8" t="s">
        <v>59</v>
      </c>
      <c r="G10" s="8" t="s">
        <v>60</v>
      </c>
      <c r="H10" s="8" t="s">
        <v>61</v>
      </c>
      <c r="I10" s="8" t="s">
        <v>116</v>
      </c>
      <c r="J10" s="8" t="s">
        <v>63</v>
      </c>
      <c r="K10" s="8">
        <v>3</v>
      </c>
      <c r="L10" s="8" t="s">
        <v>97</v>
      </c>
      <c r="M10" s="8" t="s">
        <v>65</v>
      </c>
      <c r="N10" s="8" t="s">
        <v>117</v>
      </c>
      <c r="O10" s="8">
        <v>4</v>
      </c>
      <c r="P10" s="8">
        <v>4</v>
      </c>
      <c r="Q10" s="8">
        <v>2</v>
      </c>
      <c r="R10" s="8">
        <v>2</v>
      </c>
      <c r="S10" s="8">
        <v>3</v>
      </c>
      <c r="T10" s="8">
        <v>3</v>
      </c>
      <c r="U10" s="8">
        <v>1</v>
      </c>
      <c r="V10" s="8">
        <v>2</v>
      </c>
      <c r="W10" s="8">
        <v>4</v>
      </c>
      <c r="X10" s="8">
        <v>3</v>
      </c>
      <c r="Y10" s="8">
        <v>2</v>
      </c>
      <c r="Z10" s="8">
        <v>2</v>
      </c>
      <c r="AA10" s="8">
        <v>3</v>
      </c>
      <c r="AB10" s="8">
        <v>3</v>
      </c>
      <c r="AC10" s="8">
        <v>3</v>
      </c>
      <c r="AD10" s="8">
        <v>3</v>
      </c>
      <c r="AE10" s="8">
        <v>2</v>
      </c>
      <c r="AF10" s="8">
        <v>2</v>
      </c>
      <c r="AG10" s="8">
        <v>2</v>
      </c>
      <c r="AH10" s="8">
        <v>2</v>
      </c>
      <c r="AI10" s="8">
        <v>2</v>
      </c>
      <c r="AJ10" s="8">
        <v>3</v>
      </c>
      <c r="AK10" s="8">
        <v>3</v>
      </c>
      <c r="AL10" s="8">
        <v>2</v>
      </c>
      <c r="AM10" s="8">
        <v>2</v>
      </c>
      <c r="AN10" s="8">
        <v>2</v>
      </c>
      <c r="AO10" s="8" t="s">
        <v>69</v>
      </c>
      <c r="AP10" s="8" t="s">
        <v>68</v>
      </c>
      <c r="AQ10" s="8" t="s">
        <v>69</v>
      </c>
      <c r="AR10" s="8" t="s">
        <v>67</v>
      </c>
      <c r="AS10" s="8" t="s">
        <v>67</v>
      </c>
      <c r="AT10" s="8" t="s">
        <v>67</v>
      </c>
      <c r="AU10" s="8" t="s">
        <v>69</v>
      </c>
      <c r="AV10" s="8" t="s">
        <v>69</v>
      </c>
      <c r="AW10" s="8" t="s">
        <v>67</v>
      </c>
      <c r="AX10" s="8" t="s">
        <v>67</v>
      </c>
      <c r="AY10" s="8" t="s">
        <v>69</v>
      </c>
      <c r="AZ10" s="8" t="s">
        <v>68</v>
      </c>
      <c r="BA10" s="8" t="s">
        <v>118</v>
      </c>
      <c r="BB10" s="8" t="s">
        <v>119</v>
      </c>
      <c r="BC10" s="8" t="s">
        <v>120</v>
      </c>
      <c r="BD10" s="9">
        <f t="shared" si="10"/>
        <v>3</v>
      </c>
      <c r="BE10" s="9" t="str">
        <f t="shared" si="11"/>
        <v>Neutral</v>
      </c>
      <c r="BF10" s="10">
        <f t="shared" si="12"/>
        <v>2.3333333333333335</v>
      </c>
      <c r="BG10" s="10" t="str">
        <f t="shared" si="13"/>
        <v>Dissatisfied</v>
      </c>
      <c r="BH10" s="10">
        <f t="shared" si="14"/>
        <v>2.8</v>
      </c>
      <c r="BI10" s="10" t="str">
        <f t="shared" si="15"/>
        <v>Neutral</v>
      </c>
      <c r="BJ10" s="10">
        <f t="shared" si="16"/>
        <v>2.2000000000000002</v>
      </c>
      <c r="BK10" s="10" t="str">
        <f t="shared" si="17"/>
        <v>Dissatisfied</v>
      </c>
      <c r="BL10" s="10">
        <f t="shared" si="18"/>
        <v>2.25</v>
      </c>
      <c r="BM10" s="10" t="str">
        <f t="shared" si="19"/>
        <v>Dissatisfied</v>
      </c>
      <c r="BN10" s="10"/>
      <c r="BO10" s="10"/>
      <c r="BP10" s="10"/>
    </row>
    <row r="11" spans="1:68" ht="27" customHeight="1" x14ac:dyDescent="0.3">
      <c r="A11" s="8" t="s">
        <v>111</v>
      </c>
      <c r="B11" s="8" t="s">
        <v>203</v>
      </c>
      <c r="C11" s="8" t="s">
        <v>294</v>
      </c>
      <c r="D11" s="8">
        <v>18</v>
      </c>
      <c r="E11" s="8" t="s">
        <v>93</v>
      </c>
      <c r="F11" s="8" t="s">
        <v>59</v>
      </c>
      <c r="G11" s="8" t="s">
        <v>73</v>
      </c>
      <c r="H11" s="8" t="s">
        <v>61</v>
      </c>
      <c r="I11" s="8" t="s">
        <v>74</v>
      </c>
      <c r="J11" s="8" t="s">
        <v>63</v>
      </c>
      <c r="K11" s="8">
        <v>4</v>
      </c>
      <c r="L11" s="8" t="s">
        <v>121</v>
      </c>
      <c r="M11" s="8" t="s">
        <v>65</v>
      </c>
      <c r="N11" s="8" t="s">
        <v>122</v>
      </c>
      <c r="O11" s="8">
        <v>1</v>
      </c>
      <c r="P11" s="8">
        <v>4</v>
      </c>
      <c r="Q11" s="8">
        <v>1</v>
      </c>
      <c r="R11" s="8">
        <v>4</v>
      </c>
      <c r="S11" s="8">
        <v>3</v>
      </c>
      <c r="T11" s="8">
        <v>5</v>
      </c>
      <c r="U11" s="8">
        <v>1</v>
      </c>
      <c r="V11" s="8">
        <v>3</v>
      </c>
      <c r="W11" s="8">
        <v>5</v>
      </c>
      <c r="X11" s="8">
        <v>3</v>
      </c>
      <c r="Y11" s="8">
        <v>2</v>
      </c>
      <c r="Z11" s="8">
        <v>2</v>
      </c>
      <c r="AA11" s="8">
        <v>4</v>
      </c>
      <c r="AB11" s="8">
        <v>3</v>
      </c>
      <c r="AC11" s="8">
        <v>3</v>
      </c>
      <c r="AD11" s="8">
        <v>2</v>
      </c>
      <c r="AE11" s="8">
        <v>1</v>
      </c>
      <c r="AF11" s="8">
        <v>1</v>
      </c>
      <c r="AG11" s="8">
        <v>1</v>
      </c>
      <c r="AH11" s="8">
        <v>2</v>
      </c>
      <c r="AI11" s="8">
        <v>1</v>
      </c>
      <c r="AJ11" s="8">
        <v>5</v>
      </c>
      <c r="AK11" s="8">
        <v>2</v>
      </c>
      <c r="AL11" s="8">
        <v>2</v>
      </c>
      <c r="AM11" s="8">
        <v>4</v>
      </c>
      <c r="AN11" s="8">
        <v>4</v>
      </c>
      <c r="AO11" s="8" t="s">
        <v>69</v>
      </c>
      <c r="AP11" s="8" t="s">
        <v>69</v>
      </c>
      <c r="AQ11" s="8" t="s">
        <v>67</v>
      </c>
      <c r="AR11" s="8" t="s">
        <v>67</v>
      </c>
      <c r="AS11" s="8" t="s">
        <v>68</v>
      </c>
      <c r="AT11" s="8" t="s">
        <v>67</v>
      </c>
      <c r="AU11" s="8" t="s">
        <v>67</v>
      </c>
      <c r="AV11" s="8" t="s">
        <v>67</v>
      </c>
      <c r="AW11" s="8" t="s">
        <v>69</v>
      </c>
      <c r="AX11" s="8" t="s">
        <v>67</v>
      </c>
      <c r="AY11" s="8" t="s">
        <v>69</v>
      </c>
      <c r="AZ11" s="8" t="s">
        <v>69</v>
      </c>
      <c r="BA11" s="8" t="s">
        <v>123</v>
      </c>
      <c r="BB11" s="8" t="s">
        <v>124</v>
      </c>
      <c r="BC11" s="8"/>
      <c r="BD11" s="9">
        <f t="shared" si="10"/>
        <v>3</v>
      </c>
      <c r="BE11" s="9" t="str">
        <f t="shared" si="11"/>
        <v>Neutral</v>
      </c>
      <c r="BF11" s="10">
        <f t="shared" si="12"/>
        <v>2.6666666666666665</v>
      </c>
      <c r="BG11" s="10" t="str">
        <f t="shared" si="13"/>
        <v>Neutral</v>
      </c>
      <c r="BH11" s="10">
        <f t="shared" si="14"/>
        <v>2.6</v>
      </c>
      <c r="BI11" s="10" t="str">
        <f t="shared" si="15"/>
        <v>Neutral</v>
      </c>
      <c r="BJ11" s="10">
        <f t="shared" si="16"/>
        <v>2</v>
      </c>
      <c r="BK11" s="10" t="str">
        <f t="shared" si="17"/>
        <v>Dissatisfied</v>
      </c>
      <c r="BL11" s="10">
        <f t="shared" si="18"/>
        <v>3</v>
      </c>
      <c r="BM11" s="10" t="str">
        <f t="shared" si="19"/>
        <v>Neutral</v>
      </c>
      <c r="BN11" s="10"/>
      <c r="BO11" s="10"/>
      <c r="BP11" s="10"/>
    </row>
    <row r="12" spans="1:68" ht="27" customHeight="1" x14ac:dyDescent="0.3">
      <c r="A12" s="8" t="s">
        <v>111</v>
      </c>
      <c r="B12" s="8" t="s">
        <v>203</v>
      </c>
      <c r="C12" s="8" t="s">
        <v>294</v>
      </c>
      <c r="D12" s="8">
        <v>62</v>
      </c>
      <c r="E12" s="8" t="s">
        <v>93</v>
      </c>
      <c r="F12" s="8" t="s">
        <v>59</v>
      </c>
      <c r="G12" s="8" t="s">
        <v>79</v>
      </c>
      <c r="H12" s="8" t="s">
        <v>61</v>
      </c>
      <c r="I12" s="8" t="s">
        <v>112</v>
      </c>
      <c r="J12" s="8" t="s">
        <v>80</v>
      </c>
      <c r="K12" s="8">
        <v>4</v>
      </c>
      <c r="L12" s="8" t="s">
        <v>85</v>
      </c>
      <c r="M12" s="8" t="s">
        <v>65</v>
      </c>
      <c r="N12" s="8" t="s">
        <v>125</v>
      </c>
      <c r="O12" s="8">
        <v>2</v>
      </c>
      <c r="P12" s="8">
        <v>4</v>
      </c>
      <c r="Q12" s="8">
        <v>1</v>
      </c>
      <c r="R12" s="8">
        <v>4</v>
      </c>
      <c r="S12" s="8">
        <v>4</v>
      </c>
      <c r="T12" s="8">
        <v>5</v>
      </c>
      <c r="U12" s="8">
        <v>2</v>
      </c>
      <c r="V12" s="8">
        <v>4</v>
      </c>
      <c r="W12" s="8">
        <v>4</v>
      </c>
      <c r="X12" s="8">
        <v>4</v>
      </c>
      <c r="Y12" s="8">
        <v>4</v>
      </c>
      <c r="Z12" s="8">
        <v>4</v>
      </c>
      <c r="AA12" s="8">
        <v>3</v>
      </c>
      <c r="AB12" s="8">
        <v>4</v>
      </c>
      <c r="AC12" s="8">
        <v>4</v>
      </c>
      <c r="AD12" s="8">
        <v>4</v>
      </c>
      <c r="AE12" s="8">
        <v>5</v>
      </c>
      <c r="AF12" s="8">
        <v>3</v>
      </c>
      <c r="AG12" s="8">
        <v>3</v>
      </c>
      <c r="AH12" s="8">
        <v>4</v>
      </c>
      <c r="AI12" s="8">
        <v>4</v>
      </c>
      <c r="AJ12" s="8">
        <v>4</v>
      </c>
      <c r="AK12" s="8">
        <v>3</v>
      </c>
      <c r="AL12" s="8">
        <v>4</v>
      </c>
      <c r="AM12" s="8">
        <v>4</v>
      </c>
      <c r="AN12" s="8">
        <v>4</v>
      </c>
      <c r="AO12" s="8" t="s">
        <v>67</v>
      </c>
      <c r="AP12" s="8" t="s">
        <v>69</v>
      </c>
      <c r="AQ12" s="8" t="s">
        <v>67</v>
      </c>
      <c r="AR12" s="8" t="s">
        <v>67</v>
      </c>
      <c r="AS12" s="8" t="s">
        <v>67</v>
      </c>
      <c r="AT12" s="8" t="s">
        <v>69</v>
      </c>
      <c r="AU12" s="8" t="s">
        <v>69</v>
      </c>
      <c r="AV12" s="8" t="s">
        <v>67</v>
      </c>
      <c r="AW12" s="8" t="s">
        <v>67</v>
      </c>
      <c r="AX12" s="8" t="s">
        <v>67</v>
      </c>
      <c r="AY12" s="8" t="s">
        <v>69</v>
      </c>
      <c r="AZ12" s="8" t="s">
        <v>69</v>
      </c>
      <c r="BA12" s="8" t="s">
        <v>126</v>
      </c>
      <c r="BB12" s="8"/>
      <c r="BC12" s="8" t="s">
        <v>127</v>
      </c>
      <c r="BD12" s="9">
        <f t="shared" si="10"/>
        <v>3.3333333333333335</v>
      </c>
      <c r="BE12" s="9" t="str">
        <f t="shared" si="11"/>
        <v>Neutral</v>
      </c>
      <c r="BF12" s="10">
        <f t="shared" si="12"/>
        <v>3.6666666666666665</v>
      </c>
      <c r="BG12" s="10" t="str">
        <f t="shared" si="13"/>
        <v>Satisfied</v>
      </c>
      <c r="BH12" s="10">
        <f t="shared" si="14"/>
        <v>4</v>
      </c>
      <c r="BI12" s="10" t="str">
        <f t="shared" si="15"/>
        <v>Satisfied</v>
      </c>
      <c r="BJ12" s="10">
        <f t="shared" si="16"/>
        <v>3.6</v>
      </c>
      <c r="BK12" s="10" t="str">
        <f t="shared" si="17"/>
        <v>Satisfied</v>
      </c>
      <c r="BL12" s="10">
        <f t="shared" si="18"/>
        <v>3.75</v>
      </c>
      <c r="BM12" s="10" t="str">
        <f t="shared" si="19"/>
        <v>Satisfied</v>
      </c>
      <c r="BN12" s="10"/>
      <c r="BO12" s="10"/>
      <c r="BP12" s="10"/>
    </row>
    <row r="13" spans="1:68" ht="27" customHeight="1" x14ac:dyDescent="0.3">
      <c r="A13" s="8" t="s">
        <v>111</v>
      </c>
      <c r="B13" s="8" t="s">
        <v>203</v>
      </c>
      <c r="C13" s="8" t="s">
        <v>294</v>
      </c>
      <c r="D13" s="8">
        <v>51</v>
      </c>
      <c r="E13" s="8" t="s">
        <v>58</v>
      </c>
      <c r="F13" s="8" t="s">
        <v>59</v>
      </c>
      <c r="G13" s="8" t="s">
        <v>60</v>
      </c>
      <c r="H13" s="8" t="s">
        <v>61</v>
      </c>
      <c r="I13" s="8" t="s">
        <v>62</v>
      </c>
      <c r="J13" s="8" t="s">
        <v>63</v>
      </c>
      <c r="K13" s="8">
        <v>4</v>
      </c>
      <c r="L13" s="8" t="s">
        <v>64</v>
      </c>
      <c r="M13" s="8" t="s">
        <v>98</v>
      </c>
      <c r="N13" s="8" t="s">
        <v>99</v>
      </c>
      <c r="O13" s="8">
        <v>4</v>
      </c>
      <c r="P13" s="8">
        <v>4</v>
      </c>
      <c r="Q13" s="8">
        <v>1</v>
      </c>
      <c r="R13" s="8">
        <v>3</v>
      </c>
      <c r="S13" s="8">
        <v>3</v>
      </c>
      <c r="T13" s="8">
        <v>5</v>
      </c>
      <c r="U13" s="8">
        <v>1</v>
      </c>
      <c r="V13" s="8">
        <v>4</v>
      </c>
      <c r="W13" s="8">
        <v>5</v>
      </c>
      <c r="X13" s="8">
        <v>5</v>
      </c>
      <c r="Y13" s="8">
        <v>3</v>
      </c>
      <c r="Z13" s="8">
        <v>3</v>
      </c>
      <c r="AA13" s="8">
        <v>4</v>
      </c>
      <c r="AB13" s="8">
        <v>4</v>
      </c>
      <c r="AC13" s="8">
        <v>5</v>
      </c>
      <c r="AD13" s="8">
        <v>3</v>
      </c>
      <c r="AE13" s="8">
        <v>4</v>
      </c>
      <c r="AF13" s="8">
        <v>5</v>
      </c>
      <c r="AG13" s="8">
        <v>3</v>
      </c>
      <c r="AH13" s="8">
        <v>4</v>
      </c>
      <c r="AI13" s="8">
        <v>3</v>
      </c>
      <c r="AJ13" s="8">
        <v>3</v>
      </c>
      <c r="AK13" s="8">
        <v>3</v>
      </c>
      <c r="AL13" s="8">
        <v>4</v>
      </c>
      <c r="AM13" s="8">
        <v>4</v>
      </c>
      <c r="AN13" s="8">
        <v>4</v>
      </c>
      <c r="AO13" s="8" t="s">
        <v>67</v>
      </c>
      <c r="AP13" s="8" t="s">
        <v>69</v>
      </c>
      <c r="AQ13" s="8" t="s">
        <v>67</v>
      </c>
      <c r="AR13" s="8" t="s">
        <v>67</v>
      </c>
      <c r="AS13" s="8" t="s">
        <v>67</v>
      </c>
      <c r="AT13" s="8" t="s">
        <v>67</v>
      </c>
      <c r="AU13" s="8" t="s">
        <v>67</v>
      </c>
      <c r="AV13" s="8" t="s">
        <v>67</v>
      </c>
      <c r="AW13" s="8" t="s">
        <v>67</v>
      </c>
      <c r="AX13" s="8" t="s">
        <v>67</v>
      </c>
      <c r="AY13" s="8" t="s">
        <v>69</v>
      </c>
      <c r="AZ13" s="8" t="s">
        <v>69</v>
      </c>
      <c r="BA13" s="8"/>
      <c r="BB13" s="8" t="s">
        <v>128</v>
      </c>
      <c r="BC13" s="8"/>
      <c r="BD13" s="9">
        <f t="shared" si="10"/>
        <v>3.3333333333333335</v>
      </c>
      <c r="BE13" s="9" t="str">
        <f t="shared" si="11"/>
        <v>Neutral</v>
      </c>
      <c r="BF13" s="10">
        <f t="shared" si="12"/>
        <v>3.5</v>
      </c>
      <c r="BG13" s="10" t="str">
        <f t="shared" si="13"/>
        <v>Satisfied</v>
      </c>
      <c r="BH13" s="10">
        <f t="shared" si="14"/>
        <v>4</v>
      </c>
      <c r="BI13" s="10" t="str">
        <f t="shared" si="15"/>
        <v>Satisfied</v>
      </c>
      <c r="BJ13" s="10">
        <f t="shared" si="16"/>
        <v>3.6</v>
      </c>
      <c r="BK13" s="10" t="str">
        <f t="shared" si="17"/>
        <v>Satisfied</v>
      </c>
      <c r="BL13" s="10">
        <f t="shared" si="18"/>
        <v>3.75</v>
      </c>
      <c r="BM13" s="10" t="str">
        <f t="shared" si="19"/>
        <v>Satisfied</v>
      </c>
      <c r="BN13" s="10"/>
      <c r="BO13" s="10"/>
      <c r="BP13" s="10"/>
    </row>
    <row r="14" spans="1:68" ht="27" customHeight="1" x14ac:dyDescent="0.3">
      <c r="A14" s="8" t="s">
        <v>111</v>
      </c>
      <c r="B14" s="8" t="s">
        <v>203</v>
      </c>
      <c r="C14" s="8" t="s">
        <v>294</v>
      </c>
      <c r="D14" s="8">
        <v>67</v>
      </c>
      <c r="E14" s="8" t="s">
        <v>58</v>
      </c>
      <c r="F14" s="8" t="s">
        <v>59</v>
      </c>
      <c r="G14" s="8" t="s">
        <v>60</v>
      </c>
      <c r="H14" s="8" t="s">
        <v>61</v>
      </c>
      <c r="I14" s="8" t="s">
        <v>112</v>
      </c>
      <c r="J14" s="8" t="s">
        <v>63</v>
      </c>
      <c r="K14" s="8">
        <v>5</v>
      </c>
      <c r="L14" s="8" t="s">
        <v>64</v>
      </c>
      <c r="M14" s="8" t="s">
        <v>98</v>
      </c>
      <c r="N14" s="8" t="s">
        <v>99</v>
      </c>
      <c r="O14" s="8">
        <v>4</v>
      </c>
      <c r="P14" s="8">
        <v>4</v>
      </c>
      <c r="Q14" s="8">
        <v>1</v>
      </c>
      <c r="R14" s="8">
        <v>3</v>
      </c>
      <c r="S14" s="8">
        <v>3</v>
      </c>
      <c r="T14" s="8">
        <v>5</v>
      </c>
      <c r="U14" s="8">
        <v>2</v>
      </c>
      <c r="V14" s="8">
        <v>1</v>
      </c>
      <c r="W14" s="8">
        <v>4</v>
      </c>
      <c r="X14" s="8">
        <v>4</v>
      </c>
      <c r="Y14" s="8">
        <v>4</v>
      </c>
      <c r="Z14" s="8">
        <v>3</v>
      </c>
      <c r="AA14" s="8">
        <v>4</v>
      </c>
      <c r="AB14" s="8">
        <v>4</v>
      </c>
      <c r="AC14" s="8">
        <v>4</v>
      </c>
      <c r="AD14" s="8">
        <v>3</v>
      </c>
      <c r="AE14" s="8">
        <v>5</v>
      </c>
      <c r="AF14" s="8">
        <v>2</v>
      </c>
      <c r="AG14" s="8">
        <v>3</v>
      </c>
      <c r="AH14" s="8">
        <v>4</v>
      </c>
      <c r="AI14" s="8">
        <v>2</v>
      </c>
      <c r="AJ14" s="8">
        <v>4</v>
      </c>
      <c r="AK14" s="8">
        <v>4</v>
      </c>
      <c r="AL14" s="8">
        <v>3</v>
      </c>
      <c r="AM14" s="8">
        <v>3</v>
      </c>
      <c r="AN14" s="8">
        <v>3</v>
      </c>
      <c r="AO14" s="8" t="s">
        <v>67</v>
      </c>
      <c r="AP14" s="8" t="s">
        <v>69</v>
      </c>
      <c r="AQ14" s="8" t="s">
        <v>67</v>
      </c>
      <c r="AR14" s="8" t="s">
        <v>67</v>
      </c>
      <c r="AS14" s="8" t="s">
        <v>67</v>
      </c>
      <c r="AT14" s="8" t="s">
        <v>67</v>
      </c>
      <c r="AU14" s="8" t="s">
        <v>67</v>
      </c>
      <c r="AV14" s="8" t="s">
        <v>67</v>
      </c>
      <c r="AW14" s="8" t="s">
        <v>69</v>
      </c>
      <c r="AX14" s="8" t="s">
        <v>69</v>
      </c>
      <c r="AY14" s="8" t="s">
        <v>69</v>
      </c>
      <c r="AZ14" s="8" t="s">
        <v>67</v>
      </c>
      <c r="BA14" s="8" t="s">
        <v>129</v>
      </c>
      <c r="BB14" s="8"/>
      <c r="BC14" s="8" t="s">
        <v>130</v>
      </c>
      <c r="BD14" s="9">
        <f t="shared" si="10"/>
        <v>3.3333333333333335</v>
      </c>
      <c r="BE14" s="9" t="str">
        <f t="shared" si="11"/>
        <v>Neutral</v>
      </c>
      <c r="BF14" s="10">
        <f t="shared" si="12"/>
        <v>3</v>
      </c>
      <c r="BG14" s="10" t="str">
        <f t="shared" si="13"/>
        <v>Neutral</v>
      </c>
      <c r="BH14" s="10">
        <f t="shared" si="14"/>
        <v>4</v>
      </c>
      <c r="BI14" s="10" t="str">
        <f t="shared" si="15"/>
        <v>Satisfied</v>
      </c>
      <c r="BJ14" s="10">
        <f t="shared" si="16"/>
        <v>3</v>
      </c>
      <c r="BK14" s="10" t="str">
        <f t="shared" si="17"/>
        <v>Neutral</v>
      </c>
      <c r="BL14" s="10">
        <f t="shared" si="18"/>
        <v>3.25</v>
      </c>
      <c r="BM14" s="10" t="str">
        <f t="shared" si="19"/>
        <v>Neutral</v>
      </c>
      <c r="BN14" s="10"/>
      <c r="BO14" s="10"/>
      <c r="BP14" s="10"/>
    </row>
    <row r="15" spans="1:68" ht="27" customHeight="1" x14ac:dyDescent="0.3">
      <c r="A15" s="8" t="s">
        <v>111</v>
      </c>
      <c r="B15" s="8" t="s">
        <v>203</v>
      </c>
      <c r="C15" s="8" t="s">
        <v>294</v>
      </c>
      <c r="D15" s="8">
        <v>58</v>
      </c>
      <c r="E15" s="8" t="s">
        <v>93</v>
      </c>
      <c r="F15" s="8" t="s">
        <v>59</v>
      </c>
      <c r="G15" s="8" t="s">
        <v>60</v>
      </c>
      <c r="H15" s="8" t="s">
        <v>61</v>
      </c>
      <c r="I15" s="8" t="s">
        <v>116</v>
      </c>
      <c r="J15" s="8" t="s">
        <v>63</v>
      </c>
      <c r="K15" s="8">
        <v>5</v>
      </c>
      <c r="L15" s="8" t="s">
        <v>85</v>
      </c>
      <c r="M15" s="8" t="s">
        <v>65</v>
      </c>
      <c r="N15" s="8" t="s">
        <v>117</v>
      </c>
      <c r="O15" s="8">
        <v>4</v>
      </c>
      <c r="P15" s="8">
        <v>4</v>
      </c>
      <c r="Q15" s="8">
        <v>2</v>
      </c>
      <c r="R15" s="8">
        <v>4</v>
      </c>
      <c r="S15" s="8">
        <v>4</v>
      </c>
      <c r="T15" s="8">
        <v>5</v>
      </c>
      <c r="U15" s="8">
        <v>2</v>
      </c>
      <c r="V15" s="8">
        <v>3</v>
      </c>
      <c r="W15" s="8">
        <v>4</v>
      </c>
      <c r="X15" s="8">
        <v>4</v>
      </c>
      <c r="Y15" s="8">
        <v>4</v>
      </c>
      <c r="Z15" s="8">
        <v>4</v>
      </c>
      <c r="AA15" s="8">
        <v>3</v>
      </c>
      <c r="AB15" s="8">
        <v>5</v>
      </c>
      <c r="AC15" s="8">
        <v>4</v>
      </c>
      <c r="AD15" s="8">
        <v>3</v>
      </c>
      <c r="AE15" s="8">
        <v>5</v>
      </c>
      <c r="AF15" s="8">
        <v>2</v>
      </c>
      <c r="AG15" s="8">
        <v>3</v>
      </c>
      <c r="AH15" s="8">
        <v>4</v>
      </c>
      <c r="AI15" s="8">
        <v>3</v>
      </c>
      <c r="AJ15" s="8">
        <v>4</v>
      </c>
      <c r="AK15" s="8">
        <v>4</v>
      </c>
      <c r="AL15" s="8">
        <v>4</v>
      </c>
      <c r="AM15" s="8">
        <v>2</v>
      </c>
      <c r="AN15" s="8">
        <v>2</v>
      </c>
      <c r="AO15" s="8" t="s">
        <v>67</v>
      </c>
      <c r="AP15" s="8" t="s">
        <v>67</v>
      </c>
      <c r="AQ15" s="8" t="s">
        <v>67</v>
      </c>
      <c r="AR15" s="8" t="s">
        <v>67</v>
      </c>
      <c r="AS15" s="8" t="s">
        <v>67</v>
      </c>
      <c r="AT15" s="8" t="s">
        <v>67</v>
      </c>
      <c r="AU15" s="8" t="s">
        <v>67</v>
      </c>
      <c r="AV15" s="8" t="s">
        <v>68</v>
      </c>
      <c r="AW15" s="8" t="s">
        <v>69</v>
      </c>
      <c r="AX15" s="8" t="s">
        <v>67</v>
      </c>
      <c r="AY15" s="8" t="s">
        <v>69</v>
      </c>
      <c r="AZ15" s="8" t="s">
        <v>67</v>
      </c>
      <c r="BA15" s="8" t="s">
        <v>131</v>
      </c>
      <c r="BB15" s="8" t="s">
        <v>132</v>
      </c>
      <c r="BC15" s="8"/>
      <c r="BD15" s="9">
        <f t="shared" si="10"/>
        <v>3.8333333333333335</v>
      </c>
      <c r="BE15" s="9" t="str">
        <f t="shared" si="11"/>
        <v>Satisfied</v>
      </c>
      <c r="BF15" s="10">
        <f t="shared" si="12"/>
        <v>3.5</v>
      </c>
      <c r="BG15" s="10" t="str">
        <f t="shared" si="13"/>
        <v>Satisfied</v>
      </c>
      <c r="BH15" s="10">
        <f t="shared" si="14"/>
        <v>4</v>
      </c>
      <c r="BI15" s="10" t="str">
        <f t="shared" si="15"/>
        <v>Satisfied</v>
      </c>
      <c r="BJ15" s="10">
        <f t="shared" si="16"/>
        <v>3.2</v>
      </c>
      <c r="BK15" s="10" t="str">
        <f t="shared" si="17"/>
        <v>Neutral</v>
      </c>
      <c r="BL15" s="10">
        <f t="shared" si="18"/>
        <v>3</v>
      </c>
      <c r="BM15" s="10" t="str">
        <f t="shared" si="19"/>
        <v>Neutral</v>
      </c>
      <c r="BN15" s="10"/>
      <c r="BO15" s="10"/>
      <c r="BP15" s="10"/>
    </row>
    <row r="16" spans="1:68" ht="27" customHeight="1" x14ac:dyDescent="0.3">
      <c r="A16" s="8" t="s">
        <v>111</v>
      </c>
      <c r="B16" s="8" t="s">
        <v>203</v>
      </c>
      <c r="C16" s="8" t="s">
        <v>294</v>
      </c>
      <c r="D16" s="8">
        <v>66</v>
      </c>
      <c r="E16" s="8" t="s">
        <v>93</v>
      </c>
      <c r="F16" s="8" t="s">
        <v>59</v>
      </c>
      <c r="G16" s="8" t="s">
        <v>60</v>
      </c>
      <c r="H16" s="8" t="s">
        <v>61</v>
      </c>
      <c r="I16" s="8" t="s">
        <v>112</v>
      </c>
      <c r="J16" s="8" t="s">
        <v>75</v>
      </c>
      <c r="K16" s="8">
        <v>2</v>
      </c>
      <c r="L16" s="8" t="s">
        <v>97</v>
      </c>
      <c r="M16" s="8" t="s">
        <v>98</v>
      </c>
      <c r="N16" s="8" t="s">
        <v>99</v>
      </c>
      <c r="O16" s="8">
        <v>3</v>
      </c>
      <c r="P16" s="8">
        <v>5</v>
      </c>
      <c r="Q16" s="8">
        <v>2</v>
      </c>
      <c r="R16" s="8">
        <v>3</v>
      </c>
      <c r="S16" s="8">
        <v>4</v>
      </c>
      <c r="T16" s="8">
        <v>4</v>
      </c>
      <c r="U16" s="8">
        <v>1</v>
      </c>
      <c r="V16" s="8">
        <v>2</v>
      </c>
      <c r="W16" s="8">
        <v>3</v>
      </c>
      <c r="X16" s="8">
        <v>3</v>
      </c>
      <c r="Y16" s="8">
        <v>2</v>
      </c>
      <c r="Z16" s="8">
        <v>2</v>
      </c>
      <c r="AA16" s="8">
        <v>4</v>
      </c>
      <c r="AB16" s="8">
        <v>3</v>
      </c>
      <c r="AC16" s="8">
        <v>4</v>
      </c>
      <c r="AD16" s="8">
        <v>4</v>
      </c>
      <c r="AE16" s="8">
        <v>5</v>
      </c>
      <c r="AF16" s="8">
        <v>2</v>
      </c>
      <c r="AG16" s="8">
        <v>4</v>
      </c>
      <c r="AH16" s="8">
        <v>2</v>
      </c>
      <c r="AI16" s="8">
        <v>4</v>
      </c>
      <c r="AJ16" s="8">
        <v>2</v>
      </c>
      <c r="AK16" s="8">
        <v>4</v>
      </c>
      <c r="AL16" s="8">
        <v>3</v>
      </c>
      <c r="AM16" s="8">
        <v>3</v>
      </c>
      <c r="AN16" s="8">
        <v>4</v>
      </c>
      <c r="AO16" s="8" t="s">
        <v>67</v>
      </c>
      <c r="AP16" s="8" t="s">
        <v>68</v>
      </c>
      <c r="AQ16" s="8" t="s">
        <v>67</v>
      </c>
      <c r="AR16" s="8" t="s">
        <v>67</v>
      </c>
      <c r="AS16" s="8" t="s">
        <v>69</v>
      </c>
      <c r="AT16" s="8" t="s">
        <v>69</v>
      </c>
      <c r="AU16" s="8" t="s">
        <v>68</v>
      </c>
      <c r="AV16" s="8" t="s">
        <v>69</v>
      </c>
      <c r="AW16" s="8" t="s">
        <v>69</v>
      </c>
      <c r="AX16" s="8" t="s">
        <v>69</v>
      </c>
      <c r="AY16" s="8" t="s">
        <v>69</v>
      </c>
      <c r="AZ16" s="8" t="s">
        <v>68</v>
      </c>
      <c r="BA16" s="8" t="s">
        <v>113</v>
      </c>
      <c r="BB16" s="8"/>
      <c r="BC16" s="8" t="s">
        <v>133</v>
      </c>
      <c r="BD16" s="9">
        <f t="shared" si="10"/>
        <v>3.5</v>
      </c>
      <c r="BE16" s="9" t="str">
        <f t="shared" si="11"/>
        <v>Satisfied</v>
      </c>
      <c r="BF16" s="10">
        <f t="shared" si="12"/>
        <v>2.1666666666666665</v>
      </c>
      <c r="BG16" s="10" t="str">
        <f t="shared" si="13"/>
        <v>Dissatisfied</v>
      </c>
      <c r="BH16" s="10">
        <f t="shared" si="14"/>
        <v>4</v>
      </c>
      <c r="BI16" s="10" t="str">
        <f t="shared" si="15"/>
        <v>Satisfied</v>
      </c>
      <c r="BJ16" s="10">
        <f t="shared" si="16"/>
        <v>2.8</v>
      </c>
      <c r="BK16" s="10" t="str">
        <f t="shared" si="17"/>
        <v>Neutral</v>
      </c>
      <c r="BL16" s="10">
        <f t="shared" si="18"/>
        <v>3.5</v>
      </c>
      <c r="BM16" s="10" t="str">
        <f t="shared" si="19"/>
        <v>Satisfied</v>
      </c>
      <c r="BN16" s="10"/>
      <c r="BO16" s="10"/>
      <c r="BP16" s="10"/>
    </row>
    <row r="17" spans="1:68" ht="27" customHeight="1" x14ac:dyDescent="0.3">
      <c r="A17" s="8" t="s">
        <v>111</v>
      </c>
      <c r="B17" s="8" t="s">
        <v>203</v>
      </c>
      <c r="C17" s="8" t="s">
        <v>294</v>
      </c>
      <c r="D17" s="8">
        <v>20</v>
      </c>
      <c r="E17" s="8" t="s">
        <v>58</v>
      </c>
      <c r="F17" s="8" t="s">
        <v>134</v>
      </c>
      <c r="G17" s="8" t="s">
        <v>73</v>
      </c>
      <c r="H17" s="8" t="s">
        <v>61</v>
      </c>
      <c r="I17" s="8" t="s">
        <v>74</v>
      </c>
      <c r="J17" s="8" t="s">
        <v>80</v>
      </c>
      <c r="K17" s="8">
        <v>4</v>
      </c>
      <c r="L17" s="8" t="s">
        <v>97</v>
      </c>
      <c r="M17" s="8" t="s">
        <v>65</v>
      </c>
      <c r="N17" s="8" t="s">
        <v>135</v>
      </c>
      <c r="O17" s="8">
        <v>4</v>
      </c>
      <c r="P17" s="8">
        <v>4</v>
      </c>
      <c r="Q17" s="8">
        <v>3</v>
      </c>
      <c r="R17" s="8">
        <v>4</v>
      </c>
      <c r="S17" s="8">
        <v>2</v>
      </c>
      <c r="T17" s="8">
        <v>5</v>
      </c>
      <c r="U17" s="8">
        <v>1</v>
      </c>
      <c r="V17" s="8">
        <v>2</v>
      </c>
      <c r="W17" s="8">
        <v>4</v>
      </c>
      <c r="X17" s="8">
        <v>4</v>
      </c>
      <c r="Y17" s="8">
        <v>4</v>
      </c>
      <c r="Z17" s="8">
        <v>2</v>
      </c>
      <c r="AA17" s="8">
        <v>3</v>
      </c>
      <c r="AB17" s="8">
        <v>4</v>
      </c>
      <c r="AC17" s="8">
        <v>4</v>
      </c>
      <c r="AD17" s="8">
        <v>5</v>
      </c>
      <c r="AE17" s="8">
        <v>4</v>
      </c>
      <c r="AF17" s="8">
        <v>2</v>
      </c>
      <c r="AG17" s="8">
        <v>2</v>
      </c>
      <c r="AH17" s="8">
        <v>1</v>
      </c>
      <c r="AI17" s="8">
        <v>2</v>
      </c>
      <c r="AJ17" s="8">
        <v>2</v>
      </c>
      <c r="AK17" s="8">
        <v>4</v>
      </c>
      <c r="AL17" s="8">
        <v>3</v>
      </c>
      <c r="AM17" s="8">
        <v>3</v>
      </c>
      <c r="AN17" s="8">
        <v>3</v>
      </c>
      <c r="AO17" s="8" t="s">
        <v>68</v>
      </c>
      <c r="AP17" s="8" t="s">
        <v>68</v>
      </c>
      <c r="AQ17" s="8" t="s">
        <v>69</v>
      </c>
      <c r="AR17" s="8" t="s">
        <v>69</v>
      </c>
      <c r="AS17" s="8" t="s">
        <v>67</v>
      </c>
      <c r="AT17" s="8" t="s">
        <v>69</v>
      </c>
      <c r="AU17" s="8" t="s">
        <v>69</v>
      </c>
      <c r="AV17" s="8" t="s">
        <v>68</v>
      </c>
      <c r="AW17" s="8" t="s">
        <v>69</v>
      </c>
      <c r="AX17" s="8" t="s">
        <v>67</v>
      </c>
      <c r="AY17" s="8" t="s">
        <v>67</v>
      </c>
      <c r="AZ17" s="8" t="s">
        <v>68</v>
      </c>
      <c r="BA17" s="8" t="s">
        <v>129</v>
      </c>
      <c r="BB17" s="8" t="s">
        <v>136</v>
      </c>
      <c r="BC17" s="8" t="s">
        <v>137</v>
      </c>
      <c r="BD17" s="9">
        <f t="shared" si="10"/>
        <v>3.6666666666666665</v>
      </c>
      <c r="BE17" s="9" t="str">
        <f t="shared" si="11"/>
        <v>Satisfied</v>
      </c>
      <c r="BF17" s="10">
        <f t="shared" si="12"/>
        <v>2.8333333333333335</v>
      </c>
      <c r="BG17" s="10" t="str">
        <f t="shared" si="13"/>
        <v>Neutral</v>
      </c>
      <c r="BH17" s="10">
        <f t="shared" si="14"/>
        <v>4</v>
      </c>
      <c r="BI17" s="10" t="str">
        <f t="shared" si="15"/>
        <v>Satisfied</v>
      </c>
      <c r="BJ17" s="10">
        <f t="shared" si="16"/>
        <v>1.8</v>
      </c>
      <c r="BK17" s="10" t="str">
        <f t="shared" si="17"/>
        <v>Dissatisfied</v>
      </c>
      <c r="BL17" s="10">
        <f t="shared" si="18"/>
        <v>3.25</v>
      </c>
      <c r="BM17" s="10" t="str">
        <f t="shared" si="19"/>
        <v>Neutral</v>
      </c>
      <c r="BN17" s="10"/>
      <c r="BO17" s="10"/>
      <c r="BP17" s="10"/>
    </row>
    <row r="18" spans="1:68" ht="27" customHeight="1" x14ac:dyDescent="0.3">
      <c r="A18" s="8" t="s">
        <v>111</v>
      </c>
      <c r="B18" s="8" t="s">
        <v>138</v>
      </c>
      <c r="C18" s="8" t="s">
        <v>294</v>
      </c>
      <c r="D18" s="8">
        <v>44</v>
      </c>
      <c r="E18" s="8" t="s">
        <v>58</v>
      </c>
      <c r="F18" s="8" t="s">
        <v>59</v>
      </c>
      <c r="G18" s="8" t="s">
        <v>60</v>
      </c>
      <c r="H18" s="8" t="s">
        <v>61</v>
      </c>
      <c r="I18" s="8" t="s">
        <v>62</v>
      </c>
      <c r="J18" s="8" t="s">
        <v>80</v>
      </c>
      <c r="K18" s="8">
        <v>4</v>
      </c>
      <c r="L18" s="8" t="s">
        <v>85</v>
      </c>
      <c r="M18" s="8" t="s">
        <v>98</v>
      </c>
      <c r="N18" s="8" t="s">
        <v>99</v>
      </c>
      <c r="O18" s="8">
        <v>2</v>
      </c>
      <c r="P18" s="8">
        <v>4</v>
      </c>
      <c r="Q18" s="8">
        <v>1</v>
      </c>
      <c r="R18" s="8">
        <v>1</v>
      </c>
      <c r="S18" s="8">
        <v>2</v>
      </c>
      <c r="T18" s="8">
        <v>4</v>
      </c>
      <c r="U18" s="8">
        <v>1</v>
      </c>
      <c r="V18" s="8">
        <v>3</v>
      </c>
      <c r="W18" s="8">
        <v>3</v>
      </c>
      <c r="X18" s="8">
        <v>4</v>
      </c>
      <c r="Y18" s="8">
        <v>3</v>
      </c>
      <c r="Z18" s="8">
        <v>1</v>
      </c>
      <c r="AA18" s="8">
        <v>2</v>
      </c>
      <c r="AB18" s="8">
        <v>3</v>
      </c>
      <c r="AC18" s="8">
        <v>3</v>
      </c>
      <c r="AD18" s="8">
        <v>4</v>
      </c>
      <c r="AE18" s="8">
        <v>2</v>
      </c>
      <c r="AF18" s="8">
        <v>1</v>
      </c>
      <c r="AG18" s="8">
        <v>2</v>
      </c>
      <c r="AH18" s="8">
        <v>1</v>
      </c>
      <c r="AI18" s="8">
        <v>2</v>
      </c>
      <c r="AJ18" s="8">
        <v>1</v>
      </c>
      <c r="AK18" s="8">
        <v>4</v>
      </c>
      <c r="AL18" s="8">
        <v>2</v>
      </c>
      <c r="AM18" s="8">
        <v>3</v>
      </c>
      <c r="AN18" s="8">
        <v>4</v>
      </c>
      <c r="AO18" s="8" t="s">
        <v>67</v>
      </c>
      <c r="AP18" s="8" t="s">
        <v>68</v>
      </c>
      <c r="AQ18" s="8" t="s">
        <v>69</v>
      </c>
      <c r="AR18" s="8" t="s">
        <v>67</v>
      </c>
      <c r="AS18" s="8" t="s">
        <v>69</v>
      </c>
      <c r="AT18" s="8" t="s">
        <v>69</v>
      </c>
      <c r="AU18" s="8" t="s">
        <v>69</v>
      </c>
      <c r="AV18" s="8" t="s">
        <v>68</v>
      </c>
      <c r="AW18" s="8" t="s">
        <v>69</v>
      </c>
      <c r="AX18" s="8" t="s">
        <v>67</v>
      </c>
      <c r="AY18" s="8" t="s">
        <v>69</v>
      </c>
      <c r="AZ18" s="8" t="s">
        <v>68</v>
      </c>
      <c r="BA18" s="8" t="s">
        <v>113</v>
      </c>
      <c r="BB18" s="8" t="s">
        <v>139</v>
      </c>
      <c r="BC18" s="8" t="s">
        <v>140</v>
      </c>
      <c r="BD18" s="9">
        <f t="shared" si="10"/>
        <v>2.3333333333333335</v>
      </c>
      <c r="BE18" s="9" t="str">
        <f t="shared" si="11"/>
        <v>Dissatisfied</v>
      </c>
      <c r="BF18" s="10">
        <f t="shared" si="12"/>
        <v>2.5</v>
      </c>
      <c r="BG18" s="10" t="str">
        <f t="shared" si="13"/>
        <v>Dissatisfied</v>
      </c>
      <c r="BH18" s="10">
        <f t="shared" si="14"/>
        <v>2.8</v>
      </c>
      <c r="BI18" s="10" t="str">
        <f t="shared" si="15"/>
        <v>Neutral</v>
      </c>
      <c r="BJ18" s="10">
        <f t="shared" si="16"/>
        <v>1.4</v>
      </c>
      <c r="BK18" s="10" t="str">
        <f t="shared" si="17"/>
        <v>Very Dissatisfied</v>
      </c>
      <c r="BL18" s="10">
        <f t="shared" si="18"/>
        <v>3.25</v>
      </c>
      <c r="BM18" s="10" t="str">
        <f t="shared" si="19"/>
        <v>Neutral</v>
      </c>
      <c r="BN18" s="10"/>
      <c r="BO18" s="10"/>
      <c r="BP18" s="10"/>
    </row>
    <row r="19" spans="1:68" ht="27" customHeight="1" x14ac:dyDescent="0.3">
      <c r="A19" s="8" t="s">
        <v>111</v>
      </c>
      <c r="B19" s="8" t="s">
        <v>138</v>
      </c>
      <c r="C19" s="8" t="s">
        <v>294</v>
      </c>
      <c r="D19" s="8">
        <v>80</v>
      </c>
      <c r="E19" s="8" t="s">
        <v>58</v>
      </c>
      <c r="F19" s="8" t="s">
        <v>59</v>
      </c>
      <c r="G19" s="8" t="s">
        <v>60</v>
      </c>
      <c r="H19" s="8" t="s">
        <v>61</v>
      </c>
      <c r="I19" s="8" t="s">
        <v>96</v>
      </c>
      <c r="J19" s="8" t="s">
        <v>75</v>
      </c>
      <c r="K19" s="8">
        <v>6</v>
      </c>
      <c r="L19" s="8" t="s">
        <v>97</v>
      </c>
      <c r="M19" s="8" t="s">
        <v>98</v>
      </c>
      <c r="N19" s="8" t="s">
        <v>99</v>
      </c>
      <c r="O19" s="8">
        <v>4</v>
      </c>
      <c r="P19" s="8">
        <v>3</v>
      </c>
      <c r="Q19" s="8">
        <v>4</v>
      </c>
      <c r="R19" s="8">
        <v>5</v>
      </c>
      <c r="S19" s="8">
        <v>3</v>
      </c>
      <c r="T19" s="8">
        <v>5</v>
      </c>
      <c r="U19" s="8">
        <v>5</v>
      </c>
      <c r="V19" s="8">
        <v>4</v>
      </c>
      <c r="W19" s="8">
        <v>5</v>
      </c>
      <c r="X19" s="8">
        <v>3</v>
      </c>
      <c r="Y19" s="8">
        <v>4</v>
      </c>
      <c r="Z19" s="8">
        <v>5</v>
      </c>
      <c r="AA19" s="8">
        <v>4</v>
      </c>
      <c r="AB19" s="8">
        <v>5</v>
      </c>
      <c r="AC19" s="8">
        <v>4</v>
      </c>
      <c r="AD19" s="8">
        <v>5</v>
      </c>
      <c r="AE19" s="8">
        <v>3</v>
      </c>
      <c r="AF19" s="8">
        <v>5</v>
      </c>
      <c r="AG19" s="8">
        <v>5</v>
      </c>
      <c r="AH19" s="8">
        <v>4</v>
      </c>
      <c r="AI19" s="8">
        <v>4</v>
      </c>
      <c r="AJ19" s="8">
        <v>3</v>
      </c>
      <c r="AK19" s="8">
        <v>4</v>
      </c>
      <c r="AL19" s="8">
        <v>5</v>
      </c>
      <c r="AM19" s="8">
        <v>4</v>
      </c>
      <c r="AN19" s="8">
        <v>3</v>
      </c>
      <c r="AO19" s="8" t="s">
        <v>69</v>
      </c>
      <c r="AP19" s="8" t="s">
        <v>69</v>
      </c>
      <c r="AQ19" s="8" t="s">
        <v>67</v>
      </c>
      <c r="AR19" s="8" t="s">
        <v>67</v>
      </c>
      <c r="AS19" s="8" t="s">
        <v>67</v>
      </c>
      <c r="AT19" s="8" t="s">
        <v>69</v>
      </c>
      <c r="AU19" s="8" t="s">
        <v>69</v>
      </c>
      <c r="AV19" s="8" t="s">
        <v>68</v>
      </c>
      <c r="AW19" s="8" t="s">
        <v>69</v>
      </c>
      <c r="AX19" s="8" t="s">
        <v>67</v>
      </c>
      <c r="AY19" s="8" t="s">
        <v>69</v>
      </c>
      <c r="AZ19" s="8" t="s">
        <v>67</v>
      </c>
      <c r="BA19" s="8"/>
      <c r="BB19" s="8"/>
      <c r="BC19" s="8" t="s">
        <v>141</v>
      </c>
      <c r="BD19" s="9">
        <f t="shared" si="10"/>
        <v>4</v>
      </c>
      <c r="BE19" s="9" t="str">
        <f t="shared" si="11"/>
        <v>Satisfied</v>
      </c>
      <c r="BF19" s="10">
        <f t="shared" si="12"/>
        <v>4.333333333333333</v>
      </c>
      <c r="BG19" s="10" t="str">
        <f t="shared" si="13"/>
        <v>Very Satisfied</v>
      </c>
      <c r="BH19" s="10">
        <f t="shared" si="14"/>
        <v>4.2</v>
      </c>
      <c r="BI19" s="10" t="str">
        <f t="shared" si="15"/>
        <v>Very Satisfied</v>
      </c>
      <c r="BJ19" s="10">
        <f t="shared" si="16"/>
        <v>4.2</v>
      </c>
      <c r="BK19" s="10" t="str">
        <f t="shared" si="17"/>
        <v>Very Satisfied</v>
      </c>
      <c r="BL19" s="10">
        <f t="shared" si="18"/>
        <v>4</v>
      </c>
      <c r="BM19" s="10" t="str">
        <f t="shared" si="19"/>
        <v>Satisfied</v>
      </c>
      <c r="BN19" s="10"/>
      <c r="BO19" s="10"/>
      <c r="BP19" s="10"/>
    </row>
    <row r="20" spans="1:68" ht="27" customHeight="1" x14ac:dyDescent="0.3">
      <c r="A20" s="8" t="s">
        <v>111</v>
      </c>
      <c r="B20" s="8" t="s">
        <v>138</v>
      </c>
      <c r="C20" s="8" t="s">
        <v>294</v>
      </c>
      <c r="D20" s="8">
        <v>25</v>
      </c>
      <c r="E20" s="8" t="s">
        <v>93</v>
      </c>
      <c r="F20" s="8" t="s">
        <v>59</v>
      </c>
      <c r="G20" s="8" t="s">
        <v>79</v>
      </c>
      <c r="H20" s="8" t="s">
        <v>142</v>
      </c>
      <c r="I20" s="8" t="s">
        <v>116</v>
      </c>
      <c r="J20" s="8" t="s">
        <v>80</v>
      </c>
      <c r="K20" s="8">
        <v>4</v>
      </c>
      <c r="L20" s="8" t="s">
        <v>97</v>
      </c>
      <c r="M20" s="8" t="s">
        <v>65</v>
      </c>
      <c r="N20" s="8" t="s">
        <v>117</v>
      </c>
      <c r="O20" s="8">
        <v>4</v>
      </c>
      <c r="P20" s="8">
        <v>3</v>
      </c>
      <c r="Q20" s="8">
        <v>4</v>
      </c>
      <c r="R20" s="8">
        <v>2</v>
      </c>
      <c r="S20" s="8">
        <v>4</v>
      </c>
      <c r="T20" s="8">
        <v>4</v>
      </c>
      <c r="U20" s="8">
        <v>1</v>
      </c>
      <c r="V20" s="8">
        <v>2</v>
      </c>
      <c r="W20" s="8">
        <v>4</v>
      </c>
      <c r="X20" s="8">
        <v>3</v>
      </c>
      <c r="Y20" s="8">
        <v>2</v>
      </c>
      <c r="Z20" s="8">
        <v>2</v>
      </c>
      <c r="AA20" s="8">
        <v>4</v>
      </c>
      <c r="AB20" s="8">
        <v>3</v>
      </c>
      <c r="AC20" s="8">
        <v>3</v>
      </c>
      <c r="AD20" s="8">
        <v>4</v>
      </c>
      <c r="AE20" s="8">
        <v>4</v>
      </c>
      <c r="AF20" s="8">
        <v>2</v>
      </c>
      <c r="AG20" s="8">
        <v>2</v>
      </c>
      <c r="AH20" s="8">
        <v>4</v>
      </c>
      <c r="AI20" s="8">
        <v>2</v>
      </c>
      <c r="AJ20" s="8">
        <v>2</v>
      </c>
      <c r="AK20" s="8">
        <v>4</v>
      </c>
      <c r="AL20" s="8">
        <v>3</v>
      </c>
      <c r="AM20" s="8">
        <v>2</v>
      </c>
      <c r="AN20" s="8">
        <v>3</v>
      </c>
      <c r="AO20" s="8" t="s">
        <v>69</v>
      </c>
      <c r="AP20" s="8" t="s">
        <v>69</v>
      </c>
      <c r="AQ20" s="8" t="s">
        <v>67</v>
      </c>
      <c r="AR20" s="8" t="s">
        <v>67</v>
      </c>
      <c r="AS20" s="8" t="s">
        <v>69</v>
      </c>
      <c r="AT20" s="8" t="s">
        <v>68</v>
      </c>
      <c r="AU20" s="8" t="s">
        <v>69</v>
      </c>
      <c r="AV20" s="8" t="s">
        <v>68</v>
      </c>
      <c r="AW20" s="8" t="s">
        <v>67</v>
      </c>
      <c r="AX20" s="8" t="s">
        <v>67</v>
      </c>
      <c r="AY20" s="8" t="s">
        <v>69</v>
      </c>
      <c r="AZ20" s="8" t="s">
        <v>69</v>
      </c>
      <c r="BA20" s="8" t="s">
        <v>129</v>
      </c>
      <c r="BB20" s="8" t="s">
        <v>143</v>
      </c>
      <c r="BC20" s="8" t="s">
        <v>144</v>
      </c>
      <c r="BD20" s="9">
        <f t="shared" si="10"/>
        <v>3.5</v>
      </c>
      <c r="BE20" s="9" t="str">
        <f t="shared" si="11"/>
        <v>Satisfied</v>
      </c>
      <c r="BF20" s="10">
        <f t="shared" si="12"/>
        <v>2.3333333333333335</v>
      </c>
      <c r="BG20" s="10" t="str">
        <f t="shared" si="13"/>
        <v>Dissatisfied</v>
      </c>
      <c r="BH20" s="10">
        <f t="shared" si="14"/>
        <v>3.6</v>
      </c>
      <c r="BI20" s="10" t="str">
        <f t="shared" si="15"/>
        <v>Satisfied</v>
      </c>
      <c r="BJ20" s="10">
        <f t="shared" si="16"/>
        <v>2.4</v>
      </c>
      <c r="BK20" s="10" t="str">
        <f t="shared" si="17"/>
        <v>Dissatisfied</v>
      </c>
      <c r="BL20" s="10">
        <f t="shared" si="18"/>
        <v>3</v>
      </c>
      <c r="BM20" s="10" t="str">
        <f t="shared" si="19"/>
        <v>Neutral</v>
      </c>
      <c r="BN20" s="10"/>
      <c r="BO20" s="10"/>
      <c r="BP20" s="10"/>
    </row>
    <row r="21" spans="1:68" ht="27" customHeight="1" x14ac:dyDescent="0.3">
      <c r="A21" s="8" t="s">
        <v>111</v>
      </c>
      <c r="B21" s="8" t="s">
        <v>138</v>
      </c>
      <c r="C21" s="8" t="s">
        <v>294</v>
      </c>
      <c r="D21" s="8">
        <v>42</v>
      </c>
      <c r="E21" s="8" t="s">
        <v>93</v>
      </c>
      <c r="F21" s="8" t="s">
        <v>59</v>
      </c>
      <c r="G21" s="8" t="s">
        <v>79</v>
      </c>
      <c r="H21" s="8" t="s">
        <v>142</v>
      </c>
      <c r="I21" s="8" t="s">
        <v>62</v>
      </c>
      <c r="J21" s="8" t="s">
        <v>80</v>
      </c>
      <c r="K21" s="8">
        <v>3</v>
      </c>
      <c r="L21" s="8" t="s">
        <v>97</v>
      </c>
      <c r="M21" s="8" t="s">
        <v>65</v>
      </c>
      <c r="N21" s="8" t="s">
        <v>117</v>
      </c>
      <c r="O21" s="8">
        <v>2</v>
      </c>
      <c r="P21" s="8">
        <v>4</v>
      </c>
      <c r="Q21" s="8">
        <v>1</v>
      </c>
      <c r="R21" s="8">
        <v>2</v>
      </c>
      <c r="S21" s="8">
        <v>4</v>
      </c>
      <c r="T21" s="8">
        <v>3</v>
      </c>
      <c r="U21" s="8">
        <v>1</v>
      </c>
      <c r="V21" s="8">
        <v>2</v>
      </c>
      <c r="W21" s="8">
        <v>3</v>
      </c>
      <c r="X21" s="8">
        <v>3</v>
      </c>
      <c r="Y21" s="8">
        <v>2</v>
      </c>
      <c r="Z21" s="8">
        <v>1</v>
      </c>
      <c r="AA21" s="8">
        <v>2</v>
      </c>
      <c r="AB21" s="8">
        <v>1</v>
      </c>
      <c r="AC21" s="8">
        <v>2</v>
      </c>
      <c r="AD21" s="8">
        <v>4</v>
      </c>
      <c r="AE21" s="8">
        <v>4</v>
      </c>
      <c r="AF21" s="8">
        <v>2</v>
      </c>
      <c r="AG21" s="8">
        <v>1</v>
      </c>
      <c r="AH21" s="8">
        <v>2</v>
      </c>
      <c r="AI21" s="8">
        <v>2</v>
      </c>
      <c r="AJ21" s="8">
        <v>4</v>
      </c>
      <c r="AK21" s="8">
        <v>5</v>
      </c>
      <c r="AL21" s="8">
        <v>2</v>
      </c>
      <c r="AM21" s="8">
        <v>3</v>
      </c>
      <c r="AN21" s="8">
        <v>3</v>
      </c>
      <c r="AO21" s="8" t="s">
        <v>68</v>
      </c>
      <c r="AP21" s="8" t="s">
        <v>69</v>
      </c>
      <c r="AQ21" s="8" t="s">
        <v>67</v>
      </c>
      <c r="AR21" s="8" t="s">
        <v>69</v>
      </c>
      <c r="AS21" s="8" t="s">
        <v>67</v>
      </c>
      <c r="AT21" s="8" t="s">
        <v>69</v>
      </c>
      <c r="AU21" s="8" t="s">
        <v>69</v>
      </c>
      <c r="AV21" s="8" t="s">
        <v>67</v>
      </c>
      <c r="AW21" s="8" t="s">
        <v>67</v>
      </c>
      <c r="AX21" s="8" t="s">
        <v>67</v>
      </c>
      <c r="AY21" s="8" t="s">
        <v>69</v>
      </c>
      <c r="AZ21" s="8" t="s">
        <v>68</v>
      </c>
      <c r="BA21" s="8" t="s">
        <v>145</v>
      </c>
      <c r="BB21" s="8" t="s">
        <v>146</v>
      </c>
      <c r="BC21" s="8" t="s">
        <v>137</v>
      </c>
      <c r="BD21" s="9">
        <f t="shared" si="10"/>
        <v>2.6666666666666665</v>
      </c>
      <c r="BE21" s="9" t="str">
        <f t="shared" si="11"/>
        <v>Neutral</v>
      </c>
      <c r="BF21" s="10">
        <f t="shared" si="12"/>
        <v>2</v>
      </c>
      <c r="BG21" s="10" t="str">
        <f t="shared" si="13"/>
        <v>Dissatisfied</v>
      </c>
      <c r="BH21" s="10">
        <f t="shared" si="14"/>
        <v>2.6</v>
      </c>
      <c r="BI21" s="10" t="str">
        <f t="shared" si="15"/>
        <v>Neutral</v>
      </c>
      <c r="BJ21" s="10">
        <f t="shared" si="16"/>
        <v>2.2000000000000002</v>
      </c>
      <c r="BK21" s="10" t="str">
        <f t="shared" si="17"/>
        <v>Dissatisfied</v>
      </c>
      <c r="BL21" s="10">
        <f t="shared" si="18"/>
        <v>3.25</v>
      </c>
      <c r="BM21" s="10" t="str">
        <f t="shared" si="19"/>
        <v>Neutral</v>
      </c>
      <c r="BN21" s="10"/>
      <c r="BO21" s="10"/>
      <c r="BP21" s="10"/>
    </row>
    <row r="22" spans="1:68" ht="27" customHeight="1" x14ac:dyDescent="0.3">
      <c r="A22" s="8" t="s">
        <v>111</v>
      </c>
      <c r="B22" s="8" t="s">
        <v>138</v>
      </c>
      <c r="C22" s="8" t="s">
        <v>294</v>
      </c>
      <c r="D22" s="8">
        <v>38</v>
      </c>
      <c r="E22" s="8" t="s">
        <v>58</v>
      </c>
      <c r="F22" s="8" t="s">
        <v>59</v>
      </c>
      <c r="G22" s="8" t="s">
        <v>60</v>
      </c>
      <c r="H22" s="8" t="s">
        <v>61</v>
      </c>
      <c r="I22" s="8" t="s">
        <v>62</v>
      </c>
      <c r="J22" s="8" t="s">
        <v>75</v>
      </c>
      <c r="K22" s="8">
        <v>5</v>
      </c>
      <c r="L22" s="8" t="s">
        <v>85</v>
      </c>
      <c r="M22" s="8" t="s">
        <v>65</v>
      </c>
      <c r="N22" s="8" t="s">
        <v>135</v>
      </c>
      <c r="O22" s="8">
        <v>1</v>
      </c>
      <c r="P22" s="8">
        <v>4</v>
      </c>
      <c r="Q22" s="8">
        <v>4</v>
      </c>
      <c r="R22" s="8">
        <v>4</v>
      </c>
      <c r="S22" s="8">
        <v>4</v>
      </c>
      <c r="T22" s="8">
        <v>4</v>
      </c>
      <c r="U22" s="8">
        <v>1</v>
      </c>
      <c r="V22" s="8">
        <v>4</v>
      </c>
      <c r="W22" s="8">
        <v>4</v>
      </c>
      <c r="X22" s="8">
        <v>4</v>
      </c>
      <c r="Y22" s="8">
        <v>4</v>
      </c>
      <c r="Z22" s="8">
        <v>3</v>
      </c>
      <c r="AA22" s="8">
        <v>4</v>
      </c>
      <c r="AB22" s="8">
        <v>2</v>
      </c>
      <c r="AC22" s="8">
        <v>3</v>
      </c>
      <c r="AD22" s="8">
        <v>4</v>
      </c>
      <c r="AE22" s="8">
        <v>5</v>
      </c>
      <c r="AF22" s="8">
        <v>2</v>
      </c>
      <c r="AG22" s="8">
        <v>2</v>
      </c>
      <c r="AH22" s="8">
        <v>3</v>
      </c>
      <c r="AI22" s="8">
        <v>2</v>
      </c>
      <c r="AJ22" s="8">
        <v>3</v>
      </c>
      <c r="AK22" s="8">
        <v>4</v>
      </c>
      <c r="AL22" s="8">
        <v>4</v>
      </c>
      <c r="AM22" s="8">
        <v>2</v>
      </c>
      <c r="AN22" s="8">
        <v>4</v>
      </c>
      <c r="AO22" s="8" t="s">
        <v>67</v>
      </c>
      <c r="AP22" s="8" t="s">
        <v>68</v>
      </c>
      <c r="AQ22" s="8" t="s">
        <v>67</v>
      </c>
      <c r="AR22" s="8" t="s">
        <v>67</v>
      </c>
      <c r="AS22" s="8" t="s">
        <v>67</v>
      </c>
      <c r="AT22" s="8" t="s">
        <v>67</v>
      </c>
      <c r="AU22" s="8" t="s">
        <v>69</v>
      </c>
      <c r="AV22" s="8" t="s">
        <v>68</v>
      </c>
      <c r="AW22" s="8" t="s">
        <v>69</v>
      </c>
      <c r="AX22" s="8" t="s">
        <v>67</v>
      </c>
      <c r="AY22" s="8" t="s">
        <v>69</v>
      </c>
      <c r="AZ22" s="8" t="s">
        <v>69</v>
      </c>
      <c r="BA22" s="8" t="s">
        <v>147</v>
      </c>
      <c r="BB22" s="8" t="s">
        <v>148</v>
      </c>
      <c r="BC22" s="8" t="s">
        <v>149</v>
      </c>
      <c r="BD22" s="9">
        <f t="shared" si="10"/>
        <v>3.5</v>
      </c>
      <c r="BE22" s="9" t="str">
        <f t="shared" si="11"/>
        <v>Satisfied</v>
      </c>
      <c r="BF22" s="10">
        <f t="shared" si="12"/>
        <v>3.3333333333333335</v>
      </c>
      <c r="BG22" s="10" t="str">
        <f t="shared" si="13"/>
        <v>Neutral</v>
      </c>
      <c r="BH22" s="10">
        <f t="shared" si="14"/>
        <v>3.6</v>
      </c>
      <c r="BI22" s="10" t="str">
        <f t="shared" si="15"/>
        <v>Satisfied</v>
      </c>
      <c r="BJ22" s="10">
        <f t="shared" si="16"/>
        <v>2.4</v>
      </c>
      <c r="BK22" s="10" t="str">
        <f t="shared" si="17"/>
        <v>Dissatisfied</v>
      </c>
      <c r="BL22" s="10">
        <f t="shared" si="18"/>
        <v>3.5</v>
      </c>
      <c r="BM22" s="10" t="str">
        <f t="shared" si="19"/>
        <v>Satisfied</v>
      </c>
      <c r="BN22" s="10"/>
      <c r="BO22" s="10"/>
      <c r="BP22" s="10"/>
    </row>
    <row r="23" spans="1:68" ht="27" customHeight="1" x14ac:dyDescent="0.3">
      <c r="A23" s="8" t="s">
        <v>111</v>
      </c>
      <c r="B23" s="8" t="s">
        <v>138</v>
      </c>
      <c r="C23" s="8" t="s">
        <v>294</v>
      </c>
      <c r="D23" s="8">
        <v>77</v>
      </c>
      <c r="E23" s="8" t="s">
        <v>93</v>
      </c>
      <c r="F23" s="8" t="s">
        <v>59</v>
      </c>
      <c r="G23" s="8" t="s">
        <v>73</v>
      </c>
      <c r="H23" s="8" t="s">
        <v>61</v>
      </c>
      <c r="I23" s="8" t="s">
        <v>116</v>
      </c>
      <c r="J23" s="8" t="s">
        <v>80</v>
      </c>
      <c r="K23" s="8">
        <v>2</v>
      </c>
      <c r="L23" s="8" t="s">
        <v>64</v>
      </c>
      <c r="M23" s="8" t="s">
        <v>98</v>
      </c>
      <c r="N23" s="8" t="s">
        <v>99</v>
      </c>
      <c r="O23" s="8">
        <v>3</v>
      </c>
      <c r="P23" s="8">
        <v>4</v>
      </c>
      <c r="Q23" s="8">
        <v>2</v>
      </c>
      <c r="R23" s="8">
        <v>3</v>
      </c>
      <c r="S23" s="8">
        <v>2</v>
      </c>
      <c r="T23" s="8">
        <v>3</v>
      </c>
      <c r="U23" s="8">
        <v>2</v>
      </c>
      <c r="V23" s="8">
        <v>2</v>
      </c>
      <c r="W23" s="8">
        <v>4</v>
      </c>
      <c r="X23" s="8">
        <v>3</v>
      </c>
      <c r="Y23" s="8">
        <v>2</v>
      </c>
      <c r="Z23" s="8">
        <v>3</v>
      </c>
      <c r="AA23" s="8">
        <v>2</v>
      </c>
      <c r="AB23" s="8">
        <v>3</v>
      </c>
      <c r="AC23" s="8">
        <v>3</v>
      </c>
      <c r="AD23" s="8">
        <v>2</v>
      </c>
      <c r="AE23" s="8">
        <v>4</v>
      </c>
      <c r="AF23" s="8">
        <v>2</v>
      </c>
      <c r="AG23" s="8">
        <v>3</v>
      </c>
      <c r="AH23" s="8">
        <v>2</v>
      </c>
      <c r="AI23" s="8">
        <v>3</v>
      </c>
      <c r="AJ23" s="8">
        <v>2</v>
      </c>
      <c r="AK23" s="8">
        <v>4</v>
      </c>
      <c r="AL23" s="8">
        <v>3</v>
      </c>
      <c r="AM23" s="8">
        <v>2</v>
      </c>
      <c r="AN23" s="8">
        <v>2</v>
      </c>
      <c r="AO23" s="8" t="s">
        <v>68</v>
      </c>
      <c r="AP23" s="8" t="s">
        <v>68</v>
      </c>
      <c r="AQ23" s="8" t="s">
        <v>69</v>
      </c>
      <c r="AR23" s="8" t="s">
        <v>67</v>
      </c>
      <c r="AS23" s="8" t="s">
        <v>67</v>
      </c>
      <c r="AT23" s="8" t="s">
        <v>67</v>
      </c>
      <c r="AU23" s="8" t="s">
        <v>69</v>
      </c>
      <c r="AV23" s="8" t="s">
        <v>68</v>
      </c>
      <c r="AW23" s="8" t="s">
        <v>69</v>
      </c>
      <c r="AX23" s="8" t="s">
        <v>67</v>
      </c>
      <c r="AY23" s="8" t="s">
        <v>69</v>
      </c>
      <c r="AZ23" s="8" t="s">
        <v>67</v>
      </c>
      <c r="BA23" s="8" t="s">
        <v>150</v>
      </c>
      <c r="BB23" s="8" t="s">
        <v>151</v>
      </c>
      <c r="BC23" s="8"/>
      <c r="BD23" s="9">
        <f t="shared" si="10"/>
        <v>2.8333333333333335</v>
      </c>
      <c r="BE23" s="9" t="str">
        <f t="shared" si="11"/>
        <v>Neutral</v>
      </c>
      <c r="BF23" s="10">
        <f t="shared" si="12"/>
        <v>2.6666666666666665</v>
      </c>
      <c r="BG23" s="10" t="str">
        <f t="shared" si="13"/>
        <v>Neutral</v>
      </c>
      <c r="BH23" s="10">
        <f t="shared" si="14"/>
        <v>2.8</v>
      </c>
      <c r="BI23" s="10" t="str">
        <f t="shared" si="15"/>
        <v>Neutral</v>
      </c>
      <c r="BJ23" s="10">
        <f t="shared" si="16"/>
        <v>2.4</v>
      </c>
      <c r="BK23" s="10" t="str">
        <f t="shared" si="17"/>
        <v>Dissatisfied</v>
      </c>
      <c r="BL23" s="10">
        <f t="shared" si="18"/>
        <v>2.75</v>
      </c>
      <c r="BM23" s="10" t="str">
        <f t="shared" si="19"/>
        <v>Neutral</v>
      </c>
      <c r="BN23" s="10"/>
      <c r="BO23" s="10"/>
      <c r="BP23" s="10"/>
    </row>
    <row r="24" spans="1:68" ht="27" customHeight="1" x14ac:dyDescent="0.3">
      <c r="A24" s="8" t="s">
        <v>111</v>
      </c>
      <c r="B24" s="8" t="s">
        <v>138</v>
      </c>
      <c r="C24" s="8" t="s">
        <v>294</v>
      </c>
      <c r="D24" s="8">
        <v>41</v>
      </c>
      <c r="E24" s="8" t="s">
        <v>58</v>
      </c>
      <c r="F24" s="8" t="s">
        <v>59</v>
      </c>
      <c r="G24" s="8" t="s">
        <v>60</v>
      </c>
      <c r="H24" s="8" t="s">
        <v>61</v>
      </c>
      <c r="I24" s="8" t="s">
        <v>62</v>
      </c>
      <c r="J24" s="8" t="s">
        <v>80</v>
      </c>
      <c r="K24" s="8">
        <v>7</v>
      </c>
      <c r="L24" s="8" t="s">
        <v>97</v>
      </c>
      <c r="M24" s="8" t="s">
        <v>65</v>
      </c>
      <c r="N24" s="8" t="s">
        <v>135</v>
      </c>
      <c r="O24" s="8">
        <v>3</v>
      </c>
      <c r="P24" s="8">
        <v>4</v>
      </c>
      <c r="Q24" s="8">
        <v>1</v>
      </c>
      <c r="R24" s="8">
        <v>2</v>
      </c>
      <c r="S24" s="8">
        <v>4</v>
      </c>
      <c r="T24" s="8">
        <v>4</v>
      </c>
      <c r="U24" s="8">
        <v>1</v>
      </c>
      <c r="V24" s="8">
        <v>4</v>
      </c>
      <c r="W24" s="8">
        <v>4</v>
      </c>
      <c r="X24" s="8">
        <v>3</v>
      </c>
      <c r="Y24" s="8">
        <v>3</v>
      </c>
      <c r="Z24" s="8">
        <v>1</v>
      </c>
      <c r="AA24" s="8">
        <v>4</v>
      </c>
      <c r="AB24" s="8">
        <v>3</v>
      </c>
      <c r="AC24" s="8">
        <v>3</v>
      </c>
      <c r="AD24" s="8">
        <v>4</v>
      </c>
      <c r="AE24" s="8">
        <v>3</v>
      </c>
      <c r="AF24" s="8">
        <v>1</v>
      </c>
      <c r="AG24" s="8">
        <v>3</v>
      </c>
      <c r="AH24" s="8">
        <v>2</v>
      </c>
      <c r="AI24" s="8">
        <v>3</v>
      </c>
      <c r="AJ24" s="8">
        <v>4</v>
      </c>
      <c r="AK24" s="8">
        <v>4</v>
      </c>
      <c r="AL24" s="8">
        <v>3</v>
      </c>
      <c r="AM24" s="8">
        <v>2</v>
      </c>
      <c r="AN24" s="8">
        <v>4</v>
      </c>
      <c r="AO24" s="8" t="s">
        <v>67</v>
      </c>
      <c r="AP24" s="8" t="s">
        <v>68</v>
      </c>
      <c r="AQ24" s="8" t="s">
        <v>69</v>
      </c>
      <c r="AR24" s="8" t="s">
        <v>67</v>
      </c>
      <c r="AS24" s="8" t="s">
        <v>68</v>
      </c>
      <c r="AT24" s="8" t="s">
        <v>67</v>
      </c>
      <c r="AU24" s="8" t="s">
        <v>69</v>
      </c>
      <c r="AV24" s="8" t="s">
        <v>68</v>
      </c>
      <c r="AW24" s="8" t="s">
        <v>69</v>
      </c>
      <c r="AX24" s="8" t="s">
        <v>67</v>
      </c>
      <c r="AY24" s="8" t="s">
        <v>69</v>
      </c>
      <c r="AZ24" s="8" t="s">
        <v>69</v>
      </c>
      <c r="BA24" s="8" t="s">
        <v>129</v>
      </c>
      <c r="BB24" s="8"/>
      <c r="BC24" s="8" t="s">
        <v>152</v>
      </c>
      <c r="BD24" s="9">
        <f t="shared" si="10"/>
        <v>3</v>
      </c>
      <c r="BE24" s="9" t="str">
        <f t="shared" si="11"/>
        <v>Neutral</v>
      </c>
      <c r="BF24" s="10">
        <f t="shared" si="12"/>
        <v>2.6666666666666665</v>
      </c>
      <c r="BG24" s="10" t="str">
        <f t="shared" si="13"/>
        <v>Neutral</v>
      </c>
      <c r="BH24" s="10">
        <f t="shared" si="14"/>
        <v>3.4</v>
      </c>
      <c r="BI24" s="10" t="str">
        <f t="shared" si="15"/>
        <v>Satisfied</v>
      </c>
      <c r="BJ24" s="10">
        <f t="shared" si="16"/>
        <v>2.6</v>
      </c>
      <c r="BK24" s="10" t="str">
        <f t="shared" si="17"/>
        <v>Neutral</v>
      </c>
      <c r="BL24" s="10">
        <f t="shared" si="18"/>
        <v>3.25</v>
      </c>
      <c r="BM24" s="10" t="str">
        <f t="shared" si="19"/>
        <v>Neutral</v>
      </c>
      <c r="BN24" s="10"/>
      <c r="BO24" s="10"/>
      <c r="BP24" s="10"/>
    </row>
    <row r="25" spans="1:68" ht="27" customHeight="1" x14ac:dyDescent="0.3">
      <c r="A25" s="8" t="s">
        <v>111</v>
      </c>
      <c r="B25" s="8" t="s">
        <v>138</v>
      </c>
      <c r="C25" s="8" t="s">
        <v>294</v>
      </c>
      <c r="D25" s="8">
        <v>42</v>
      </c>
      <c r="E25" s="8" t="s">
        <v>58</v>
      </c>
      <c r="F25" s="8" t="s">
        <v>59</v>
      </c>
      <c r="G25" s="8" t="s">
        <v>79</v>
      </c>
      <c r="H25" s="8" t="s">
        <v>61</v>
      </c>
      <c r="I25" s="8" t="s">
        <v>62</v>
      </c>
      <c r="J25" s="8" t="s">
        <v>63</v>
      </c>
      <c r="K25" s="8">
        <v>1</v>
      </c>
      <c r="L25" s="8" t="s">
        <v>121</v>
      </c>
      <c r="M25" s="8" t="s">
        <v>98</v>
      </c>
      <c r="N25" s="8" t="s">
        <v>99</v>
      </c>
      <c r="O25" s="8">
        <v>3</v>
      </c>
      <c r="P25" s="8">
        <v>2</v>
      </c>
      <c r="Q25" s="8">
        <v>1</v>
      </c>
      <c r="R25" s="8">
        <v>2</v>
      </c>
      <c r="S25" s="8">
        <v>3</v>
      </c>
      <c r="T25" s="8">
        <v>4</v>
      </c>
      <c r="U25" s="8">
        <v>1</v>
      </c>
      <c r="V25" s="8">
        <v>2</v>
      </c>
      <c r="W25" s="8">
        <v>4</v>
      </c>
      <c r="X25" s="8">
        <v>2</v>
      </c>
      <c r="Y25" s="8">
        <v>2</v>
      </c>
      <c r="Z25" s="8">
        <v>1</v>
      </c>
      <c r="AA25" s="8">
        <v>2</v>
      </c>
      <c r="AB25" s="8">
        <v>3</v>
      </c>
      <c r="AC25" s="8">
        <v>2</v>
      </c>
      <c r="AD25" s="8">
        <v>4</v>
      </c>
      <c r="AE25" s="8">
        <v>3</v>
      </c>
      <c r="AF25" s="8">
        <v>3</v>
      </c>
      <c r="AG25" s="8">
        <v>2</v>
      </c>
      <c r="AH25" s="8">
        <v>2</v>
      </c>
      <c r="AI25" s="8">
        <v>2</v>
      </c>
      <c r="AJ25" s="8">
        <v>3</v>
      </c>
      <c r="AK25" s="8">
        <v>3</v>
      </c>
      <c r="AL25" s="8">
        <v>2</v>
      </c>
      <c r="AM25" s="8">
        <v>2</v>
      </c>
      <c r="AN25" s="8">
        <v>3</v>
      </c>
      <c r="AO25" s="8" t="s">
        <v>69</v>
      </c>
      <c r="AP25" s="8" t="s">
        <v>68</v>
      </c>
      <c r="AQ25" s="8" t="s">
        <v>69</v>
      </c>
      <c r="AR25" s="8" t="s">
        <v>67</v>
      </c>
      <c r="AS25" s="8" t="s">
        <v>69</v>
      </c>
      <c r="AT25" s="8" t="s">
        <v>69</v>
      </c>
      <c r="AU25" s="8" t="s">
        <v>69</v>
      </c>
      <c r="AV25" s="8" t="s">
        <v>68</v>
      </c>
      <c r="AW25" s="8" t="s">
        <v>69</v>
      </c>
      <c r="AX25" s="8" t="s">
        <v>67</v>
      </c>
      <c r="AY25" s="8" t="s">
        <v>69</v>
      </c>
      <c r="AZ25" s="8" t="s">
        <v>69</v>
      </c>
      <c r="BA25" s="8" t="s">
        <v>129</v>
      </c>
      <c r="BB25" s="8" t="s">
        <v>153</v>
      </c>
      <c r="BC25" s="8" t="s">
        <v>144</v>
      </c>
      <c r="BD25" s="9">
        <f t="shared" si="10"/>
        <v>2.5</v>
      </c>
      <c r="BE25" s="9" t="str">
        <f t="shared" si="11"/>
        <v>Dissatisfied</v>
      </c>
      <c r="BF25" s="10">
        <f t="shared" si="12"/>
        <v>2</v>
      </c>
      <c r="BG25" s="10" t="str">
        <f t="shared" si="13"/>
        <v>Dissatisfied</v>
      </c>
      <c r="BH25" s="10">
        <f t="shared" si="14"/>
        <v>2.8</v>
      </c>
      <c r="BI25" s="10" t="str">
        <f t="shared" si="15"/>
        <v>Neutral</v>
      </c>
      <c r="BJ25" s="10">
        <f t="shared" si="16"/>
        <v>2.4</v>
      </c>
      <c r="BK25" s="10" t="str">
        <f t="shared" si="17"/>
        <v>Dissatisfied</v>
      </c>
      <c r="BL25" s="10">
        <f t="shared" si="18"/>
        <v>2.5</v>
      </c>
      <c r="BM25" s="10" t="str">
        <f t="shared" si="19"/>
        <v>Dissatisfied</v>
      </c>
      <c r="BN25" s="10"/>
      <c r="BO25" s="10"/>
      <c r="BP25" s="10"/>
    </row>
    <row r="26" spans="1:68" ht="27" customHeight="1" x14ac:dyDescent="0.3">
      <c r="A26" s="8" t="s">
        <v>111</v>
      </c>
      <c r="B26" s="8" t="s">
        <v>138</v>
      </c>
      <c r="C26" s="8" t="s">
        <v>294</v>
      </c>
      <c r="D26" s="8">
        <v>63</v>
      </c>
      <c r="E26" s="8" t="s">
        <v>58</v>
      </c>
      <c r="F26" s="8" t="s">
        <v>59</v>
      </c>
      <c r="G26" s="8" t="s">
        <v>79</v>
      </c>
      <c r="H26" s="8" t="s">
        <v>61</v>
      </c>
      <c r="I26" s="8" t="s">
        <v>154</v>
      </c>
      <c r="J26" s="8" t="s">
        <v>80</v>
      </c>
      <c r="K26" s="8">
        <v>3</v>
      </c>
      <c r="L26" s="8" t="s">
        <v>64</v>
      </c>
      <c r="M26" s="8" t="s">
        <v>98</v>
      </c>
      <c r="N26" s="8" t="s">
        <v>99</v>
      </c>
      <c r="O26" s="8">
        <v>2</v>
      </c>
      <c r="P26" s="8">
        <v>3</v>
      </c>
      <c r="Q26" s="8">
        <v>2</v>
      </c>
      <c r="R26" s="8">
        <v>1</v>
      </c>
      <c r="S26" s="8">
        <v>3</v>
      </c>
      <c r="T26" s="8">
        <v>4</v>
      </c>
      <c r="U26" s="8">
        <v>1</v>
      </c>
      <c r="V26" s="8">
        <v>2</v>
      </c>
      <c r="W26" s="8">
        <v>3</v>
      </c>
      <c r="X26" s="8">
        <v>2</v>
      </c>
      <c r="Y26" s="8">
        <v>2</v>
      </c>
      <c r="Z26" s="8">
        <v>1</v>
      </c>
      <c r="AA26" s="8">
        <v>2</v>
      </c>
      <c r="AB26" s="8">
        <v>2</v>
      </c>
      <c r="AC26" s="8">
        <v>2</v>
      </c>
      <c r="AD26" s="8">
        <v>2</v>
      </c>
      <c r="AE26" s="8">
        <v>4</v>
      </c>
      <c r="AF26" s="8">
        <v>2</v>
      </c>
      <c r="AG26" s="8">
        <v>2</v>
      </c>
      <c r="AH26" s="8">
        <v>2</v>
      </c>
      <c r="AI26" s="8">
        <v>2</v>
      </c>
      <c r="AJ26" s="8">
        <v>1</v>
      </c>
      <c r="AK26" s="8">
        <v>3</v>
      </c>
      <c r="AL26" s="8">
        <v>2</v>
      </c>
      <c r="AM26" s="8">
        <v>2</v>
      </c>
      <c r="AN26" s="8">
        <v>2</v>
      </c>
      <c r="AO26" s="8" t="s">
        <v>67</v>
      </c>
      <c r="AP26" s="8" t="s">
        <v>68</v>
      </c>
      <c r="AQ26" s="8" t="s">
        <v>69</v>
      </c>
      <c r="AR26" s="8" t="s">
        <v>69</v>
      </c>
      <c r="AS26" s="8" t="s">
        <v>68</v>
      </c>
      <c r="AT26" s="8" t="s">
        <v>67</v>
      </c>
      <c r="AU26" s="8" t="s">
        <v>67</v>
      </c>
      <c r="AV26" s="8" t="s">
        <v>68</v>
      </c>
      <c r="AW26" s="8" t="s">
        <v>69</v>
      </c>
      <c r="AX26" s="8" t="s">
        <v>67</v>
      </c>
      <c r="AY26" s="8" t="s">
        <v>69</v>
      </c>
      <c r="AZ26" s="8" t="s">
        <v>69</v>
      </c>
      <c r="BA26" s="8" t="s">
        <v>155</v>
      </c>
      <c r="BB26" s="8" t="s">
        <v>156</v>
      </c>
      <c r="BC26" s="8" t="s">
        <v>137</v>
      </c>
      <c r="BD26" s="9">
        <f t="shared" si="10"/>
        <v>2.5</v>
      </c>
      <c r="BE26" s="9" t="str">
        <f t="shared" si="11"/>
        <v>Dissatisfied</v>
      </c>
      <c r="BF26" s="10">
        <f t="shared" si="12"/>
        <v>1.8333333333333333</v>
      </c>
      <c r="BG26" s="10" t="str">
        <f t="shared" si="13"/>
        <v>Dissatisfied</v>
      </c>
      <c r="BH26" s="10">
        <f t="shared" si="14"/>
        <v>2.4</v>
      </c>
      <c r="BI26" s="10" t="str">
        <f t="shared" si="15"/>
        <v>Dissatisfied</v>
      </c>
      <c r="BJ26" s="10">
        <f t="shared" si="16"/>
        <v>1.8</v>
      </c>
      <c r="BK26" s="10" t="str">
        <f t="shared" si="17"/>
        <v>Dissatisfied</v>
      </c>
      <c r="BL26" s="10">
        <f t="shared" si="18"/>
        <v>2.25</v>
      </c>
      <c r="BM26" s="10" t="str">
        <f t="shared" si="19"/>
        <v>Dissatisfied</v>
      </c>
      <c r="BN26" s="10"/>
      <c r="BO26" s="10"/>
      <c r="BP26" s="10"/>
    </row>
    <row r="27" spans="1:68" ht="27" customHeight="1" x14ac:dyDescent="0.3">
      <c r="A27" s="8" t="s">
        <v>111</v>
      </c>
      <c r="B27" s="8" t="s">
        <v>138</v>
      </c>
      <c r="C27" s="8" t="s">
        <v>294</v>
      </c>
      <c r="D27" s="8">
        <v>28</v>
      </c>
      <c r="E27" s="8" t="s">
        <v>93</v>
      </c>
      <c r="F27" s="8" t="s">
        <v>134</v>
      </c>
      <c r="G27" s="8" t="s">
        <v>73</v>
      </c>
      <c r="H27" s="8" t="s">
        <v>61</v>
      </c>
      <c r="I27" s="8" t="s">
        <v>154</v>
      </c>
      <c r="J27" s="8" t="s">
        <v>75</v>
      </c>
      <c r="K27" s="8">
        <v>3</v>
      </c>
      <c r="L27" s="8" t="s">
        <v>97</v>
      </c>
      <c r="M27" s="8" t="s">
        <v>65</v>
      </c>
      <c r="N27" s="8" t="s">
        <v>122</v>
      </c>
      <c r="O27" s="8">
        <v>2</v>
      </c>
      <c r="P27" s="8">
        <v>3</v>
      </c>
      <c r="Q27" s="8">
        <v>1</v>
      </c>
      <c r="R27" s="8">
        <v>2</v>
      </c>
      <c r="S27" s="8">
        <v>2</v>
      </c>
      <c r="T27" s="8">
        <v>4</v>
      </c>
      <c r="U27" s="8">
        <v>2</v>
      </c>
      <c r="V27" s="8">
        <v>3</v>
      </c>
      <c r="W27" s="8">
        <v>4</v>
      </c>
      <c r="X27" s="8">
        <v>2</v>
      </c>
      <c r="Y27" s="8">
        <v>1</v>
      </c>
      <c r="Z27" s="8">
        <v>3</v>
      </c>
      <c r="AA27" s="8">
        <v>3</v>
      </c>
      <c r="AB27" s="8">
        <v>3</v>
      </c>
      <c r="AC27" s="8">
        <v>2</v>
      </c>
      <c r="AD27" s="8">
        <v>2</v>
      </c>
      <c r="AE27" s="8">
        <v>4</v>
      </c>
      <c r="AF27" s="8">
        <v>2</v>
      </c>
      <c r="AG27" s="8">
        <v>3</v>
      </c>
      <c r="AH27" s="8">
        <v>2</v>
      </c>
      <c r="AI27" s="8">
        <v>4</v>
      </c>
      <c r="AJ27" s="8">
        <v>2</v>
      </c>
      <c r="AK27" s="8">
        <v>4</v>
      </c>
      <c r="AL27" s="8">
        <v>3</v>
      </c>
      <c r="AM27" s="8">
        <v>2</v>
      </c>
      <c r="AN27" s="8">
        <v>3</v>
      </c>
      <c r="AO27" s="8" t="s">
        <v>68</v>
      </c>
      <c r="AP27" s="8" t="s">
        <v>68</v>
      </c>
      <c r="AQ27" s="8" t="s">
        <v>69</v>
      </c>
      <c r="AR27" s="8" t="s">
        <v>67</v>
      </c>
      <c r="AS27" s="8" t="s">
        <v>67</v>
      </c>
      <c r="AT27" s="8" t="s">
        <v>69</v>
      </c>
      <c r="AU27" s="8" t="s">
        <v>68</v>
      </c>
      <c r="AV27" s="8" t="s">
        <v>68</v>
      </c>
      <c r="AW27" s="8" t="s">
        <v>69</v>
      </c>
      <c r="AX27" s="8" t="s">
        <v>67</v>
      </c>
      <c r="AY27" s="8" t="s">
        <v>69</v>
      </c>
      <c r="AZ27" s="8" t="s">
        <v>68</v>
      </c>
      <c r="BA27" s="8" t="s">
        <v>129</v>
      </c>
      <c r="BB27" s="8" t="s">
        <v>157</v>
      </c>
      <c r="BC27" s="8" t="s">
        <v>144</v>
      </c>
      <c r="BD27" s="9">
        <f t="shared" si="10"/>
        <v>2.3333333333333335</v>
      </c>
      <c r="BE27" s="9" t="str">
        <f t="shared" si="11"/>
        <v>Dissatisfied</v>
      </c>
      <c r="BF27" s="10">
        <f t="shared" si="12"/>
        <v>2.5</v>
      </c>
      <c r="BG27" s="10" t="str">
        <f t="shared" si="13"/>
        <v>Dissatisfied</v>
      </c>
      <c r="BH27" s="10">
        <f t="shared" si="14"/>
        <v>2.8</v>
      </c>
      <c r="BI27" s="10" t="str">
        <f t="shared" si="15"/>
        <v>Neutral</v>
      </c>
      <c r="BJ27" s="10">
        <f t="shared" si="16"/>
        <v>2.6</v>
      </c>
      <c r="BK27" s="10" t="str">
        <f t="shared" si="17"/>
        <v>Neutral</v>
      </c>
      <c r="BL27" s="10">
        <f t="shared" si="18"/>
        <v>3</v>
      </c>
      <c r="BM27" s="10" t="str">
        <f t="shared" si="19"/>
        <v>Neutral</v>
      </c>
      <c r="BN27" s="10"/>
      <c r="BO27" s="10"/>
      <c r="BP27" s="10"/>
    </row>
    <row r="28" spans="1:68" ht="27" customHeight="1" x14ac:dyDescent="0.3">
      <c r="A28" s="8" t="s">
        <v>111</v>
      </c>
      <c r="B28" s="8" t="s">
        <v>138</v>
      </c>
      <c r="C28" s="8" t="s">
        <v>294</v>
      </c>
      <c r="D28" s="8">
        <v>55</v>
      </c>
      <c r="E28" s="8" t="s">
        <v>58</v>
      </c>
      <c r="F28" s="8" t="s">
        <v>59</v>
      </c>
      <c r="G28" s="8" t="s">
        <v>73</v>
      </c>
      <c r="H28" s="8" t="s">
        <v>61</v>
      </c>
      <c r="I28" s="8" t="s">
        <v>62</v>
      </c>
      <c r="J28" s="8" t="s">
        <v>75</v>
      </c>
      <c r="K28" s="8">
        <v>3</v>
      </c>
      <c r="L28" s="8" t="s">
        <v>85</v>
      </c>
      <c r="M28" s="8" t="s">
        <v>98</v>
      </c>
      <c r="N28" s="8" t="s">
        <v>99</v>
      </c>
      <c r="O28" s="8">
        <v>2</v>
      </c>
      <c r="P28" s="8">
        <v>4</v>
      </c>
      <c r="Q28" s="8">
        <v>2</v>
      </c>
      <c r="R28" s="8">
        <v>2</v>
      </c>
      <c r="S28" s="8">
        <v>1</v>
      </c>
      <c r="T28" s="8">
        <v>3</v>
      </c>
      <c r="U28" s="8">
        <v>1</v>
      </c>
      <c r="V28" s="8">
        <v>2</v>
      </c>
      <c r="W28" s="8">
        <v>3</v>
      </c>
      <c r="X28" s="8">
        <v>4</v>
      </c>
      <c r="Y28" s="8">
        <v>2</v>
      </c>
      <c r="Z28" s="8">
        <v>2</v>
      </c>
      <c r="AA28" s="8">
        <v>3</v>
      </c>
      <c r="AB28" s="8">
        <v>2</v>
      </c>
      <c r="AC28" s="8">
        <v>2</v>
      </c>
      <c r="AD28" s="8">
        <v>2</v>
      </c>
      <c r="AE28" s="8">
        <v>1</v>
      </c>
      <c r="AF28" s="8">
        <v>2</v>
      </c>
      <c r="AG28" s="8">
        <v>3</v>
      </c>
      <c r="AH28" s="8">
        <v>3</v>
      </c>
      <c r="AI28" s="8">
        <v>3</v>
      </c>
      <c r="AJ28" s="8">
        <v>1</v>
      </c>
      <c r="AK28" s="8">
        <v>3</v>
      </c>
      <c r="AL28" s="8">
        <v>2</v>
      </c>
      <c r="AM28" s="8">
        <v>2</v>
      </c>
      <c r="AN28" s="8">
        <v>4</v>
      </c>
      <c r="AO28" s="8" t="s">
        <v>68</v>
      </c>
      <c r="AP28" s="8" t="s">
        <v>68</v>
      </c>
      <c r="AQ28" s="8" t="s">
        <v>68</v>
      </c>
      <c r="AR28" s="8" t="s">
        <v>67</v>
      </c>
      <c r="AS28" s="8" t="s">
        <v>69</v>
      </c>
      <c r="AT28" s="8" t="s">
        <v>68</v>
      </c>
      <c r="AU28" s="8" t="s">
        <v>68</v>
      </c>
      <c r="AV28" s="8" t="s">
        <v>68</v>
      </c>
      <c r="AW28" s="8" t="s">
        <v>69</v>
      </c>
      <c r="AX28" s="8" t="s">
        <v>67</v>
      </c>
      <c r="AY28" s="8" t="s">
        <v>69</v>
      </c>
      <c r="AZ28" s="8" t="s">
        <v>69</v>
      </c>
      <c r="BA28" s="8" t="s">
        <v>158</v>
      </c>
      <c r="BB28" s="8" t="s">
        <v>159</v>
      </c>
      <c r="BC28" s="8" t="s">
        <v>144</v>
      </c>
      <c r="BD28" s="9">
        <f t="shared" si="10"/>
        <v>2.3333333333333335</v>
      </c>
      <c r="BE28" s="9" t="str">
        <f t="shared" si="11"/>
        <v>Dissatisfied</v>
      </c>
      <c r="BF28" s="10">
        <f t="shared" si="12"/>
        <v>2.3333333333333335</v>
      </c>
      <c r="BG28" s="10" t="str">
        <f t="shared" si="13"/>
        <v>Dissatisfied</v>
      </c>
      <c r="BH28" s="10">
        <f t="shared" si="14"/>
        <v>2</v>
      </c>
      <c r="BI28" s="10" t="str">
        <f t="shared" si="15"/>
        <v>Dissatisfied</v>
      </c>
      <c r="BJ28" s="10">
        <f t="shared" si="16"/>
        <v>2.4</v>
      </c>
      <c r="BK28" s="10" t="str">
        <f t="shared" si="17"/>
        <v>Dissatisfied</v>
      </c>
      <c r="BL28" s="10">
        <f t="shared" si="18"/>
        <v>2.75</v>
      </c>
      <c r="BM28" s="10" t="str">
        <f t="shared" si="19"/>
        <v>Neutral</v>
      </c>
      <c r="BN28" s="10"/>
      <c r="BO28" s="10"/>
      <c r="BP28" s="10"/>
    </row>
    <row r="29" spans="1:68" ht="27" customHeight="1" x14ac:dyDescent="0.3">
      <c r="A29" s="8" t="s">
        <v>111</v>
      </c>
      <c r="B29" s="8" t="s">
        <v>160</v>
      </c>
      <c r="C29" s="8" t="s">
        <v>294</v>
      </c>
      <c r="D29" s="8">
        <v>40</v>
      </c>
      <c r="E29" s="8" t="s">
        <v>58</v>
      </c>
      <c r="F29" s="8" t="s">
        <v>59</v>
      </c>
      <c r="G29" s="8" t="s">
        <v>60</v>
      </c>
      <c r="H29" s="8" t="s">
        <v>61</v>
      </c>
      <c r="I29" s="8" t="s">
        <v>62</v>
      </c>
      <c r="J29" s="8" t="s">
        <v>75</v>
      </c>
      <c r="K29" s="8">
        <v>3</v>
      </c>
      <c r="L29" s="8" t="s">
        <v>85</v>
      </c>
      <c r="M29" s="8" t="s">
        <v>98</v>
      </c>
      <c r="N29" s="8" t="s">
        <v>99</v>
      </c>
      <c r="O29" s="8">
        <v>3</v>
      </c>
      <c r="P29" s="8">
        <v>4</v>
      </c>
      <c r="Q29" s="8">
        <v>3</v>
      </c>
      <c r="R29" s="8">
        <v>2</v>
      </c>
      <c r="S29" s="8">
        <v>3</v>
      </c>
      <c r="T29" s="8">
        <v>4</v>
      </c>
      <c r="U29" s="8">
        <v>1</v>
      </c>
      <c r="V29" s="8">
        <v>4</v>
      </c>
      <c r="W29" s="8">
        <v>4</v>
      </c>
      <c r="X29" s="8">
        <v>4</v>
      </c>
      <c r="Y29" s="8">
        <v>4</v>
      </c>
      <c r="Z29" s="8">
        <v>2</v>
      </c>
      <c r="AA29" s="8">
        <v>4</v>
      </c>
      <c r="AB29" s="8">
        <v>2</v>
      </c>
      <c r="AC29" s="8">
        <v>3</v>
      </c>
      <c r="AD29" s="8">
        <v>3</v>
      </c>
      <c r="AE29" s="8">
        <v>5</v>
      </c>
      <c r="AF29" s="8">
        <v>1</v>
      </c>
      <c r="AG29" s="8">
        <v>4</v>
      </c>
      <c r="AH29" s="8">
        <v>2</v>
      </c>
      <c r="AI29" s="8">
        <v>4</v>
      </c>
      <c r="AJ29" s="8">
        <v>2</v>
      </c>
      <c r="AK29" s="8">
        <v>5</v>
      </c>
      <c r="AL29" s="8">
        <v>4</v>
      </c>
      <c r="AM29" s="8">
        <v>2</v>
      </c>
      <c r="AN29" s="8">
        <v>4</v>
      </c>
      <c r="AO29" s="8" t="s">
        <v>69</v>
      </c>
      <c r="AP29" s="8" t="s">
        <v>68</v>
      </c>
      <c r="AQ29" s="8" t="s">
        <v>69</v>
      </c>
      <c r="AR29" s="8" t="s">
        <v>67</v>
      </c>
      <c r="AS29" s="8" t="s">
        <v>67</v>
      </c>
      <c r="AT29" s="8" t="s">
        <v>67</v>
      </c>
      <c r="AU29" s="8" t="s">
        <v>69</v>
      </c>
      <c r="AV29" s="8" t="s">
        <v>68</v>
      </c>
      <c r="AW29" s="8" t="s">
        <v>69</v>
      </c>
      <c r="AX29" s="8" t="s">
        <v>67</v>
      </c>
      <c r="AY29" s="8" t="s">
        <v>69</v>
      </c>
      <c r="AZ29" s="8" t="s">
        <v>67</v>
      </c>
      <c r="BA29" s="8" t="s">
        <v>113</v>
      </c>
      <c r="BB29" s="8" t="s">
        <v>153</v>
      </c>
      <c r="BC29" s="8" t="s">
        <v>137</v>
      </c>
      <c r="BD29" s="9">
        <f t="shared" si="10"/>
        <v>3.1666666666666665</v>
      </c>
      <c r="BE29" s="9" t="str">
        <f t="shared" si="11"/>
        <v>Neutral</v>
      </c>
      <c r="BF29" s="10">
        <f t="shared" si="12"/>
        <v>3.1666666666666665</v>
      </c>
      <c r="BG29" s="10" t="str">
        <f t="shared" si="13"/>
        <v>Neutral</v>
      </c>
      <c r="BH29" s="10">
        <f t="shared" si="14"/>
        <v>3.4</v>
      </c>
      <c r="BI29" s="10" t="str">
        <f t="shared" si="15"/>
        <v>Satisfied</v>
      </c>
      <c r="BJ29" s="10">
        <f t="shared" si="16"/>
        <v>2.6</v>
      </c>
      <c r="BK29" s="10" t="str">
        <f t="shared" si="17"/>
        <v>Neutral</v>
      </c>
      <c r="BL29" s="10">
        <f t="shared" si="18"/>
        <v>3.75</v>
      </c>
      <c r="BM29" s="10" t="str">
        <f t="shared" si="19"/>
        <v>Satisfied</v>
      </c>
      <c r="BN29" s="10"/>
      <c r="BO29" s="10"/>
      <c r="BP29" s="10"/>
    </row>
    <row r="30" spans="1:68" ht="27" customHeight="1" x14ac:dyDescent="0.3">
      <c r="A30" s="8" t="s">
        <v>111</v>
      </c>
      <c r="B30" s="8" t="s">
        <v>160</v>
      </c>
      <c r="C30" s="8" t="s">
        <v>294</v>
      </c>
      <c r="D30" s="8">
        <v>40</v>
      </c>
      <c r="E30" s="8" t="s">
        <v>58</v>
      </c>
      <c r="F30" s="8" t="s">
        <v>59</v>
      </c>
      <c r="G30" s="8" t="s">
        <v>60</v>
      </c>
      <c r="H30" s="8" t="s">
        <v>61</v>
      </c>
      <c r="I30" s="8" t="s">
        <v>62</v>
      </c>
      <c r="J30" s="8" t="s">
        <v>63</v>
      </c>
      <c r="K30" s="8">
        <v>3</v>
      </c>
      <c r="L30" s="8" t="s">
        <v>121</v>
      </c>
      <c r="M30" s="8" t="s">
        <v>98</v>
      </c>
      <c r="N30" s="8" t="s">
        <v>99</v>
      </c>
      <c r="O30" s="8">
        <v>5</v>
      </c>
      <c r="P30" s="8">
        <v>5</v>
      </c>
      <c r="Q30" s="8">
        <v>2</v>
      </c>
      <c r="R30" s="8">
        <v>4</v>
      </c>
      <c r="S30" s="8">
        <v>3</v>
      </c>
      <c r="T30" s="8">
        <v>4</v>
      </c>
      <c r="U30" s="8">
        <v>3</v>
      </c>
      <c r="V30" s="8">
        <v>3</v>
      </c>
      <c r="W30" s="8">
        <v>4</v>
      </c>
      <c r="X30" s="8">
        <v>4</v>
      </c>
      <c r="Y30" s="8">
        <v>2</v>
      </c>
      <c r="Z30" s="8">
        <v>2</v>
      </c>
      <c r="AA30" s="8">
        <v>5</v>
      </c>
      <c r="AB30" s="8">
        <v>3</v>
      </c>
      <c r="AC30" s="8">
        <v>4</v>
      </c>
      <c r="AD30" s="8">
        <v>4</v>
      </c>
      <c r="AE30" s="8">
        <v>5</v>
      </c>
      <c r="AF30" s="8">
        <v>2</v>
      </c>
      <c r="AG30" s="8">
        <v>3</v>
      </c>
      <c r="AH30" s="8">
        <v>2</v>
      </c>
      <c r="AI30" s="8">
        <v>3</v>
      </c>
      <c r="AJ30" s="8">
        <v>3</v>
      </c>
      <c r="AK30" s="8">
        <v>4</v>
      </c>
      <c r="AL30" s="8">
        <v>2</v>
      </c>
      <c r="AM30" s="8">
        <v>1</v>
      </c>
      <c r="AN30" s="8">
        <v>3</v>
      </c>
      <c r="AO30" s="8" t="s">
        <v>67</v>
      </c>
      <c r="AP30" s="8" t="s">
        <v>68</v>
      </c>
      <c r="AQ30" s="8" t="s">
        <v>69</v>
      </c>
      <c r="AR30" s="8" t="s">
        <v>67</v>
      </c>
      <c r="AS30" s="8" t="s">
        <v>67</v>
      </c>
      <c r="AT30" s="8" t="s">
        <v>67</v>
      </c>
      <c r="AU30" s="8" t="s">
        <v>69</v>
      </c>
      <c r="AV30" s="8" t="s">
        <v>67</v>
      </c>
      <c r="AW30" s="8" t="s">
        <v>69</v>
      </c>
      <c r="AX30" s="8" t="s">
        <v>67</v>
      </c>
      <c r="AY30" s="8" t="s">
        <v>69</v>
      </c>
      <c r="AZ30" s="8" t="s">
        <v>69</v>
      </c>
      <c r="BA30" s="8" t="s">
        <v>161</v>
      </c>
      <c r="BB30" s="8" t="s">
        <v>162</v>
      </c>
      <c r="BC30" s="8" t="s">
        <v>163</v>
      </c>
      <c r="BD30" s="9">
        <f t="shared" si="10"/>
        <v>3.8333333333333335</v>
      </c>
      <c r="BE30" s="9" t="str">
        <f t="shared" si="11"/>
        <v>Satisfied</v>
      </c>
      <c r="BF30" s="10">
        <f t="shared" si="12"/>
        <v>3</v>
      </c>
      <c r="BG30" s="10" t="str">
        <f t="shared" si="13"/>
        <v>Neutral</v>
      </c>
      <c r="BH30" s="10">
        <f t="shared" si="14"/>
        <v>4.2</v>
      </c>
      <c r="BI30" s="10" t="str">
        <f t="shared" si="15"/>
        <v>Very Satisfied</v>
      </c>
      <c r="BJ30" s="10">
        <f t="shared" si="16"/>
        <v>2.6</v>
      </c>
      <c r="BK30" s="10" t="str">
        <f t="shared" si="17"/>
        <v>Neutral</v>
      </c>
      <c r="BL30" s="10">
        <f t="shared" si="18"/>
        <v>2.5</v>
      </c>
      <c r="BM30" s="10" t="str">
        <f t="shared" si="19"/>
        <v>Dissatisfied</v>
      </c>
      <c r="BN30" s="10"/>
      <c r="BO30" s="10"/>
      <c r="BP30" s="10"/>
    </row>
    <row r="31" spans="1:68" ht="27" customHeight="1" x14ac:dyDescent="0.3">
      <c r="A31" s="8" t="s">
        <v>111</v>
      </c>
      <c r="B31" s="8" t="s">
        <v>160</v>
      </c>
      <c r="C31" s="8" t="s">
        <v>294</v>
      </c>
      <c r="D31" s="8">
        <v>33</v>
      </c>
      <c r="E31" s="8" t="s">
        <v>58</v>
      </c>
      <c r="F31" s="8" t="s">
        <v>59</v>
      </c>
      <c r="G31" s="8" t="s">
        <v>73</v>
      </c>
      <c r="H31" s="8" t="s">
        <v>61</v>
      </c>
      <c r="I31" s="8" t="s">
        <v>62</v>
      </c>
      <c r="J31" s="8" t="s">
        <v>63</v>
      </c>
      <c r="K31" s="8">
        <v>6</v>
      </c>
      <c r="L31" s="8" t="s">
        <v>85</v>
      </c>
      <c r="M31" s="8" t="s">
        <v>65</v>
      </c>
      <c r="N31" s="8" t="s">
        <v>135</v>
      </c>
      <c r="O31" s="8">
        <v>4</v>
      </c>
      <c r="P31" s="8">
        <v>2</v>
      </c>
      <c r="Q31" s="8">
        <v>1</v>
      </c>
      <c r="R31" s="8">
        <v>4</v>
      </c>
      <c r="S31" s="8">
        <v>4</v>
      </c>
      <c r="T31" s="8">
        <v>5</v>
      </c>
      <c r="U31" s="8">
        <v>4</v>
      </c>
      <c r="V31" s="8">
        <v>4</v>
      </c>
      <c r="W31" s="8">
        <v>5</v>
      </c>
      <c r="X31" s="8">
        <v>4</v>
      </c>
      <c r="Y31" s="8">
        <v>4</v>
      </c>
      <c r="Z31" s="8">
        <v>3</v>
      </c>
      <c r="AA31" s="8">
        <v>4</v>
      </c>
      <c r="AB31" s="8">
        <v>5</v>
      </c>
      <c r="AC31" s="8">
        <v>4</v>
      </c>
      <c r="AD31" s="8">
        <v>4</v>
      </c>
      <c r="AE31" s="8">
        <v>5</v>
      </c>
      <c r="AF31" s="8">
        <v>3</v>
      </c>
      <c r="AG31" s="8">
        <v>3</v>
      </c>
      <c r="AH31" s="8">
        <v>3</v>
      </c>
      <c r="AI31" s="8">
        <v>2</v>
      </c>
      <c r="AJ31" s="8">
        <v>4</v>
      </c>
      <c r="AK31" s="8">
        <v>4</v>
      </c>
      <c r="AL31" s="8">
        <v>5</v>
      </c>
      <c r="AM31" s="8">
        <v>5</v>
      </c>
      <c r="AN31" s="8">
        <v>4</v>
      </c>
      <c r="AO31" s="8" t="s">
        <v>67</v>
      </c>
      <c r="AP31" s="8" t="s">
        <v>69</v>
      </c>
      <c r="AQ31" s="8" t="s">
        <v>67</v>
      </c>
      <c r="AR31" s="8" t="s">
        <v>67</v>
      </c>
      <c r="AS31" s="8" t="s">
        <v>67</v>
      </c>
      <c r="AT31" s="8" t="s">
        <v>69</v>
      </c>
      <c r="AU31" s="8" t="s">
        <v>69</v>
      </c>
      <c r="AV31" s="8" t="s">
        <v>67</v>
      </c>
      <c r="AW31" s="8" t="s">
        <v>69</v>
      </c>
      <c r="AX31" s="8" t="s">
        <v>67</v>
      </c>
      <c r="AY31" s="8" t="s">
        <v>69</v>
      </c>
      <c r="AZ31" s="8" t="s">
        <v>69</v>
      </c>
      <c r="BA31" s="8" t="s">
        <v>126</v>
      </c>
      <c r="BB31" s="8"/>
      <c r="BC31" s="8"/>
      <c r="BD31" s="9">
        <f t="shared" si="10"/>
        <v>3.3333333333333335</v>
      </c>
      <c r="BE31" s="9" t="str">
        <f t="shared" si="11"/>
        <v>Neutral</v>
      </c>
      <c r="BF31" s="10">
        <f t="shared" si="12"/>
        <v>4</v>
      </c>
      <c r="BG31" s="10" t="str">
        <f t="shared" si="13"/>
        <v>Satisfied</v>
      </c>
      <c r="BH31" s="10">
        <f t="shared" si="14"/>
        <v>4.4000000000000004</v>
      </c>
      <c r="BI31" s="10" t="str">
        <f t="shared" si="15"/>
        <v>Very Satisfied</v>
      </c>
      <c r="BJ31" s="10">
        <f t="shared" si="16"/>
        <v>3</v>
      </c>
      <c r="BK31" s="10" t="str">
        <f t="shared" si="17"/>
        <v>Neutral</v>
      </c>
      <c r="BL31" s="10">
        <f t="shared" si="18"/>
        <v>4.5</v>
      </c>
      <c r="BM31" s="10" t="str">
        <f t="shared" si="19"/>
        <v>Very Satisfied</v>
      </c>
      <c r="BN31" s="10"/>
      <c r="BO31" s="10"/>
      <c r="BP31" s="10"/>
    </row>
    <row r="32" spans="1:68" ht="27" customHeight="1" x14ac:dyDescent="0.3">
      <c r="A32" s="8" t="s">
        <v>111</v>
      </c>
      <c r="B32" s="8" t="s">
        <v>160</v>
      </c>
      <c r="C32" s="8" t="s">
        <v>294</v>
      </c>
      <c r="D32" s="8">
        <v>65</v>
      </c>
      <c r="E32" s="8" t="s">
        <v>58</v>
      </c>
      <c r="F32" s="8" t="s">
        <v>59</v>
      </c>
      <c r="G32" s="8" t="s">
        <v>60</v>
      </c>
      <c r="H32" s="8" t="s">
        <v>61</v>
      </c>
      <c r="I32" s="8" t="s">
        <v>62</v>
      </c>
      <c r="J32" s="8" t="s">
        <v>164</v>
      </c>
      <c r="K32" s="8">
        <v>5</v>
      </c>
      <c r="L32" s="8" t="s">
        <v>64</v>
      </c>
      <c r="M32" s="8" t="s">
        <v>98</v>
      </c>
      <c r="N32" s="8" t="s">
        <v>99</v>
      </c>
      <c r="O32" s="8">
        <v>2</v>
      </c>
      <c r="P32" s="8">
        <v>3</v>
      </c>
      <c r="Q32" s="8">
        <v>2</v>
      </c>
      <c r="R32" s="8">
        <v>4</v>
      </c>
      <c r="S32" s="8">
        <v>2</v>
      </c>
      <c r="T32" s="8">
        <v>4</v>
      </c>
      <c r="U32" s="8">
        <v>2</v>
      </c>
      <c r="V32" s="8">
        <v>3</v>
      </c>
      <c r="W32" s="8">
        <v>4</v>
      </c>
      <c r="X32" s="8">
        <v>4</v>
      </c>
      <c r="Y32" s="8">
        <v>3</v>
      </c>
      <c r="Z32" s="8">
        <v>3</v>
      </c>
      <c r="AA32" s="8">
        <v>4</v>
      </c>
      <c r="AB32" s="8">
        <v>4</v>
      </c>
      <c r="AC32" s="8">
        <v>4</v>
      </c>
      <c r="AD32" s="8">
        <v>3</v>
      </c>
      <c r="AE32" s="8">
        <v>4</v>
      </c>
      <c r="AF32" s="8">
        <v>2</v>
      </c>
      <c r="AG32" s="8">
        <v>2</v>
      </c>
      <c r="AH32" s="8">
        <v>4</v>
      </c>
      <c r="AI32" s="8">
        <v>2</v>
      </c>
      <c r="AJ32" s="8">
        <v>4</v>
      </c>
      <c r="AK32" s="8">
        <v>4</v>
      </c>
      <c r="AL32" s="8">
        <v>4</v>
      </c>
      <c r="AM32" s="8">
        <v>2</v>
      </c>
      <c r="AN32" s="8">
        <v>2</v>
      </c>
      <c r="AO32" s="8" t="s">
        <v>67</v>
      </c>
      <c r="AP32" s="8" t="s">
        <v>69</v>
      </c>
      <c r="AQ32" s="8" t="s">
        <v>67</v>
      </c>
      <c r="AR32" s="8" t="s">
        <v>67</v>
      </c>
      <c r="AS32" s="8" t="s">
        <v>67</v>
      </c>
      <c r="AT32" s="8" t="s">
        <v>67</v>
      </c>
      <c r="AU32" s="8" t="s">
        <v>67</v>
      </c>
      <c r="AV32" s="8" t="s">
        <v>67</v>
      </c>
      <c r="AW32" s="8" t="s">
        <v>69</v>
      </c>
      <c r="AX32" s="8" t="s">
        <v>67</v>
      </c>
      <c r="AY32" s="8" t="s">
        <v>69</v>
      </c>
      <c r="AZ32" s="8" t="s">
        <v>69</v>
      </c>
      <c r="BA32" s="8" t="s">
        <v>165</v>
      </c>
      <c r="BB32" s="8" t="s">
        <v>101</v>
      </c>
      <c r="BC32" s="8"/>
      <c r="BD32" s="9">
        <f t="shared" si="10"/>
        <v>2.8333333333333335</v>
      </c>
      <c r="BE32" s="9" t="str">
        <f t="shared" si="11"/>
        <v>Neutral</v>
      </c>
      <c r="BF32" s="10">
        <f t="shared" si="12"/>
        <v>3.1666666666666665</v>
      </c>
      <c r="BG32" s="10" t="str">
        <f t="shared" si="13"/>
        <v>Neutral</v>
      </c>
      <c r="BH32" s="10">
        <f t="shared" si="14"/>
        <v>3.8</v>
      </c>
      <c r="BI32" s="10" t="str">
        <f t="shared" si="15"/>
        <v>Satisfied</v>
      </c>
      <c r="BJ32" s="10">
        <f t="shared" si="16"/>
        <v>2.8</v>
      </c>
      <c r="BK32" s="10" t="str">
        <f t="shared" si="17"/>
        <v>Neutral</v>
      </c>
      <c r="BL32" s="10">
        <f t="shared" si="18"/>
        <v>3</v>
      </c>
      <c r="BM32" s="10" t="str">
        <f t="shared" si="19"/>
        <v>Neutral</v>
      </c>
      <c r="BN32" s="10"/>
      <c r="BO32" s="10"/>
      <c r="BP32" s="10"/>
    </row>
    <row r="33" spans="1:68" ht="27" customHeight="1" x14ac:dyDescent="0.3">
      <c r="A33" s="8" t="s">
        <v>111</v>
      </c>
      <c r="B33" s="8" t="s">
        <v>160</v>
      </c>
      <c r="C33" s="8" t="s">
        <v>294</v>
      </c>
      <c r="D33" s="8">
        <v>48</v>
      </c>
      <c r="E33" s="8" t="s">
        <v>93</v>
      </c>
      <c r="F33" s="8" t="s">
        <v>59</v>
      </c>
      <c r="G33" s="8" t="s">
        <v>73</v>
      </c>
      <c r="H33" s="8" t="s">
        <v>61</v>
      </c>
      <c r="I33" s="8" t="s">
        <v>116</v>
      </c>
      <c r="J33" s="8" t="s">
        <v>63</v>
      </c>
      <c r="K33" s="8">
        <v>5</v>
      </c>
      <c r="L33" s="8" t="s">
        <v>97</v>
      </c>
      <c r="M33" s="8" t="s">
        <v>65</v>
      </c>
      <c r="N33" s="8" t="s">
        <v>125</v>
      </c>
      <c r="O33" s="8">
        <v>1</v>
      </c>
      <c r="P33" s="8">
        <v>5</v>
      </c>
      <c r="Q33" s="8">
        <v>1</v>
      </c>
      <c r="R33" s="8">
        <v>1</v>
      </c>
      <c r="S33" s="8">
        <v>1</v>
      </c>
      <c r="T33" s="8">
        <v>5</v>
      </c>
      <c r="U33" s="8">
        <v>1</v>
      </c>
      <c r="V33" s="8">
        <v>1</v>
      </c>
      <c r="W33" s="8">
        <v>4</v>
      </c>
      <c r="X33" s="8">
        <v>4</v>
      </c>
      <c r="Y33" s="8">
        <v>2</v>
      </c>
      <c r="Z33" s="8">
        <v>4</v>
      </c>
      <c r="AA33" s="8">
        <v>4</v>
      </c>
      <c r="AB33" s="8">
        <v>5</v>
      </c>
      <c r="AC33" s="8">
        <v>4</v>
      </c>
      <c r="AD33" s="8">
        <v>3</v>
      </c>
      <c r="AE33" s="8">
        <v>5</v>
      </c>
      <c r="AF33" s="8">
        <v>1</v>
      </c>
      <c r="AG33" s="8">
        <v>3</v>
      </c>
      <c r="AH33" s="8">
        <v>2</v>
      </c>
      <c r="AI33" s="8">
        <v>1</v>
      </c>
      <c r="AJ33" s="8">
        <v>1</v>
      </c>
      <c r="AK33" s="8">
        <v>2</v>
      </c>
      <c r="AL33" s="8">
        <v>2</v>
      </c>
      <c r="AM33" s="8">
        <v>2</v>
      </c>
      <c r="AN33" s="8">
        <v>2</v>
      </c>
      <c r="AO33" s="8" t="s">
        <v>67</v>
      </c>
      <c r="AP33" s="8" t="s">
        <v>68</v>
      </c>
      <c r="AQ33" s="8" t="s">
        <v>67</v>
      </c>
      <c r="AR33" s="8" t="s">
        <v>67</v>
      </c>
      <c r="AS33" s="8" t="s">
        <v>69</v>
      </c>
      <c r="AT33" s="8" t="s">
        <v>69</v>
      </c>
      <c r="AU33" s="8" t="s">
        <v>69</v>
      </c>
      <c r="AV33" s="8" t="s">
        <v>68</v>
      </c>
      <c r="AW33" s="8" t="s">
        <v>67</v>
      </c>
      <c r="AX33" s="8" t="s">
        <v>67</v>
      </c>
      <c r="AY33" s="8" t="s">
        <v>69</v>
      </c>
      <c r="AZ33" s="8" t="s">
        <v>67</v>
      </c>
      <c r="BA33" s="8" t="s">
        <v>166</v>
      </c>
      <c r="BB33" s="8" t="s">
        <v>167</v>
      </c>
      <c r="BC33" s="8"/>
      <c r="BD33" s="9">
        <f t="shared" si="10"/>
        <v>2.3333333333333335</v>
      </c>
      <c r="BE33" s="9" t="str">
        <f t="shared" si="11"/>
        <v>Dissatisfied</v>
      </c>
      <c r="BF33" s="10">
        <f t="shared" si="12"/>
        <v>2.6666666666666665</v>
      </c>
      <c r="BG33" s="10" t="str">
        <f t="shared" si="13"/>
        <v>Neutral</v>
      </c>
      <c r="BH33" s="10">
        <f t="shared" si="14"/>
        <v>4.2</v>
      </c>
      <c r="BI33" s="10" t="str">
        <f t="shared" si="15"/>
        <v>Very Satisfied</v>
      </c>
      <c r="BJ33" s="10">
        <f t="shared" si="16"/>
        <v>1.6</v>
      </c>
      <c r="BK33" s="10" t="str">
        <f t="shared" si="17"/>
        <v>Very Dissatisfied</v>
      </c>
      <c r="BL33" s="10">
        <f t="shared" si="18"/>
        <v>2</v>
      </c>
      <c r="BM33" s="10" t="str">
        <f t="shared" si="19"/>
        <v>Dissatisfied</v>
      </c>
      <c r="BN33" s="10"/>
      <c r="BO33" s="10"/>
      <c r="BP33" s="10"/>
    </row>
    <row r="34" spans="1:68" ht="27" customHeight="1" x14ac:dyDescent="0.3">
      <c r="A34" s="8" t="s">
        <v>111</v>
      </c>
      <c r="B34" s="8" t="s">
        <v>160</v>
      </c>
      <c r="C34" s="8" t="s">
        <v>294</v>
      </c>
      <c r="D34" s="8">
        <v>49</v>
      </c>
      <c r="E34" s="8" t="s">
        <v>58</v>
      </c>
      <c r="F34" s="8" t="s">
        <v>59</v>
      </c>
      <c r="G34" s="8" t="s">
        <v>79</v>
      </c>
      <c r="H34" s="8" t="s">
        <v>61</v>
      </c>
      <c r="I34" s="8" t="s">
        <v>62</v>
      </c>
      <c r="J34" s="8" t="s">
        <v>164</v>
      </c>
      <c r="K34" s="8">
        <v>4</v>
      </c>
      <c r="L34" s="8" t="s">
        <v>64</v>
      </c>
      <c r="M34" s="8" t="s">
        <v>65</v>
      </c>
      <c r="N34" s="8" t="s">
        <v>135</v>
      </c>
      <c r="O34" s="8">
        <v>1</v>
      </c>
      <c r="P34" s="8">
        <v>4</v>
      </c>
      <c r="Q34" s="8">
        <v>1</v>
      </c>
      <c r="R34" s="8">
        <v>2</v>
      </c>
      <c r="S34" s="8">
        <v>1</v>
      </c>
      <c r="T34" s="8">
        <v>5</v>
      </c>
      <c r="U34" s="8">
        <v>2</v>
      </c>
      <c r="V34" s="8">
        <v>1</v>
      </c>
      <c r="W34" s="8">
        <v>5</v>
      </c>
      <c r="X34" s="8">
        <v>3</v>
      </c>
      <c r="Y34" s="8">
        <v>3</v>
      </c>
      <c r="Z34" s="8">
        <v>4</v>
      </c>
      <c r="AA34" s="8">
        <v>4</v>
      </c>
      <c r="AB34" s="8">
        <v>4</v>
      </c>
      <c r="AC34" s="8">
        <v>4</v>
      </c>
      <c r="AD34" s="8">
        <v>4</v>
      </c>
      <c r="AE34" s="8">
        <v>5</v>
      </c>
      <c r="AF34" s="8">
        <v>2</v>
      </c>
      <c r="AG34" s="8">
        <v>4</v>
      </c>
      <c r="AH34" s="8">
        <v>1</v>
      </c>
      <c r="AI34" s="8">
        <v>3</v>
      </c>
      <c r="AJ34" s="8">
        <v>1</v>
      </c>
      <c r="AK34" s="8">
        <v>3</v>
      </c>
      <c r="AL34" s="8">
        <v>1</v>
      </c>
      <c r="AM34" s="8">
        <v>1</v>
      </c>
      <c r="AN34" s="8">
        <v>3</v>
      </c>
      <c r="AO34" s="8" t="s">
        <v>67</v>
      </c>
      <c r="AP34" s="8" t="s">
        <v>68</v>
      </c>
      <c r="AQ34" s="8" t="s">
        <v>69</v>
      </c>
      <c r="AR34" s="8" t="s">
        <v>67</v>
      </c>
      <c r="AS34" s="8" t="s">
        <v>69</v>
      </c>
      <c r="AT34" s="8" t="s">
        <v>69</v>
      </c>
      <c r="AU34" s="8" t="s">
        <v>69</v>
      </c>
      <c r="AV34" s="8" t="s">
        <v>69</v>
      </c>
      <c r="AW34" s="8" t="s">
        <v>67</v>
      </c>
      <c r="AX34" s="8" t="s">
        <v>67</v>
      </c>
      <c r="AY34" s="8" t="s">
        <v>69</v>
      </c>
      <c r="AZ34" s="8" t="s">
        <v>67</v>
      </c>
      <c r="BA34" s="8" t="s">
        <v>168</v>
      </c>
      <c r="BB34" s="8" t="s">
        <v>169</v>
      </c>
      <c r="BC34" s="8"/>
      <c r="BD34" s="9">
        <f t="shared" si="10"/>
        <v>2.3333333333333335</v>
      </c>
      <c r="BE34" s="9" t="str">
        <f t="shared" si="11"/>
        <v>Dissatisfied</v>
      </c>
      <c r="BF34" s="10">
        <f t="shared" si="12"/>
        <v>3</v>
      </c>
      <c r="BG34" s="10" t="str">
        <f t="shared" si="13"/>
        <v>Neutral</v>
      </c>
      <c r="BH34" s="10">
        <f t="shared" si="14"/>
        <v>4.2</v>
      </c>
      <c r="BI34" s="10" t="str">
        <f t="shared" si="15"/>
        <v>Very Satisfied</v>
      </c>
      <c r="BJ34" s="10">
        <f t="shared" si="16"/>
        <v>2.2000000000000002</v>
      </c>
      <c r="BK34" s="10" t="str">
        <f t="shared" si="17"/>
        <v>Dissatisfied</v>
      </c>
      <c r="BL34" s="10">
        <f t="shared" si="18"/>
        <v>2</v>
      </c>
      <c r="BM34" s="10" t="str">
        <f t="shared" si="19"/>
        <v>Dissatisfied</v>
      </c>
      <c r="BN34" s="10"/>
      <c r="BO34" s="10"/>
      <c r="BP34" s="10"/>
    </row>
    <row r="35" spans="1:68" ht="27" customHeight="1" x14ac:dyDescent="0.3">
      <c r="A35" s="8" t="s">
        <v>111</v>
      </c>
      <c r="B35" s="8" t="s">
        <v>160</v>
      </c>
      <c r="C35" s="8" t="s">
        <v>294</v>
      </c>
      <c r="D35" s="8">
        <v>61</v>
      </c>
      <c r="E35" s="8" t="s">
        <v>58</v>
      </c>
      <c r="F35" s="8" t="s">
        <v>59</v>
      </c>
      <c r="G35" s="8" t="s">
        <v>60</v>
      </c>
      <c r="H35" s="8" t="s">
        <v>61</v>
      </c>
      <c r="I35" s="8" t="s">
        <v>62</v>
      </c>
      <c r="J35" s="8" t="s">
        <v>164</v>
      </c>
      <c r="K35" s="8">
        <v>3</v>
      </c>
      <c r="L35" s="8" t="s">
        <v>121</v>
      </c>
      <c r="M35" s="8" t="s">
        <v>98</v>
      </c>
      <c r="N35" s="8" t="s">
        <v>99</v>
      </c>
      <c r="O35" s="8">
        <v>4</v>
      </c>
      <c r="P35" s="8">
        <v>4</v>
      </c>
      <c r="Q35" s="8">
        <v>1</v>
      </c>
      <c r="R35" s="8">
        <v>2</v>
      </c>
      <c r="S35" s="8">
        <v>4</v>
      </c>
      <c r="T35" s="8">
        <v>5</v>
      </c>
      <c r="U35" s="8">
        <v>3</v>
      </c>
      <c r="V35" s="8">
        <v>3</v>
      </c>
      <c r="W35" s="8">
        <v>3</v>
      </c>
      <c r="X35" s="8">
        <v>4</v>
      </c>
      <c r="Y35" s="8">
        <v>3</v>
      </c>
      <c r="Z35" s="8">
        <v>3</v>
      </c>
      <c r="AA35" s="8">
        <v>4</v>
      </c>
      <c r="AB35" s="8">
        <v>4</v>
      </c>
      <c r="AC35" s="8">
        <v>3</v>
      </c>
      <c r="AD35" s="8">
        <v>4</v>
      </c>
      <c r="AE35" s="8">
        <v>5</v>
      </c>
      <c r="AF35" s="8">
        <v>3</v>
      </c>
      <c r="AG35" s="8">
        <v>4</v>
      </c>
      <c r="AH35" s="8">
        <v>3</v>
      </c>
      <c r="AI35" s="8">
        <v>3</v>
      </c>
      <c r="AJ35" s="8">
        <v>3</v>
      </c>
      <c r="AK35" s="8">
        <v>4</v>
      </c>
      <c r="AL35" s="8">
        <v>4</v>
      </c>
      <c r="AM35" s="8">
        <v>4</v>
      </c>
      <c r="AN35" s="8">
        <v>3</v>
      </c>
      <c r="AO35" s="8" t="s">
        <v>67</v>
      </c>
      <c r="AP35" s="8" t="s">
        <v>67</v>
      </c>
      <c r="AQ35" s="8" t="s">
        <v>67</v>
      </c>
      <c r="AR35" s="8" t="s">
        <v>67</v>
      </c>
      <c r="AS35" s="8" t="s">
        <v>67</v>
      </c>
      <c r="AT35" s="8" t="s">
        <v>69</v>
      </c>
      <c r="AU35" s="8" t="s">
        <v>69</v>
      </c>
      <c r="AV35" s="8" t="s">
        <v>69</v>
      </c>
      <c r="AW35" s="8" t="s">
        <v>69</v>
      </c>
      <c r="AX35" s="8" t="s">
        <v>67</v>
      </c>
      <c r="AY35" s="8" t="s">
        <v>69</v>
      </c>
      <c r="AZ35" s="8" t="s">
        <v>67</v>
      </c>
      <c r="BA35" s="8" t="s">
        <v>170</v>
      </c>
      <c r="BB35" s="8"/>
      <c r="BC35" s="8"/>
      <c r="BD35" s="9">
        <f t="shared" si="10"/>
        <v>3.3333333333333335</v>
      </c>
      <c r="BE35" s="9" t="str">
        <f t="shared" si="11"/>
        <v>Neutral</v>
      </c>
      <c r="BF35" s="10">
        <f t="shared" si="12"/>
        <v>3.1666666666666665</v>
      </c>
      <c r="BG35" s="10" t="str">
        <f t="shared" si="13"/>
        <v>Neutral</v>
      </c>
      <c r="BH35" s="10">
        <f t="shared" si="14"/>
        <v>4</v>
      </c>
      <c r="BI35" s="10" t="str">
        <f t="shared" si="15"/>
        <v>Satisfied</v>
      </c>
      <c r="BJ35" s="10">
        <f t="shared" si="16"/>
        <v>3.2</v>
      </c>
      <c r="BK35" s="10" t="str">
        <f t="shared" si="17"/>
        <v>Neutral</v>
      </c>
      <c r="BL35" s="10">
        <f t="shared" si="18"/>
        <v>3.75</v>
      </c>
      <c r="BM35" s="10" t="str">
        <f t="shared" si="19"/>
        <v>Satisfied</v>
      </c>
      <c r="BN35" s="10"/>
      <c r="BO35" s="10"/>
      <c r="BP35" s="10"/>
    </row>
    <row r="36" spans="1:68" ht="27" customHeight="1" x14ac:dyDescent="0.3">
      <c r="A36" s="8" t="s">
        <v>111</v>
      </c>
      <c r="B36" s="8" t="s">
        <v>160</v>
      </c>
      <c r="C36" s="8" t="s">
        <v>294</v>
      </c>
      <c r="D36" s="8">
        <v>35</v>
      </c>
      <c r="E36" s="8" t="s">
        <v>58</v>
      </c>
      <c r="F36" s="8" t="s">
        <v>59</v>
      </c>
      <c r="G36" s="8" t="s">
        <v>73</v>
      </c>
      <c r="H36" s="8" t="s">
        <v>61</v>
      </c>
      <c r="I36" s="8" t="s">
        <v>62</v>
      </c>
      <c r="J36" s="8" t="s">
        <v>80</v>
      </c>
      <c r="K36" s="8">
        <v>4</v>
      </c>
      <c r="L36" s="8" t="s">
        <v>85</v>
      </c>
      <c r="M36" s="8" t="s">
        <v>98</v>
      </c>
      <c r="N36" s="8" t="s">
        <v>99</v>
      </c>
      <c r="O36" s="8">
        <v>2</v>
      </c>
      <c r="P36" s="8">
        <v>4</v>
      </c>
      <c r="Q36" s="8">
        <v>2</v>
      </c>
      <c r="R36" s="8">
        <v>2</v>
      </c>
      <c r="S36" s="8">
        <v>3</v>
      </c>
      <c r="T36" s="8">
        <v>4</v>
      </c>
      <c r="U36" s="8">
        <v>1</v>
      </c>
      <c r="V36" s="8">
        <v>2</v>
      </c>
      <c r="W36" s="8">
        <v>4</v>
      </c>
      <c r="X36" s="8">
        <v>5</v>
      </c>
      <c r="Y36" s="8">
        <v>3</v>
      </c>
      <c r="Z36" s="8">
        <v>4</v>
      </c>
      <c r="AA36" s="8">
        <v>4</v>
      </c>
      <c r="AB36" s="8">
        <v>4</v>
      </c>
      <c r="AC36" s="8">
        <v>4</v>
      </c>
      <c r="AD36" s="8">
        <v>3</v>
      </c>
      <c r="AE36" s="8">
        <v>4</v>
      </c>
      <c r="AF36" s="8">
        <v>2</v>
      </c>
      <c r="AG36" s="8">
        <v>2</v>
      </c>
      <c r="AH36" s="8">
        <v>2</v>
      </c>
      <c r="AI36" s="8">
        <v>2</v>
      </c>
      <c r="AJ36" s="8">
        <v>2</v>
      </c>
      <c r="AK36" s="8">
        <v>3</v>
      </c>
      <c r="AL36" s="8">
        <v>1</v>
      </c>
      <c r="AM36" s="8">
        <v>2</v>
      </c>
      <c r="AN36" s="8">
        <v>2</v>
      </c>
      <c r="AO36" s="8" t="s">
        <v>69</v>
      </c>
      <c r="AP36" s="8" t="s">
        <v>68</v>
      </c>
      <c r="AQ36" s="8" t="s">
        <v>67</v>
      </c>
      <c r="AR36" s="8" t="s">
        <v>67</v>
      </c>
      <c r="AS36" s="8" t="s">
        <v>69</v>
      </c>
      <c r="AT36" s="8" t="s">
        <v>67</v>
      </c>
      <c r="AU36" s="8" t="s">
        <v>67</v>
      </c>
      <c r="AV36" s="8" t="s">
        <v>69</v>
      </c>
      <c r="AW36" s="8" t="s">
        <v>67</v>
      </c>
      <c r="AX36" s="8" t="s">
        <v>67</v>
      </c>
      <c r="AY36" s="8" t="s">
        <v>69</v>
      </c>
      <c r="AZ36" s="8" t="s">
        <v>67</v>
      </c>
      <c r="BA36" s="8" t="s">
        <v>128</v>
      </c>
      <c r="BB36" s="8" t="s">
        <v>43</v>
      </c>
      <c r="BC36" s="8"/>
      <c r="BD36" s="9">
        <f t="shared" si="10"/>
        <v>2.8333333333333335</v>
      </c>
      <c r="BE36" s="9" t="str">
        <f t="shared" si="11"/>
        <v>Neutral</v>
      </c>
      <c r="BF36" s="10">
        <f t="shared" si="12"/>
        <v>3.1666666666666665</v>
      </c>
      <c r="BG36" s="10" t="str">
        <f t="shared" si="13"/>
        <v>Neutral</v>
      </c>
      <c r="BH36" s="10">
        <f t="shared" si="14"/>
        <v>3.8</v>
      </c>
      <c r="BI36" s="10" t="str">
        <f t="shared" si="15"/>
        <v>Satisfied</v>
      </c>
      <c r="BJ36" s="10">
        <f t="shared" si="16"/>
        <v>2</v>
      </c>
      <c r="BK36" s="10" t="str">
        <f t="shared" si="17"/>
        <v>Dissatisfied</v>
      </c>
      <c r="BL36" s="10">
        <f t="shared" si="18"/>
        <v>2</v>
      </c>
      <c r="BM36" s="10" t="str">
        <f t="shared" si="19"/>
        <v>Dissatisfied</v>
      </c>
      <c r="BN36" s="10"/>
      <c r="BO36" s="10"/>
      <c r="BP36" s="10"/>
    </row>
    <row r="37" spans="1:68" ht="27" customHeight="1" x14ac:dyDescent="0.3">
      <c r="A37" s="8" t="s">
        <v>111</v>
      </c>
      <c r="B37" s="8" t="s">
        <v>160</v>
      </c>
      <c r="C37" s="8" t="s">
        <v>294</v>
      </c>
      <c r="D37" s="8">
        <v>23</v>
      </c>
      <c r="E37" s="8" t="s">
        <v>58</v>
      </c>
      <c r="F37" s="8" t="s">
        <v>59</v>
      </c>
      <c r="G37" s="8" t="s">
        <v>79</v>
      </c>
      <c r="H37" s="8" t="s">
        <v>61</v>
      </c>
      <c r="I37" s="8" t="s">
        <v>74</v>
      </c>
      <c r="J37" s="8" t="s">
        <v>80</v>
      </c>
      <c r="K37" s="8">
        <v>4</v>
      </c>
      <c r="L37" s="8" t="s">
        <v>64</v>
      </c>
      <c r="M37" s="8" t="s">
        <v>65</v>
      </c>
      <c r="N37" s="8" t="s">
        <v>135</v>
      </c>
      <c r="O37" s="8">
        <v>1</v>
      </c>
      <c r="P37" s="8">
        <v>4</v>
      </c>
      <c r="Q37" s="8">
        <v>1</v>
      </c>
      <c r="R37" s="8">
        <v>3</v>
      </c>
      <c r="S37" s="8">
        <v>4</v>
      </c>
      <c r="T37" s="8">
        <v>5</v>
      </c>
      <c r="U37" s="8">
        <v>1</v>
      </c>
      <c r="V37" s="8">
        <v>4</v>
      </c>
      <c r="W37" s="8">
        <v>5</v>
      </c>
      <c r="X37" s="8">
        <v>3</v>
      </c>
      <c r="Y37" s="8">
        <v>3</v>
      </c>
      <c r="Z37" s="8">
        <v>3</v>
      </c>
      <c r="AA37" s="8">
        <v>4</v>
      </c>
      <c r="AB37" s="8">
        <v>5</v>
      </c>
      <c r="AC37" s="8">
        <v>4</v>
      </c>
      <c r="AD37" s="8">
        <v>4</v>
      </c>
      <c r="AE37" s="8">
        <v>5</v>
      </c>
      <c r="AF37" s="8">
        <v>1</v>
      </c>
      <c r="AG37" s="8">
        <v>3</v>
      </c>
      <c r="AH37" s="8">
        <v>3</v>
      </c>
      <c r="AI37" s="8">
        <v>3</v>
      </c>
      <c r="AJ37" s="8">
        <v>2</v>
      </c>
      <c r="AK37" s="8">
        <v>5</v>
      </c>
      <c r="AL37" s="8">
        <v>3</v>
      </c>
      <c r="AM37" s="8">
        <v>4</v>
      </c>
      <c r="AN37" s="8">
        <v>3</v>
      </c>
      <c r="AO37" s="8" t="s">
        <v>67</v>
      </c>
      <c r="AP37" s="8" t="s">
        <v>68</v>
      </c>
      <c r="AQ37" s="8" t="s">
        <v>67</v>
      </c>
      <c r="AR37" s="8" t="s">
        <v>67</v>
      </c>
      <c r="AS37" s="8" t="s">
        <v>68</v>
      </c>
      <c r="AT37" s="8" t="s">
        <v>69</v>
      </c>
      <c r="AU37" s="8" t="s">
        <v>69</v>
      </c>
      <c r="AV37" s="8" t="s">
        <v>69</v>
      </c>
      <c r="AW37" s="8" t="s">
        <v>67</v>
      </c>
      <c r="AX37" s="8" t="s">
        <v>67</v>
      </c>
      <c r="AY37" s="8" t="s">
        <v>67</v>
      </c>
      <c r="AZ37" s="8" t="s">
        <v>67</v>
      </c>
      <c r="BA37" s="8" t="s">
        <v>146</v>
      </c>
      <c r="BB37" s="8" t="s">
        <v>167</v>
      </c>
      <c r="BC37" s="8"/>
      <c r="BD37" s="9">
        <f t="shared" si="10"/>
        <v>3</v>
      </c>
      <c r="BE37" s="9" t="str">
        <f t="shared" si="11"/>
        <v>Neutral</v>
      </c>
      <c r="BF37" s="10">
        <f t="shared" si="12"/>
        <v>3.1666666666666665</v>
      </c>
      <c r="BG37" s="10" t="str">
        <f t="shared" si="13"/>
        <v>Neutral</v>
      </c>
      <c r="BH37" s="10">
        <f t="shared" si="14"/>
        <v>4.4000000000000004</v>
      </c>
      <c r="BI37" s="10" t="str">
        <f t="shared" si="15"/>
        <v>Very Satisfied</v>
      </c>
      <c r="BJ37" s="10">
        <f t="shared" si="16"/>
        <v>2.4</v>
      </c>
      <c r="BK37" s="10" t="str">
        <f t="shared" si="17"/>
        <v>Dissatisfied</v>
      </c>
      <c r="BL37" s="10">
        <f t="shared" si="18"/>
        <v>3.75</v>
      </c>
      <c r="BM37" s="10" t="str">
        <f t="shared" si="19"/>
        <v>Satisfied</v>
      </c>
      <c r="BN37" s="10"/>
      <c r="BO37" s="10"/>
      <c r="BP37" s="10"/>
    </row>
    <row r="38" spans="1:68" ht="27" customHeight="1" x14ac:dyDescent="0.3">
      <c r="A38" s="8" t="s">
        <v>111</v>
      </c>
      <c r="B38" s="8" t="s">
        <v>160</v>
      </c>
      <c r="C38" s="8" t="s">
        <v>294</v>
      </c>
      <c r="D38" s="8">
        <v>59</v>
      </c>
      <c r="E38" s="8" t="s">
        <v>58</v>
      </c>
      <c r="F38" s="8" t="s">
        <v>59</v>
      </c>
      <c r="G38" s="8" t="s">
        <v>73</v>
      </c>
      <c r="H38" s="8" t="s">
        <v>61</v>
      </c>
      <c r="I38" s="8" t="s">
        <v>62</v>
      </c>
      <c r="J38" s="8" t="s">
        <v>63</v>
      </c>
      <c r="K38" s="8">
        <v>4</v>
      </c>
      <c r="L38" s="8" t="s">
        <v>97</v>
      </c>
      <c r="M38" s="8" t="s">
        <v>98</v>
      </c>
      <c r="N38" s="8" t="s">
        <v>99</v>
      </c>
      <c r="O38" s="8">
        <v>3</v>
      </c>
      <c r="P38" s="8">
        <v>4</v>
      </c>
      <c r="Q38" s="8">
        <v>1</v>
      </c>
      <c r="R38" s="8">
        <v>1</v>
      </c>
      <c r="S38" s="8">
        <v>2</v>
      </c>
      <c r="T38" s="8">
        <v>5</v>
      </c>
      <c r="U38" s="8">
        <v>2</v>
      </c>
      <c r="V38" s="8">
        <v>2</v>
      </c>
      <c r="W38" s="8">
        <v>4</v>
      </c>
      <c r="X38" s="8">
        <v>3</v>
      </c>
      <c r="Y38" s="8">
        <v>2</v>
      </c>
      <c r="Z38" s="8">
        <v>1</v>
      </c>
      <c r="AA38" s="8">
        <v>4</v>
      </c>
      <c r="AB38" s="8">
        <v>3</v>
      </c>
      <c r="AC38" s="8">
        <v>3</v>
      </c>
      <c r="AD38" s="8">
        <v>2</v>
      </c>
      <c r="AE38" s="8">
        <v>4</v>
      </c>
      <c r="AF38" s="8">
        <v>1</v>
      </c>
      <c r="AG38" s="8">
        <v>4</v>
      </c>
      <c r="AH38" s="8">
        <v>1</v>
      </c>
      <c r="AI38" s="8">
        <v>2</v>
      </c>
      <c r="AJ38" s="8">
        <v>1</v>
      </c>
      <c r="AK38" s="8">
        <v>2</v>
      </c>
      <c r="AL38" s="8">
        <v>2</v>
      </c>
      <c r="AM38" s="8">
        <v>2</v>
      </c>
      <c r="AN38" s="8">
        <v>2</v>
      </c>
      <c r="AO38" s="8" t="s">
        <v>67</v>
      </c>
      <c r="AP38" s="8" t="s">
        <v>67</v>
      </c>
      <c r="AQ38" s="8" t="s">
        <v>68</v>
      </c>
      <c r="AR38" s="8" t="s">
        <v>67</v>
      </c>
      <c r="AS38" s="8" t="s">
        <v>69</v>
      </c>
      <c r="AT38" s="8" t="s">
        <v>67</v>
      </c>
      <c r="AU38" s="8" t="s">
        <v>67</v>
      </c>
      <c r="AV38" s="8" t="s">
        <v>68</v>
      </c>
      <c r="AW38" s="8" t="s">
        <v>69</v>
      </c>
      <c r="AX38" s="8" t="s">
        <v>67</v>
      </c>
      <c r="AY38" s="8" t="s">
        <v>69</v>
      </c>
      <c r="AZ38" s="8" t="s">
        <v>68</v>
      </c>
      <c r="BA38" s="8" t="s">
        <v>171</v>
      </c>
      <c r="BB38" s="8" t="s">
        <v>172</v>
      </c>
      <c r="BC38" s="8" t="s">
        <v>173</v>
      </c>
      <c r="BD38" s="9">
        <f t="shared" si="10"/>
        <v>2.6666666666666665</v>
      </c>
      <c r="BE38" s="9" t="str">
        <f t="shared" si="11"/>
        <v>Neutral</v>
      </c>
      <c r="BF38" s="10">
        <f t="shared" si="12"/>
        <v>2.3333333333333335</v>
      </c>
      <c r="BG38" s="10" t="str">
        <f t="shared" si="13"/>
        <v>Dissatisfied</v>
      </c>
      <c r="BH38" s="10">
        <f t="shared" si="14"/>
        <v>3.2</v>
      </c>
      <c r="BI38" s="10" t="str">
        <f t="shared" si="15"/>
        <v>Neutral</v>
      </c>
      <c r="BJ38" s="10">
        <f t="shared" si="16"/>
        <v>1.8</v>
      </c>
      <c r="BK38" s="10" t="str">
        <f t="shared" si="17"/>
        <v>Dissatisfied</v>
      </c>
      <c r="BL38" s="10">
        <f t="shared" si="18"/>
        <v>2</v>
      </c>
      <c r="BM38" s="10" t="str">
        <f t="shared" si="19"/>
        <v>Dissatisfied</v>
      </c>
      <c r="BN38" s="10"/>
      <c r="BO38" s="10"/>
      <c r="BP38" s="10"/>
    </row>
    <row r="39" spans="1:68" ht="27" customHeight="1" x14ac:dyDescent="0.3">
      <c r="A39" s="8" t="s">
        <v>111</v>
      </c>
      <c r="B39" s="8" t="s">
        <v>95</v>
      </c>
      <c r="C39" s="8" t="s">
        <v>294</v>
      </c>
      <c r="D39" s="8">
        <v>23</v>
      </c>
      <c r="E39" s="8" t="s">
        <v>58</v>
      </c>
      <c r="F39" s="8" t="s">
        <v>59</v>
      </c>
      <c r="G39" s="8" t="s">
        <v>60</v>
      </c>
      <c r="H39" s="8" t="s">
        <v>61</v>
      </c>
      <c r="I39" s="8" t="s">
        <v>154</v>
      </c>
      <c r="J39" s="8" t="s">
        <v>80</v>
      </c>
      <c r="K39" s="8">
        <v>6</v>
      </c>
      <c r="L39" s="8" t="s">
        <v>97</v>
      </c>
      <c r="M39" s="8" t="s">
        <v>65</v>
      </c>
      <c r="N39" s="8" t="s">
        <v>174</v>
      </c>
      <c r="O39" s="8">
        <v>1</v>
      </c>
      <c r="P39" s="8">
        <v>3</v>
      </c>
      <c r="Q39" s="8">
        <v>1</v>
      </c>
      <c r="R39" s="8">
        <v>3</v>
      </c>
      <c r="S39" s="8">
        <v>3</v>
      </c>
      <c r="T39" s="8">
        <v>5</v>
      </c>
      <c r="U39" s="8">
        <v>1</v>
      </c>
      <c r="V39" s="8">
        <v>1</v>
      </c>
      <c r="W39" s="8">
        <v>5</v>
      </c>
      <c r="X39" s="8">
        <v>2</v>
      </c>
      <c r="Y39" s="8">
        <v>1</v>
      </c>
      <c r="Z39" s="8">
        <v>1</v>
      </c>
      <c r="AA39" s="8">
        <v>4</v>
      </c>
      <c r="AB39" s="8">
        <v>1</v>
      </c>
      <c r="AC39" s="8">
        <v>1</v>
      </c>
      <c r="AD39" s="8">
        <v>5</v>
      </c>
      <c r="AE39" s="8">
        <v>5</v>
      </c>
      <c r="AF39" s="8">
        <v>1</v>
      </c>
      <c r="AG39" s="8">
        <v>1</v>
      </c>
      <c r="AH39" s="8">
        <v>1</v>
      </c>
      <c r="AI39" s="8">
        <v>2</v>
      </c>
      <c r="AJ39" s="8">
        <v>4</v>
      </c>
      <c r="AK39" s="8">
        <v>3</v>
      </c>
      <c r="AL39" s="8">
        <v>3</v>
      </c>
      <c r="AM39" s="8">
        <v>3</v>
      </c>
      <c r="AN39" s="8">
        <v>2</v>
      </c>
      <c r="AO39" s="8" t="s">
        <v>68</v>
      </c>
      <c r="AP39" s="8" t="s">
        <v>68</v>
      </c>
      <c r="AQ39" s="8" t="s">
        <v>69</v>
      </c>
      <c r="AR39" s="8" t="s">
        <v>67</v>
      </c>
      <c r="AS39" s="8" t="s">
        <v>67</v>
      </c>
      <c r="AT39" s="8" t="s">
        <v>69</v>
      </c>
      <c r="AU39" s="8" t="s">
        <v>68</v>
      </c>
      <c r="AV39" s="8" t="s">
        <v>67</v>
      </c>
      <c r="AW39" s="8" t="s">
        <v>69</v>
      </c>
      <c r="AX39" s="8" t="s">
        <v>67</v>
      </c>
      <c r="AY39" s="8" t="s">
        <v>69</v>
      </c>
      <c r="AZ39" s="8" t="s">
        <v>68</v>
      </c>
      <c r="BA39" s="8"/>
      <c r="BB39" s="8"/>
      <c r="BC39" s="8"/>
      <c r="BD39" s="9">
        <f t="shared" si="10"/>
        <v>2.6666666666666665</v>
      </c>
      <c r="BE39" s="9" t="str">
        <f t="shared" si="11"/>
        <v>Neutral</v>
      </c>
      <c r="BF39" s="10">
        <f t="shared" si="12"/>
        <v>1.8333333333333333</v>
      </c>
      <c r="BG39" s="10" t="str">
        <f t="shared" si="13"/>
        <v>Dissatisfied</v>
      </c>
      <c r="BH39" s="10">
        <f t="shared" si="14"/>
        <v>3.2</v>
      </c>
      <c r="BI39" s="10" t="str">
        <f t="shared" si="15"/>
        <v>Neutral</v>
      </c>
      <c r="BJ39" s="10">
        <f t="shared" si="16"/>
        <v>1.8</v>
      </c>
      <c r="BK39" s="10" t="str">
        <f t="shared" si="17"/>
        <v>Dissatisfied</v>
      </c>
      <c r="BL39" s="10">
        <f t="shared" si="18"/>
        <v>2.75</v>
      </c>
      <c r="BM39" s="10" t="str">
        <f t="shared" si="19"/>
        <v>Neutral</v>
      </c>
      <c r="BN39" s="10"/>
      <c r="BO39" s="10"/>
      <c r="BP39" s="10"/>
    </row>
    <row r="40" spans="1:68" ht="27" customHeight="1" x14ac:dyDescent="0.3">
      <c r="A40" s="8" t="s">
        <v>111</v>
      </c>
      <c r="B40" s="8" t="s">
        <v>95</v>
      </c>
      <c r="C40" s="8" t="s">
        <v>294</v>
      </c>
      <c r="D40" s="8">
        <v>20</v>
      </c>
      <c r="E40" s="8" t="s">
        <v>58</v>
      </c>
      <c r="F40" s="8" t="s">
        <v>59</v>
      </c>
      <c r="G40" s="8" t="s">
        <v>60</v>
      </c>
      <c r="H40" s="8" t="s">
        <v>61</v>
      </c>
      <c r="I40" s="8" t="s">
        <v>74</v>
      </c>
      <c r="J40" s="8" t="s">
        <v>80</v>
      </c>
      <c r="K40" s="8">
        <v>5</v>
      </c>
      <c r="L40" s="8" t="s">
        <v>97</v>
      </c>
      <c r="M40" s="8" t="s">
        <v>65</v>
      </c>
      <c r="N40" s="8" t="s">
        <v>175</v>
      </c>
      <c r="O40" s="8">
        <v>3</v>
      </c>
      <c r="P40" s="8">
        <v>2</v>
      </c>
      <c r="Q40" s="8">
        <v>1</v>
      </c>
      <c r="R40" s="8">
        <v>1</v>
      </c>
      <c r="S40" s="8">
        <v>3</v>
      </c>
      <c r="T40" s="8">
        <v>4</v>
      </c>
      <c r="U40" s="8">
        <v>1</v>
      </c>
      <c r="V40" s="8">
        <v>2</v>
      </c>
      <c r="W40" s="8">
        <v>4</v>
      </c>
      <c r="X40" s="8">
        <v>3</v>
      </c>
      <c r="Y40" s="8">
        <v>1</v>
      </c>
      <c r="Z40" s="8">
        <v>1</v>
      </c>
      <c r="AA40" s="8">
        <v>2</v>
      </c>
      <c r="AB40" s="8">
        <v>3</v>
      </c>
      <c r="AC40" s="8">
        <v>2</v>
      </c>
      <c r="AD40" s="8">
        <v>3</v>
      </c>
      <c r="AE40" s="8">
        <v>2</v>
      </c>
      <c r="AF40" s="8">
        <v>2</v>
      </c>
      <c r="AG40" s="8">
        <v>3</v>
      </c>
      <c r="AH40" s="8">
        <v>1</v>
      </c>
      <c r="AI40" s="8">
        <v>2</v>
      </c>
      <c r="AJ40" s="8">
        <v>1</v>
      </c>
      <c r="AK40" s="8">
        <v>3</v>
      </c>
      <c r="AL40" s="8">
        <v>2</v>
      </c>
      <c r="AM40" s="8">
        <v>3</v>
      </c>
      <c r="AN40" s="8">
        <v>3</v>
      </c>
      <c r="AO40" s="8" t="s">
        <v>68</v>
      </c>
      <c r="AP40" s="8" t="s">
        <v>68</v>
      </c>
      <c r="AQ40" s="8" t="s">
        <v>69</v>
      </c>
      <c r="AR40" s="8" t="s">
        <v>69</v>
      </c>
      <c r="AS40" s="8" t="s">
        <v>69</v>
      </c>
      <c r="AT40" s="8" t="s">
        <v>68</v>
      </c>
      <c r="AU40" s="8" t="s">
        <v>68</v>
      </c>
      <c r="AV40" s="8" t="s">
        <v>69</v>
      </c>
      <c r="AW40" s="8" t="s">
        <v>69</v>
      </c>
      <c r="AX40" s="8" t="s">
        <v>69</v>
      </c>
      <c r="AY40" s="8" t="s">
        <v>69</v>
      </c>
      <c r="AZ40" s="8" t="s">
        <v>69</v>
      </c>
      <c r="BA40" s="8"/>
      <c r="BB40" s="8"/>
      <c r="BC40" s="8"/>
      <c r="BD40" s="9">
        <f t="shared" si="10"/>
        <v>2.3333333333333335</v>
      </c>
      <c r="BE40" s="9" t="str">
        <f t="shared" si="11"/>
        <v>Dissatisfied</v>
      </c>
      <c r="BF40" s="10">
        <f t="shared" si="12"/>
        <v>2</v>
      </c>
      <c r="BG40" s="10" t="str">
        <f t="shared" si="13"/>
        <v>Dissatisfied</v>
      </c>
      <c r="BH40" s="10">
        <f t="shared" si="14"/>
        <v>2.4</v>
      </c>
      <c r="BI40" s="10" t="str">
        <f t="shared" si="15"/>
        <v>Dissatisfied</v>
      </c>
      <c r="BJ40" s="10">
        <f t="shared" si="16"/>
        <v>1.8</v>
      </c>
      <c r="BK40" s="10" t="str">
        <f t="shared" si="17"/>
        <v>Dissatisfied</v>
      </c>
      <c r="BL40" s="10">
        <f t="shared" si="18"/>
        <v>2.75</v>
      </c>
      <c r="BM40" s="10" t="str">
        <f t="shared" si="19"/>
        <v>Neutral</v>
      </c>
      <c r="BN40" s="10"/>
      <c r="BO40" s="10"/>
      <c r="BP40" s="10"/>
    </row>
    <row r="41" spans="1:68" ht="27" customHeight="1" x14ac:dyDescent="0.3">
      <c r="A41" s="8" t="s">
        <v>111</v>
      </c>
      <c r="B41" s="8" t="s">
        <v>95</v>
      </c>
      <c r="C41" s="8" t="s">
        <v>294</v>
      </c>
      <c r="D41" s="8">
        <v>20</v>
      </c>
      <c r="E41" s="8" t="s">
        <v>93</v>
      </c>
      <c r="F41" s="8" t="s">
        <v>59</v>
      </c>
      <c r="G41" s="8" t="s">
        <v>60</v>
      </c>
      <c r="H41" s="8" t="s">
        <v>61</v>
      </c>
      <c r="I41" s="8" t="s">
        <v>74</v>
      </c>
      <c r="J41" s="8" t="s">
        <v>63</v>
      </c>
      <c r="K41" s="8">
        <v>4</v>
      </c>
      <c r="L41" s="8" t="s">
        <v>85</v>
      </c>
      <c r="M41" s="8" t="s">
        <v>65</v>
      </c>
      <c r="N41" s="8" t="s">
        <v>176</v>
      </c>
      <c r="O41" s="8">
        <v>3</v>
      </c>
      <c r="P41" s="8">
        <v>3</v>
      </c>
      <c r="Q41" s="8">
        <v>2</v>
      </c>
      <c r="R41" s="8">
        <v>1</v>
      </c>
      <c r="S41" s="8">
        <v>4</v>
      </c>
      <c r="T41" s="8">
        <v>4</v>
      </c>
      <c r="U41" s="8">
        <v>1</v>
      </c>
      <c r="V41" s="8">
        <v>2</v>
      </c>
      <c r="W41" s="8">
        <v>3</v>
      </c>
      <c r="X41" s="8">
        <v>3</v>
      </c>
      <c r="Y41" s="8">
        <v>3</v>
      </c>
      <c r="Z41" s="8">
        <v>2</v>
      </c>
      <c r="AA41" s="8">
        <v>1</v>
      </c>
      <c r="AB41" s="8">
        <v>3</v>
      </c>
      <c r="AC41" s="8">
        <v>1</v>
      </c>
      <c r="AD41" s="8">
        <v>3</v>
      </c>
      <c r="AE41" s="8">
        <v>4</v>
      </c>
      <c r="AF41" s="8">
        <v>1</v>
      </c>
      <c r="AG41" s="8">
        <v>3</v>
      </c>
      <c r="AH41" s="8">
        <v>2</v>
      </c>
      <c r="AI41" s="8">
        <v>2</v>
      </c>
      <c r="AJ41" s="8">
        <v>3</v>
      </c>
      <c r="AK41" s="8">
        <v>3</v>
      </c>
      <c r="AL41" s="8">
        <v>4</v>
      </c>
      <c r="AM41" s="8">
        <v>2</v>
      </c>
      <c r="AN41" s="8">
        <v>2</v>
      </c>
      <c r="AO41" s="8" t="s">
        <v>68</v>
      </c>
      <c r="AP41" s="8" t="s">
        <v>69</v>
      </c>
      <c r="AQ41" s="8" t="s">
        <v>67</v>
      </c>
      <c r="AR41" s="8" t="s">
        <v>67</v>
      </c>
      <c r="AS41" s="8" t="s">
        <v>69</v>
      </c>
      <c r="AT41" s="8" t="s">
        <v>69</v>
      </c>
      <c r="AU41" s="8" t="s">
        <v>69</v>
      </c>
      <c r="AV41" s="8" t="s">
        <v>67</v>
      </c>
      <c r="AW41" s="8" t="s">
        <v>68</v>
      </c>
      <c r="AX41" s="8" t="s">
        <v>67</v>
      </c>
      <c r="AY41" s="8" t="s">
        <v>67</v>
      </c>
      <c r="AZ41" s="8" t="s">
        <v>69</v>
      </c>
      <c r="BA41" s="8"/>
      <c r="BB41" s="8"/>
      <c r="BC41" s="8"/>
      <c r="BD41" s="9">
        <f t="shared" si="10"/>
        <v>2.8333333333333335</v>
      </c>
      <c r="BE41" s="9" t="str">
        <f t="shared" si="11"/>
        <v>Neutral</v>
      </c>
      <c r="BF41" s="10">
        <f t="shared" si="12"/>
        <v>2.3333333333333335</v>
      </c>
      <c r="BG41" s="10" t="str">
        <f t="shared" si="13"/>
        <v>Dissatisfied</v>
      </c>
      <c r="BH41" s="10">
        <f t="shared" si="14"/>
        <v>2.4</v>
      </c>
      <c r="BI41" s="10" t="str">
        <f t="shared" si="15"/>
        <v>Dissatisfied</v>
      </c>
      <c r="BJ41" s="10">
        <f t="shared" si="16"/>
        <v>2.2000000000000002</v>
      </c>
      <c r="BK41" s="10" t="str">
        <f t="shared" si="17"/>
        <v>Dissatisfied</v>
      </c>
      <c r="BL41" s="10">
        <f t="shared" si="18"/>
        <v>2.75</v>
      </c>
      <c r="BM41" s="10" t="str">
        <f t="shared" si="19"/>
        <v>Neutral</v>
      </c>
      <c r="BN41" s="10"/>
      <c r="BO41" s="10"/>
      <c r="BP41" s="10"/>
    </row>
    <row r="42" spans="1:68" ht="27" customHeight="1" x14ac:dyDescent="0.3">
      <c r="A42" s="8" t="s">
        <v>111</v>
      </c>
      <c r="B42" s="8" t="s">
        <v>95</v>
      </c>
      <c r="C42" s="8" t="s">
        <v>294</v>
      </c>
      <c r="D42" s="8">
        <v>24</v>
      </c>
      <c r="E42" s="8" t="s">
        <v>93</v>
      </c>
      <c r="F42" s="8" t="s">
        <v>59</v>
      </c>
      <c r="G42" s="8" t="s">
        <v>60</v>
      </c>
      <c r="H42" s="8" t="s">
        <v>61</v>
      </c>
      <c r="I42" s="8" t="s">
        <v>74</v>
      </c>
      <c r="J42" s="8" t="s">
        <v>80</v>
      </c>
      <c r="K42" s="8">
        <v>3</v>
      </c>
      <c r="L42" s="8" t="s">
        <v>97</v>
      </c>
      <c r="M42" s="8" t="s">
        <v>65</v>
      </c>
      <c r="N42" s="8" t="s">
        <v>176</v>
      </c>
      <c r="O42" s="8">
        <v>1</v>
      </c>
      <c r="P42" s="8">
        <v>1</v>
      </c>
      <c r="Q42" s="8">
        <v>1</v>
      </c>
      <c r="R42" s="8">
        <v>2</v>
      </c>
      <c r="S42" s="8">
        <v>3</v>
      </c>
      <c r="T42" s="8">
        <v>4</v>
      </c>
      <c r="U42" s="8">
        <v>1</v>
      </c>
      <c r="V42" s="8">
        <v>1</v>
      </c>
      <c r="W42" s="8">
        <v>4</v>
      </c>
      <c r="X42" s="8">
        <v>4</v>
      </c>
      <c r="Y42" s="8">
        <v>1</v>
      </c>
      <c r="Z42" s="8">
        <v>1</v>
      </c>
      <c r="AA42" s="8">
        <v>1</v>
      </c>
      <c r="AB42" s="8">
        <v>3</v>
      </c>
      <c r="AC42" s="8">
        <v>1</v>
      </c>
      <c r="AD42" s="8">
        <v>1</v>
      </c>
      <c r="AE42" s="8">
        <v>1</v>
      </c>
      <c r="AF42" s="8">
        <v>1</v>
      </c>
      <c r="AG42" s="8">
        <v>1</v>
      </c>
      <c r="AH42" s="8">
        <v>2</v>
      </c>
      <c r="AI42" s="8">
        <v>1</v>
      </c>
      <c r="AJ42" s="8">
        <v>1</v>
      </c>
      <c r="AK42" s="8">
        <v>1</v>
      </c>
      <c r="AL42" s="8">
        <v>1</v>
      </c>
      <c r="AM42" s="8">
        <v>1</v>
      </c>
      <c r="AN42" s="8">
        <v>1</v>
      </c>
      <c r="AO42" s="8" t="s">
        <v>69</v>
      </c>
      <c r="AP42" s="8" t="s">
        <v>68</v>
      </c>
      <c r="AQ42" s="8" t="s">
        <v>68</v>
      </c>
      <c r="AR42" s="8" t="s">
        <v>67</v>
      </c>
      <c r="AS42" s="8" t="s">
        <v>68</v>
      </c>
      <c r="AT42" s="8" t="s">
        <v>67</v>
      </c>
      <c r="AU42" s="8" t="s">
        <v>68</v>
      </c>
      <c r="AV42" s="8" t="s">
        <v>67</v>
      </c>
      <c r="AW42" s="8" t="s">
        <v>68</v>
      </c>
      <c r="AX42" s="8" t="s">
        <v>67</v>
      </c>
      <c r="AY42" s="8" t="s">
        <v>69</v>
      </c>
      <c r="AZ42" s="8" t="s">
        <v>68</v>
      </c>
      <c r="BA42" s="8"/>
      <c r="BB42" s="8"/>
      <c r="BC42" s="8"/>
      <c r="BD42" s="9">
        <f t="shared" si="10"/>
        <v>2</v>
      </c>
      <c r="BE42" s="9" t="str">
        <f t="shared" si="11"/>
        <v>Dissatisfied</v>
      </c>
      <c r="BF42" s="10">
        <f t="shared" si="12"/>
        <v>2</v>
      </c>
      <c r="BG42" s="10" t="str">
        <f t="shared" si="13"/>
        <v>Dissatisfied</v>
      </c>
      <c r="BH42" s="10">
        <f t="shared" si="14"/>
        <v>1.4</v>
      </c>
      <c r="BI42" s="10" t="str">
        <f t="shared" si="15"/>
        <v>Very Dissatisfied</v>
      </c>
      <c r="BJ42" s="10">
        <f t="shared" si="16"/>
        <v>1.2</v>
      </c>
      <c r="BK42" s="10" t="str">
        <f t="shared" si="17"/>
        <v>Very Dissatisfied</v>
      </c>
      <c r="BL42" s="10">
        <f t="shared" si="18"/>
        <v>1</v>
      </c>
      <c r="BM42" s="10" t="str">
        <f t="shared" si="19"/>
        <v>Very Dissatisfied</v>
      </c>
      <c r="BN42" s="10"/>
      <c r="BO42" s="10"/>
      <c r="BP42" s="10"/>
    </row>
    <row r="43" spans="1:68" ht="27" customHeight="1" x14ac:dyDescent="0.3">
      <c r="A43" s="8" t="s">
        <v>111</v>
      </c>
      <c r="B43" s="8" t="s">
        <v>95</v>
      </c>
      <c r="C43" s="8" t="s">
        <v>294</v>
      </c>
      <c r="D43" s="8">
        <v>25</v>
      </c>
      <c r="E43" s="8" t="s">
        <v>93</v>
      </c>
      <c r="F43" s="8" t="s">
        <v>59</v>
      </c>
      <c r="G43" s="8" t="s">
        <v>60</v>
      </c>
      <c r="H43" s="8" t="s">
        <v>61</v>
      </c>
      <c r="I43" s="8" t="s">
        <v>88</v>
      </c>
      <c r="J43" s="8" t="s">
        <v>75</v>
      </c>
      <c r="K43" s="8">
        <v>3</v>
      </c>
      <c r="L43" s="8" t="s">
        <v>97</v>
      </c>
      <c r="M43" s="8" t="s">
        <v>65</v>
      </c>
      <c r="N43" s="8" t="s">
        <v>177</v>
      </c>
      <c r="O43" s="8">
        <v>2</v>
      </c>
      <c r="P43" s="8">
        <v>3</v>
      </c>
      <c r="Q43" s="8">
        <v>2</v>
      </c>
      <c r="R43" s="8">
        <v>4</v>
      </c>
      <c r="S43" s="8">
        <v>2</v>
      </c>
      <c r="T43" s="8">
        <v>5</v>
      </c>
      <c r="U43" s="8">
        <v>1</v>
      </c>
      <c r="V43" s="8">
        <v>4</v>
      </c>
      <c r="W43" s="8">
        <v>5</v>
      </c>
      <c r="X43" s="8">
        <v>4</v>
      </c>
      <c r="Y43" s="8">
        <v>3</v>
      </c>
      <c r="Z43" s="8">
        <v>2</v>
      </c>
      <c r="AA43" s="8">
        <v>4</v>
      </c>
      <c r="AB43" s="8">
        <v>3</v>
      </c>
      <c r="AC43" s="8">
        <v>4</v>
      </c>
      <c r="AD43" s="8">
        <v>4</v>
      </c>
      <c r="AE43" s="8">
        <v>4</v>
      </c>
      <c r="AF43" s="8">
        <v>1</v>
      </c>
      <c r="AG43" s="8">
        <v>3</v>
      </c>
      <c r="AH43" s="8">
        <v>2</v>
      </c>
      <c r="AI43" s="8">
        <v>3</v>
      </c>
      <c r="AJ43" s="8">
        <v>2</v>
      </c>
      <c r="AK43" s="8">
        <v>3</v>
      </c>
      <c r="AL43" s="8">
        <v>2</v>
      </c>
      <c r="AM43" s="8">
        <v>2</v>
      </c>
      <c r="AN43" s="8">
        <v>1</v>
      </c>
      <c r="AO43" s="8" t="s">
        <v>68</v>
      </c>
      <c r="AP43" s="8" t="s">
        <v>68</v>
      </c>
      <c r="AQ43" s="8" t="s">
        <v>69</v>
      </c>
      <c r="AR43" s="8" t="s">
        <v>67</v>
      </c>
      <c r="AS43" s="8" t="s">
        <v>67</v>
      </c>
      <c r="AT43" s="8" t="s">
        <v>69</v>
      </c>
      <c r="AU43" s="8" t="s">
        <v>69</v>
      </c>
      <c r="AV43" s="8" t="s">
        <v>68</v>
      </c>
      <c r="AW43" s="8" t="s">
        <v>69</v>
      </c>
      <c r="AX43" s="8" t="s">
        <v>67</v>
      </c>
      <c r="AY43" s="8" t="s">
        <v>67</v>
      </c>
      <c r="AZ43" s="8" t="s">
        <v>68</v>
      </c>
      <c r="BA43" s="8"/>
      <c r="BB43" s="8"/>
      <c r="BC43" s="8"/>
      <c r="BD43" s="9">
        <f t="shared" si="10"/>
        <v>3</v>
      </c>
      <c r="BE43" s="9" t="str">
        <f t="shared" si="11"/>
        <v>Neutral</v>
      </c>
      <c r="BF43" s="10">
        <f t="shared" si="12"/>
        <v>3.1666666666666665</v>
      </c>
      <c r="BG43" s="10" t="str">
        <f t="shared" si="13"/>
        <v>Neutral</v>
      </c>
      <c r="BH43" s="10">
        <f t="shared" si="14"/>
        <v>3.8</v>
      </c>
      <c r="BI43" s="10" t="str">
        <f t="shared" si="15"/>
        <v>Satisfied</v>
      </c>
      <c r="BJ43" s="10">
        <f t="shared" si="16"/>
        <v>2.2000000000000002</v>
      </c>
      <c r="BK43" s="10" t="str">
        <f t="shared" si="17"/>
        <v>Dissatisfied</v>
      </c>
      <c r="BL43" s="10">
        <f t="shared" si="18"/>
        <v>2</v>
      </c>
      <c r="BM43" s="10" t="str">
        <f t="shared" si="19"/>
        <v>Dissatisfied</v>
      </c>
      <c r="BN43" s="10"/>
      <c r="BO43" s="10"/>
      <c r="BP43" s="10"/>
    </row>
    <row r="44" spans="1:68" ht="27" customHeight="1" x14ac:dyDescent="0.3">
      <c r="A44" s="8" t="s">
        <v>111</v>
      </c>
      <c r="B44" s="8" t="s">
        <v>95</v>
      </c>
      <c r="C44" s="8" t="s">
        <v>294</v>
      </c>
      <c r="D44" s="8">
        <v>32</v>
      </c>
      <c r="E44" s="8" t="s">
        <v>58</v>
      </c>
      <c r="F44" s="8" t="s">
        <v>59</v>
      </c>
      <c r="G44" s="8" t="s">
        <v>60</v>
      </c>
      <c r="H44" s="8" t="s">
        <v>61</v>
      </c>
      <c r="I44" s="8" t="s">
        <v>154</v>
      </c>
      <c r="J44" s="8" t="s">
        <v>75</v>
      </c>
      <c r="K44" s="8">
        <v>4</v>
      </c>
      <c r="L44" s="8" t="s">
        <v>121</v>
      </c>
      <c r="M44" s="8" t="s">
        <v>65</v>
      </c>
      <c r="N44" s="8" t="s">
        <v>178</v>
      </c>
      <c r="O44" s="8">
        <v>4</v>
      </c>
      <c r="P44" s="8">
        <v>4</v>
      </c>
      <c r="Q44" s="8">
        <v>2</v>
      </c>
      <c r="R44" s="8">
        <v>2</v>
      </c>
      <c r="S44" s="8">
        <v>3</v>
      </c>
      <c r="T44" s="8">
        <v>3</v>
      </c>
      <c r="U44" s="8">
        <v>1</v>
      </c>
      <c r="V44" s="8">
        <v>2</v>
      </c>
      <c r="W44" s="8">
        <v>4</v>
      </c>
      <c r="X44" s="8">
        <v>3</v>
      </c>
      <c r="Y44" s="8">
        <v>2</v>
      </c>
      <c r="Z44" s="8">
        <v>2</v>
      </c>
      <c r="AA44" s="8">
        <v>3</v>
      </c>
      <c r="AB44" s="8">
        <v>3</v>
      </c>
      <c r="AC44" s="8">
        <v>3</v>
      </c>
      <c r="AD44" s="8">
        <v>3</v>
      </c>
      <c r="AE44" s="8">
        <v>2</v>
      </c>
      <c r="AF44" s="8">
        <v>2</v>
      </c>
      <c r="AG44" s="8">
        <v>2</v>
      </c>
      <c r="AH44" s="8">
        <v>2</v>
      </c>
      <c r="AI44" s="8">
        <v>2</v>
      </c>
      <c r="AJ44" s="8">
        <v>3</v>
      </c>
      <c r="AK44" s="8">
        <v>3</v>
      </c>
      <c r="AL44" s="8">
        <v>2</v>
      </c>
      <c r="AM44" s="8">
        <v>2</v>
      </c>
      <c r="AN44" s="8">
        <v>2</v>
      </c>
      <c r="AO44" s="8" t="s">
        <v>69</v>
      </c>
      <c r="AP44" s="8" t="s">
        <v>68</v>
      </c>
      <c r="AQ44" s="8" t="s">
        <v>69</v>
      </c>
      <c r="AR44" s="8" t="s">
        <v>67</v>
      </c>
      <c r="AS44" s="8" t="s">
        <v>67</v>
      </c>
      <c r="AT44" s="8" t="s">
        <v>67</v>
      </c>
      <c r="AU44" s="8" t="s">
        <v>69</v>
      </c>
      <c r="AV44" s="8" t="s">
        <v>69</v>
      </c>
      <c r="AW44" s="8" t="s">
        <v>67</v>
      </c>
      <c r="AX44" s="8" t="s">
        <v>67</v>
      </c>
      <c r="AY44" s="8" t="s">
        <v>69</v>
      </c>
      <c r="AZ44" s="8" t="s">
        <v>68</v>
      </c>
      <c r="BA44" s="8"/>
      <c r="BB44" s="8"/>
      <c r="BC44" s="8"/>
      <c r="BD44" s="9">
        <f t="shared" si="10"/>
        <v>3</v>
      </c>
      <c r="BE44" s="9" t="str">
        <f t="shared" si="11"/>
        <v>Neutral</v>
      </c>
      <c r="BF44" s="10">
        <f t="shared" si="12"/>
        <v>2.3333333333333335</v>
      </c>
      <c r="BG44" s="10" t="str">
        <f t="shared" si="13"/>
        <v>Dissatisfied</v>
      </c>
      <c r="BH44" s="10">
        <f t="shared" si="14"/>
        <v>2.8</v>
      </c>
      <c r="BI44" s="10" t="str">
        <f t="shared" si="15"/>
        <v>Neutral</v>
      </c>
      <c r="BJ44" s="10">
        <f t="shared" si="16"/>
        <v>2.2000000000000002</v>
      </c>
      <c r="BK44" s="10" t="str">
        <f t="shared" si="17"/>
        <v>Dissatisfied</v>
      </c>
      <c r="BL44" s="10">
        <f t="shared" si="18"/>
        <v>2.25</v>
      </c>
      <c r="BM44" s="10" t="str">
        <f t="shared" si="19"/>
        <v>Dissatisfied</v>
      </c>
      <c r="BN44" s="10"/>
      <c r="BO44" s="10"/>
      <c r="BP44" s="10"/>
    </row>
    <row r="45" spans="1:68" ht="27" customHeight="1" x14ac:dyDescent="0.3">
      <c r="A45" s="8" t="s">
        <v>111</v>
      </c>
      <c r="B45" s="8" t="s">
        <v>95</v>
      </c>
      <c r="C45" s="8" t="s">
        <v>294</v>
      </c>
      <c r="D45" s="8">
        <v>31</v>
      </c>
      <c r="E45" s="8" t="s">
        <v>93</v>
      </c>
      <c r="F45" s="8" t="s">
        <v>59</v>
      </c>
      <c r="G45" s="8" t="s">
        <v>60</v>
      </c>
      <c r="H45" s="8" t="s">
        <v>61</v>
      </c>
      <c r="I45" s="8" t="s">
        <v>154</v>
      </c>
      <c r="J45" s="8" t="s">
        <v>75</v>
      </c>
      <c r="K45" s="8">
        <v>4</v>
      </c>
      <c r="L45" s="8" t="s">
        <v>97</v>
      </c>
      <c r="M45" s="8" t="s">
        <v>65</v>
      </c>
      <c r="N45" s="8" t="s">
        <v>179</v>
      </c>
      <c r="O45" s="8">
        <v>1</v>
      </c>
      <c r="P45" s="8">
        <v>4</v>
      </c>
      <c r="Q45" s="8">
        <v>1</v>
      </c>
      <c r="R45" s="8">
        <v>4</v>
      </c>
      <c r="S45" s="8">
        <v>3</v>
      </c>
      <c r="T45" s="8">
        <v>5</v>
      </c>
      <c r="U45" s="8">
        <v>1</v>
      </c>
      <c r="V45" s="8">
        <v>3</v>
      </c>
      <c r="W45" s="8">
        <v>5</v>
      </c>
      <c r="X45" s="8">
        <v>3</v>
      </c>
      <c r="Y45" s="8">
        <v>2</v>
      </c>
      <c r="Z45" s="8">
        <v>2</v>
      </c>
      <c r="AA45" s="8">
        <v>4</v>
      </c>
      <c r="AB45" s="8">
        <v>3</v>
      </c>
      <c r="AC45" s="8">
        <v>3</v>
      </c>
      <c r="AD45" s="8">
        <v>2</v>
      </c>
      <c r="AE45" s="8">
        <v>1</v>
      </c>
      <c r="AF45" s="8">
        <v>1</v>
      </c>
      <c r="AG45" s="8">
        <v>1</v>
      </c>
      <c r="AH45" s="8">
        <v>2</v>
      </c>
      <c r="AI45" s="8">
        <v>1</v>
      </c>
      <c r="AJ45" s="8">
        <v>5</v>
      </c>
      <c r="AK45" s="8">
        <v>2</v>
      </c>
      <c r="AL45" s="8">
        <v>2</v>
      </c>
      <c r="AM45" s="8">
        <v>4</v>
      </c>
      <c r="AN45" s="8">
        <v>4</v>
      </c>
      <c r="AO45" s="8" t="s">
        <v>69</v>
      </c>
      <c r="AP45" s="8" t="s">
        <v>69</v>
      </c>
      <c r="AQ45" s="8" t="s">
        <v>67</v>
      </c>
      <c r="AR45" s="8" t="s">
        <v>67</v>
      </c>
      <c r="AS45" s="8" t="s">
        <v>68</v>
      </c>
      <c r="AT45" s="8" t="s">
        <v>67</v>
      </c>
      <c r="AU45" s="8" t="s">
        <v>67</v>
      </c>
      <c r="AV45" s="8" t="s">
        <v>67</v>
      </c>
      <c r="AW45" s="8" t="s">
        <v>69</v>
      </c>
      <c r="AX45" s="8" t="s">
        <v>67</v>
      </c>
      <c r="AY45" s="8" t="s">
        <v>69</v>
      </c>
      <c r="AZ45" s="8" t="s">
        <v>69</v>
      </c>
      <c r="BA45" s="8"/>
      <c r="BB45" s="8"/>
      <c r="BC45" s="8"/>
      <c r="BD45" s="9">
        <f t="shared" si="10"/>
        <v>3</v>
      </c>
      <c r="BE45" s="9" t="str">
        <f t="shared" si="11"/>
        <v>Neutral</v>
      </c>
      <c r="BF45" s="10">
        <f t="shared" si="12"/>
        <v>2.6666666666666665</v>
      </c>
      <c r="BG45" s="10" t="str">
        <f t="shared" si="13"/>
        <v>Neutral</v>
      </c>
      <c r="BH45" s="10">
        <f t="shared" si="14"/>
        <v>2.6</v>
      </c>
      <c r="BI45" s="10" t="str">
        <f t="shared" si="15"/>
        <v>Neutral</v>
      </c>
      <c r="BJ45" s="10">
        <f t="shared" si="16"/>
        <v>2</v>
      </c>
      <c r="BK45" s="10" t="str">
        <f t="shared" si="17"/>
        <v>Dissatisfied</v>
      </c>
      <c r="BL45" s="10">
        <f t="shared" si="18"/>
        <v>3</v>
      </c>
      <c r="BM45" s="10" t="str">
        <f t="shared" si="19"/>
        <v>Neutral</v>
      </c>
      <c r="BN45" s="10"/>
      <c r="BO45" s="10"/>
      <c r="BP45" s="10"/>
    </row>
    <row r="46" spans="1:68" ht="27" customHeight="1" x14ac:dyDescent="0.3">
      <c r="A46" s="8" t="s">
        <v>111</v>
      </c>
      <c r="B46" s="8" t="s">
        <v>95</v>
      </c>
      <c r="C46" s="8" t="s">
        <v>294</v>
      </c>
      <c r="D46" s="8">
        <v>39</v>
      </c>
      <c r="E46" s="8" t="s">
        <v>93</v>
      </c>
      <c r="F46" s="8" t="s">
        <v>59</v>
      </c>
      <c r="G46" s="8" t="s">
        <v>60</v>
      </c>
      <c r="H46" s="8" t="s">
        <v>61</v>
      </c>
      <c r="I46" s="8" t="s">
        <v>96</v>
      </c>
      <c r="J46" s="8" t="s">
        <v>80</v>
      </c>
      <c r="K46" s="8">
        <v>4</v>
      </c>
      <c r="L46" s="8" t="s">
        <v>97</v>
      </c>
      <c r="M46" s="8" t="s">
        <v>65</v>
      </c>
      <c r="N46" s="8" t="s">
        <v>177</v>
      </c>
      <c r="O46" s="8">
        <v>2</v>
      </c>
      <c r="P46" s="8">
        <v>4</v>
      </c>
      <c r="Q46" s="8">
        <v>1</v>
      </c>
      <c r="R46" s="8">
        <v>4</v>
      </c>
      <c r="S46" s="8">
        <v>4</v>
      </c>
      <c r="T46" s="8">
        <v>5</v>
      </c>
      <c r="U46" s="8">
        <v>2</v>
      </c>
      <c r="V46" s="8">
        <v>4</v>
      </c>
      <c r="W46" s="8">
        <v>4</v>
      </c>
      <c r="X46" s="8">
        <v>4</v>
      </c>
      <c r="Y46" s="8">
        <v>4</v>
      </c>
      <c r="Z46" s="8">
        <v>4</v>
      </c>
      <c r="AA46" s="8">
        <v>3</v>
      </c>
      <c r="AB46" s="8">
        <v>4</v>
      </c>
      <c r="AC46" s="8">
        <v>4</v>
      </c>
      <c r="AD46" s="8">
        <v>4</v>
      </c>
      <c r="AE46" s="8">
        <v>5</v>
      </c>
      <c r="AF46" s="8">
        <v>3</v>
      </c>
      <c r="AG46" s="8">
        <v>3</v>
      </c>
      <c r="AH46" s="8">
        <v>4</v>
      </c>
      <c r="AI46" s="8">
        <v>4</v>
      </c>
      <c r="AJ46" s="8">
        <v>4</v>
      </c>
      <c r="AK46" s="8">
        <v>3</v>
      </c>
      <c r="AL46" s="8">
        <v>4</v>
      </c>
      <c r="AM46" s="8">
        <v>4</v>
      </c>
      <c r="AN46" s="8">
        <v>4</v>
      </c>
      <c r="AO46" s="8" t="s">
        <v>67</v>
      </c>
      <c r="AP46" s="8" t="s">
        <v>69</v>
      </c>
      <c r="AQ46" s="8" t="s">
        <v>67</v>
      </c>
      <c r="AR46" s="8" t="s">
        <v>67</v>
      </c>
      <c r="AS46" s="8" t="s">
        <v>67</v>
      </c>
      <c r="AT46" s="8" t="s">
        <v>69</v>
      </c>
      <c r="AU46" s="8" t="s">
        <v>69</v>
      </c>
      <c r="AV46" s="8" t="s">
        <v>67</v>
      </c>
      <c r="AW46" s="8" t="s">
        <v>67</v>
      </c>
      <c r="AX46" s="8" t="s">
        <v>67</v>
      </c>
      <c r="AY46" s="8" t="s">
        <v>69</v>
      </c>
      <c r="AZ46" s="8" t="s">
        <v>69</v>
      </c>
      <c r="BA46" s="8"/>
      <c r="BB46" s="8"/>
      <c r="BC46" s="8"/>
      <c r="BD46" s="9">
        <f t="shared" si="10"/>
        <v>3.3333333333333335</v>
      </c>
      <c r="BE46" s="9" t="str">
        <f t="shared" si="11"/>
        <v>Neutral</v>
      </c>
      <c r="BF46" s="10">
        <f t="shared" si="12"/>
        <v>3.6666666666666665</v>
      </c>
      <c r="BG46" s="10" t="str">
        <f t="shared" si="13"/>
        <v>Satisfied</v>
      </c>
      <c r="BH46" s="10">
        <f t="shared" si="14"/>
        <v>4</v>
      </c>
      <c r="BI46" s="10" t="str">
        <f t="shared" si="15"/>
        <v>Satisfied</v>
      </c>
      <c r="BJ46" s="10">
        <f t="shared" si="16"/>
        <v>3.6</v>
      </c>
      <c r="BK46" s="10" t="str">
        <f t="shared" si="17"/>
        <v>Satisfied</v>
      </c>
      <c r="BL46" s="10">
        <f t="shared" si="18"/>
        <v>3.75</v>
      </c>
      <c r="BM46" s="10" t="str">
        <f t="shared" si="19"/>
        <v>Satisfied</v>
      </c>
      <c r="BN46" s="10"/>
      <c r="BO46" s="10"/>
      <c r="BP46" s="10"/>
    </row>
    <row r="47" spans="1:68" ht="27" customHeight="1" x14ac:dyDescent="0.3">
      <c r="A47" s="8" t="s">
        <v>111</v>
      </c>
      <c r="B47" s="8" t="s">
        <v>95</v>
      </c>
      <c r="C47" s="8" t="s">
        <v>294</v>
      </c>
      <c r="D47" s="8">
        <v>20</v>
      </c>
      <c r="E47" s="8" t="s">
        <v>58</v>
      </c>
      <c r="F47" s="8" t="s">
        <v>59</v>
      </c>
      <c r="G47" s="8" t="s">
        <v>60</v>
      </c>
      <c r="H47" s="8" t="s">
        <v>61</v>
      </c>
      <c r="I47" s="8" t="s">
        <v>74</v>
      </c>
      <c r="J47" s="8" t="s">
        <v>63</v>
      </c>
      <c r="K47" s="8">
        <v>3</v>
      </c>
      <c r="L47" s="8" t="s">
        <v>97</v>
      </c>
      <c r="M47" s="8" t="s">
        <v>65</v>
      </c>
      <c r="N47" s="8" t="s">
        <v>135</v>
      </c>
      <c r="O47" s="8">
        <v>4</v>
      </c>
      <c r="P47" s="8">
        <v>4</v>
      </c>
      <c r="Q47" s="8">
        <v>1</v>
      </c>
      <c r="R47" s="8">
        <v>3</v>
      </c>
      <c r="S47" s="8">
        <v>3</v>
      </c>
      <c r="T47" s="8">
        <v>5</v>
      </c>
      <c r="U47" s="8">
        <v>1</v>
      </c>
      <c r="V47" s="8">
        <v>4</v>
      </c>
      <c r="W47" s="8">
        <v>5</v>
      </c>
      <c r="X47" s="8">
        <v>5</v>
      </c>
      <c r="Y47" s="8">
        <v>3</v>
      </c>
      <c r="Z47" s="8">
        <v>3</v>
      </c>
      <c r="AA47" s="8">
        <v>4</v>
      </c>
      <c r="AB47" s="8">
        <v>4</v>
      </c>
      <c r="AC47" s="8">
        <v>5</v>
      </c>
      <c r="AD47" s="8">
        <v>3</v>
      </c>
      <c r="AE47" s="8">
        <v>4</v>
      </c>
      <c r="AF47" s="8">
        <v>5</v>
      </c>
      <c r="AG47" s="8">
        <v>3</v>
      </c>
      <c r="AH47" s="8">
        <v>4</v>
      </c>
      <c r="AI47" s="8">
        <v>3</v>
      </c>
      <c r="AJ47" s="8">
        <v>3</v>
      </c>
      <c r="AK47" s="8">
        <v>3</v>
      </c>
      <c r="AL47" s="8">
        <v>4</v>
      </c>
      <c r="AM47" s="8">
        <v>4</v>
      </c>
      <c r="AN47" s="8">
        <v>4</v>
      </c>
      <c r="AO47" s="8" t="s">
        <v>67</v>
      </c>
      <c r="AP47" s="8" t="s">
        <v>69</v>
      </c>
      <c r="AQ47" s="8" t="s">
        <v>67</v>
      </c>
      <c r="AR47" s="8" t="s">
        <v>67</v>
      </c>
      <c r="AS47" s="8" t="s">
        <v>67</v>
      </c>
      <c r="AT47" s="8" t="s">
        <v>67</v>
      </c>
      <c r="AU47" s="8" t="s">
        <v>67</v>
      </c>
      <c r="AV47" s="8" t="s">
        <v>67</v>
      </c>
      <c r="AW47" s="8" t="s">
        <v>67</v>
      </c>
      <c r="AX47" s="8" t="s">
        <v>67</v>
      </c>
      <c r="AY47" s="8" t="s">
        <v>69</v>
      </c>
      <c r="AZ47" s="8" t="s">
        <v>69</v>
      </c>
      <c r="BA47" s="8"/>
      <c r="BB47" s="8"/>
      <c r="BC47" s="8"/>
      <c r="BD47" s="9">
        <f t="shared" si="10"/>
        <v>3.3333333333333335</v>
      </c>
      <c r="BE47" s="9" t="str">
        <f t="shared" si="11"/>
        <v>Neutral</v>
      </c>
      <c r="BF47" s="10">
        <f t="shared" si="12"/>
        <v>3.5</v>
      </c>
      <c r="BG47" s="10" t="str">
        <f t="shared" si="13"/>
        <v>Satisfied</v>
      </c>
      <c r="BH47" s="10">
        <f t="shared" si="14"/>
        <v>4</v>
      </c>
      <c r="BI47" s="10" t="str">
        <f t="shared" si="15"/>
        <v>Satisfied</v>
      </c>
      <c r="BJ47" s="10">
        <f t="shared" si="16"/>
        <v>3.6</v>
      </c>
      <c r="BK47" s="10" t="str">
        <f t="shared" si="17"/>
        <v>Satisfied</v>
      </c>
      <c r="BL47" s="10">
        <f t="shared" si="18"/>
        <v>3.75</v>
      </c>
      <c r="BM47" s="10" t="str">
        <f t="shared" si="19"/>
        <v>Satisfied</v>
      </c>
      <c r="BN47" s="10"/>
      <c r="BO47" s="10"/>
      <c r="BP47" s="10"/>
    </row>
    <row r="48" spans="1:68" ht="27" customHeight="1" x14ac:dyDescent="0.3">
      <c r="A48" s="8" t="s">
        <v>111</v>
      </c>
      <c r="B48" s="8" t="s">
        <v>95</v>
      </c>
      <c r="C48" s="8" t="s">
        <v>294</v>
      </c>
      <c r="D48" s="8">
        <v>39</v>
      </c>
      <c r="E48" s="8" t="s">
        <v>93</v>
      </c>
      <c r="F48" s="8" t="s">
        <v>59</v>
      </c>
      <c r="G48" s="8" t="s">
        <v>60</v>
      </c>
      <c r="H48" s="8" t="s">
        <v>61</v>
      </c>
      <c r="I48" s="8" t="s">
        <v>96</v>
      </c>
      <c r="J48" s="8" t="s">
        <v>75</v>
      </c>
      <c r="K48" s="8">
        <v>2</v>
      </c>
      <c r="L48" s="8" t="s">
        <v>97</v>
      </c>
      <c r="M48" s="8" t="s">
        <v>65</v>
      </c>
      <c r="N48" s="8" t="s">
        <v>122</v>
      </c>
      <c r="O48" s="8">
        <v>4</v>
      </c>
      <c r="P48" s="8">
        <v>4</v>
      </c>
      <c r="Q48" s="8">
        <v>1</v>
      </c>
      <c r="R48" s="8">
        <v>3</v>
      </c>
      <c r="S48" s="8">
        <v>3</v>
      </c>
      <c r="T48" s="8">
        <v>5</v>
      </c>
      <c r="U48" s="8">
        <v>2</v>
      </c>
      <c r="V48" s="8">
        <v>1</v>
      </c>
      <c r="W48" s="8">
        <v>4</v>
      </c>
      <c r="X48" s="8">
        <v>4</v>
      </c>
      <c r="Y48" s="8">
        <v>4</v>
      </c>
      <c r="Z48" s="8">
        <v>3</v>
      </c>
      <c r="AA48" s="8">
        <v>4</v>
      </c>
      <c r="AB48" s="8">
        <v>4</v>
      </c>
      <c r="AC48" s="8">
        <v>4</v>
      </c>
      <c r="AD48" s="8">
        <v>3</v>
      </c>
      <c r="AE48" s="8">
        <v>5</v>
      </c>
      <c r="AF48" s="8">
        <v>2</v>
      </c>
      <c r="AG48" s="8">
        <v>3</v>
      </c>
      <c r="AH48" s="8">
        <v>4</v>
      </c>
      <c r="AI48" s="8">
        <v>2</v>
      </c>
      <c r="AJ48" s="8">
        <v>4</v>
      </c>
      <c r="AK48" s="8">
        <v>4</v>
      </c>
      <c r="AL48" s="8">
        <v>3</v>
      </c>
      <c r="AM48" s="8">
        <v>3</v>
      </c>
      <c r="AN48" s="8">
        <v>3</v>
      </c>
      <c r="AO48" s="8" t="s">
        <v>67</v>
      </c>
      <c r="AP48" s="8" t="s">
        <v>69</v>
      </c>
      <c r="AQ48" s="8" t="s">
        <v>67</v>
      </c>
      <c r="AR48" s="8" t="s">
        <v>67</v>
      </c>
      <c r="AS48" s="8" t="s">
        <v>67</v>
      </c>
      <c r="AT48" s="8" t="s">
        <v>67</v>
      </c>
      <c r="AU48" s="8" t="s">
        <v>67</v>
      </c>
      <c r="AV48" s="8" t="s">
        <v>67</v>
      </c>
      <c r="AW48" s="8" t="s">
        <v>69</v>
      </c>
      <c r="AX48" s="8" t="s">
        <v>69</v>
      </c>
      <c r="AY48" s="8" t="s">
        <v>69</v>
      </c>
      <c r="AZ48" s="8" t="s">
        <v>67</v>
      </c>
      <c r="BA48" s="8"/>
      <c r="BB48" s="8"/>
      <c r="BC48" s="8"/>
      <c r="BD48" s="9">
        <f t="shared" si="10"/>
        <v>3.3333333333333335</v>
      </c>
      <c r="BE48" s="9" t="str">
        <f t="shared" si="11"/>
        <v>Neutral</v>
      </c>
      <c r="BF48" s="10">
        <f t="shared" si="12"/>
        <v>3</v>
      </c>
      <c r="BG48" s="10" t="str">
        <f t="shared" si="13"/>
        <v>Neutral</v>
      </c>
      <c r="BH48" s="10">
        <f t="shared" si="14"/>
        <v>4</v>
      </c>
      <c r="BI48" s="10" t="str">
        <f t="shared" si="15"/>
        <v>Satisfied</v>
      </c>
      <c r="BJ48" s="10">
        <f t="shared" si="16"/>
        <v>3</v>
      </c>
      <c r="BK48" s="10" t="str">
        <f t="shared" si="17"/>
        <v>Neutral</v>
      </c>
      <c r="BL48" s="10">
        <f t="shared" si="18"/>
        <v>3.25</v>
      </c>
      <c r="BM48" s="10" t="str">
        <f t="shared" si="19"/>
        <v>Neutral</v>
      </c>
      <c r="BN48" s="10"/>
      <c r="BO48" s="10"/>
      <c r="BP48" s="10"/>
    </row>
    <row r="49" spans="1:68" ht="27" customHeight="1" x14ac:dyDescent="0.3">
      <c r="A49" s="8" t="s">
        <v>56</v>
      </c>
      <c r="B49" s="8" t="s">
        <v>95</v>
      </c>
      <c r="C49" s="8" t="s">
        <v>294</v>
      </c>
      <c r="D49" s="8">
        <v>32</v>
      </c>
      <c r="E49" s="8" t="s">
        <v>58</v>
      </c>
      <c r="F49" s="8" t="s">
        <v>59</v>
      </c>
      <c r="G49" s="8" t="s">
        <v>60</v>
      </c>
      <c r="H49" s="8" t="s">
        <v>61</v>
      </c>
      <c r="I49" s="8" t="s">
        <v>96</v>
      </c>
      <c r="J49" s="8" t="s">
        <v>80</v>
      </c>
      <c r="K49" s="8">
        <v>4</v>
      </c>
      <c r="L49" s="8" t="s">
        <v>97</v>
      </c>
      <c r="M49" s="8" t="s">
        <v>98</v>
      </c>
      <c r="N49" s="8" t="s">
        <v>99</v>
      </c>
      <c r="O49" s="8">
        <v>1</v>
      </c>
      <c r="P49" s="8">
        <v>3</v>
      </c>
      <c r="Q49" s="8">
        <v>1</v>
      </c>
      <c r="R49" s="8">
        <v>3</v>
      </c>
      <c r="S49" s="8">
        <v>3</v>
      </c>
      <c r="T49" s="8">
        <v>5</v>
      </c>
      <c r="U49" s="8">
        <v>1</v>
      </c>
      <c r="V49" s="8">
        <v>1</v>
      </c>
      <c r="W49" s="8">
        <v>5</v>
      </c>
      <c r="X49" s="8">
        <v>2</v>
      </c>
      <c r="Y49" s="8">
        <v>1</v>
      </c>
      <c r="Z49" s="8">
        <v>1</v>
      </c>
      <c r="AA49" s="8">
        <v>4</v>
      </c>
      <c r="AB49" s="8">
        <v>1</v>
      </c>
      <c r="AC49" s="8">
        <v>1</v>
      </c>
      <c r="AD49" s="8">
        <v>5</v>
      </c>
      <c r="AE49" s="8">
        <v>5</v>
      </c>
      <c r="AF49" s="8">
        <v>1</v>
      </c>
      <c r="AG49" s="8">
        <v>1</v>
      </c>
      <c r="AH49" s="8">
        <v>1</v>
      </c>
      <c r="AI49" s="8">
        <v>2</v>
      </c>
      <c r="AJ49" s="8">
        <v>4</v>
      </c>
      <c r="AK49" s="8">
        <v>3</v>
      </c>
      <c r="AL49" s="8">
        <v>3</v>
      </c>
      <c r="AM49" s="8">
        <v>3</v>
      </c>
      <c r="AN49" s="8">
        <v>2</v>
      </c>
      <c r="AO49" s="8" t="s">
        <v>68</v>
      </c>
      <c r="AP49" s="8" t="s">
        <v>68</v>
      </c>
      <c r="AQ49" s="8" t="s">
        <v>69</v>
      </c>
      <c r="AR49" s="8" t="s">
        <v>67</v>
      </c>
      <c r="AS49" s="8" t="s">
        <v>67</v>
      </c>
      <c r="AT49" s="8" t="s">
        <v>69</v>
      </c>
      <c r="AU49" s="8" t="s">
        <v>68</v>
      </c>
      <c r="AV49" s="8" t="s">
        <v>67</v>
      </c>
      <c r="AW49" s="8" t="s">
        <v>69</v>
      </c>
      <c r="AX49" s="8" t="s">
        <v>67</v>
      </c>
      <c r="AY49" s="8" t="s">
        <v>69</v>
      </c>
      <c r="AZ49" s="8" t="s">
        <v>68</v>
      </c>
      <c r="BA49" s="8" t="s">
        <v>100</v>
      </c>
      <c r="BB49" s="8" t="s">
        <v>101</v>
      </c>
      <c r="BC49" s="8" t="s">
        <v>102</v>
      </c>
      <c r="BD49" s="9">
        <f t="shared" si="10"/>
        <v>2.6666666666666665</v>
      </c>
      <c r="BE49" s="9" t="str">
        <f t="shared" si="11"/>
        <v>Neutral</v>
      </c>
      <c r="BF49" s="10">
        <f t="shared" si="12"/>
        <v>1.8333333333333333</v>
      </c>
      <c r="BG49" s="10" t="str">
        <f t="shared" si="13"/>
        <v>Dissatisfied</v>
      </c>
      <c r="BH49" s="10">
        <f t="shared" si="14"/>
        <v>3.2</v>
      </c>
      <c r="BI49" s="10" t="str">
        <f t="shared" si="15"/>
        <v>Neutral</v>
      </c>
      <c r="BJ49" s="10">
        <f t="shared" si="16"/>
        <v>1.8</v>
      </c>
      <c r="BK49" s="10" t="str">
        <f t="shared" si="17"/>
        <v>Dissatisfied</v>
      </c>
      <c r="BL49" s="10">
        <f t="shared" si="18"/>
        <v>2.75</v>
      </c>
      <c r="BM49" s="10" t="str">
        <f t="shared" si="19"/>
        <v>Neutral</v>
      </c>
      <c r="BN49" s="10"/>
      <c r="BO49" s="10"/>
      <c r="BP49" s="10"/>
    </row>
    <row r="50" spans="1:68" ht="27" customHeight="1" x14ac:dyDescent="0.3">
      <c r="A50" s="8" t="s">
        <v>56</v>
      </c>
      <c r="B50" s="8" t="s">
        <v>95</v>
      </c>
      <c r="C50" s="8" t="s">
        <v>294</v>
      </c>
      <c r="D50" s="8">
        <v>52</v>
      </c>
      <c r="E50" s="8" t="s">
        <v>58</v>
      </c>
      <c r="F50" s="8" t="s">
        <v>59</v>
      </c>
      <c r="G50" s="8" t="s">
        <v>60</v>
      </c>
      <c r="H50" s="8" t="s">
        <v>61</v>
      </c>
      <c r="I50" s="8" t="s">
        <v>96</v>
      </c>
      <c r="J50" s="8" t="s">
        <v>75</v>
      </c>
      <c r="K50" s="8">
        <v>3</v>
      </c>
      <c r="L50" s="8" t="s">
        <v>97</v>
      </c>
      <c r="M50" s="8" t="s">
        <v>98</v>
      </c>
      <c r="N50" s="8" t="s">
        <v>99</v>
      </c>
      <c r="O50" s="8">
        <v>3</v>
      </c>
      <c r="P50" s="8">
        <v>2</v>
      </c>
      <c r="Q50" s="8">
        <v>1</v>
      </c>
      <c r="R50" s="8">
        <v>1</v>
      </c>
      <c r="S50" s="8">
        <v>3</v>
      </c>
      <c r="T50" s="8">
        <v>4</v>
      </c>
      <c r="U50" s="8">
        <v>1</v>
      </c>
      <c r="V50" s="8">
        <v>2</v>
      </c>
      <c r="W50" s="8">
        <v>4</v>
      </c>
      <c r="X50" s="8">
        <v>3</v>
      </c>
      <c r="Y50" s="8">
        <v>1</v>
      </c>
      <c r="Z50" s="8">
        <v>1</v>
      </c>
      <c r="AA50" s="8">
        <v>2</v>
      </c>
      <c r="AB50" s="8">
        <v>3</v>
      </c>
      <c r="AC50" s="8">
        <v>2</v>
      </c>
      <c r="AD50" s="8">
        <v>3</v>
      </c>
      <c r="AE50" s="8">
        <v>2</v>
      </c>
      <c r="AF50" s="8">
        <v>2</v>
      </c>
      <c r="AG50" s="8">
        <v>3</v>
      </c>
      <c r="AH50" s="8">
        <v>1</v>
      </c>
      <c r="AI50" s="8">
        <v>2</v>
      </c>
      <c r="AJ50" s="8">
        <v>1</v>
      </c>
      <c r="AK50" s="8">
        <v>3</v>
      </c>
      <c r="AL50" s="8">
        <v>2</v>
      </c>
      <c r="AM50" s="8">
        <v>3</v>
      </c>
      <c r="AN50" s="8">
        <v>3</v>
      </c>
      <c r="AO50" s="8" t="s">
        <v>68</v>
      </c>
      <c r="AP50" s="8" t="s">
        <v>68</v>
      </c>
      <c r="AQ50" s="8" t="s">
        <v>69</v>
      </c>
      <c r="AR50" s="8" t="s">
        <v>69</v>
      </c>
      <c r="AS50" s="8" t="s">
        <v>69</v>
      </c>
      <c r="AT50" s="8" t="s">
        <v>68</v>
      </c>
      <c r="AU50" s="8" t="s">
        <v>68</v>
      </c>
      <c r="AV50" s="8" t="s">
        <v>69</v>
      </c>
      <c r="AW50" s="8" t="s">
        <v>69</v>
      </c>
      <c r="AX50" s="8" t="s">
        <v>69</v>
      </c>
      <c r="AY50" s="8" t="s">
        <v>69</v>
      </c>
      <c r="AZ50" s="8" t="s">
        <v>69</v>
      </c>
      <c r="BA50" s="8" t="s">
        <v>103</v>
      </c>
      <c r="BB50" s="8" t="s">
        <v>104</v>
      </c>
      <c r="BC50" s="8" t="s">
        <v>105</v>
      </c>
      <c r="BD50" s="9">
        <f t="shared" si="10"/>
        <v>2.3333333333333335</v>
      </c>
      <c r="BE50" s="9" t="str">
        <f t="shared" si="11"/>
        <v>Dissatisfied</v>
      </c>
      <c r="BF50" s="10">
        <f t="shared" si="12"/>
        <v>2</v>
      </c>
      <c r="BG50" s="10" t="str">
        <f t="shared" si="13"/>
        <v>Dissatisfied</v>
      </c>
      <c r="BH50" s="10">
        <f t="shared" si="14"/>
        <v>2.4</v>
      </c>
      <c r="BI50" s="10" t="str">
        <f t="shared" si="15"/>
        <v>Dissatisfied</v>
      </c>
      <c r="BJ50" s="10">
        <f t="shared" si="16"/>
        <v>1.8</v>
      </c>
      <c r="BK50" s="10" t="str">
        <f t="shared" si="17"/>
        <v>Dissatisfied</v>
      </c>
      <c r="BL50" s="10">
        <f t="shared" si="18"/>
        <v>2.75</v>
      </c>
      <c r="BM50" s="10" t="str">
        <f t="shared" si="19"/>
        <v>Neutral</v>
      </c>
      <c r="BN50" s="10"/>
      <c r="BO50" s="10"/>
      <c r="BP50" s="10"/>
    </row>
    <row r="51" spans="1:68" ht="27" customHeight="1" x14ac:dyDescent="0.3">
      <c r="A51" s="8" t="s">
        <v>56</v>
      </c>
      <c r="B51" s="8" t="s">
        <v>95</v>
      </c>
      <c r="C51" s="8" t="s">
        <v>294</v>
      </c>
      <c r="D51" s="8">
        <v>34</v>
      </c>
      <c r="E51" s="8" t="s">
        <v>58</v>
      </c>
      <c r="F51" s="8" t="s">
        <v>59</v>
      </c>
      <c r="G51" s="8" t="s">
        <v>60</v>
      </c>
      <c r="H51" s="8" t="s">
        <v>61</v>
      </c>
      <c r="I51" s="8" t="s">
        <v>96</v>
      </c>
      <c r="J51" s="8" t="s">
        <v>80</v>
      </c>
      <c r="K51" s="8">
        <v>4</v>
      </c>
      <c r="L51" s="8" t="s">
        <v>97</v>
      </c>
      <c r="M51" s="8" t="s">
        <v>98</v>
      </c>
      <c r="N51" s="8" t="s">
        <v>99</v>
      </c>
      <c r="O51" s="8">
        <v>3</v>
      </c>
      <c r="P51" s="8">
        <v>3</v>
      </c>
      <c r="Q51" s="8">
        <v>2</v>
      </c>
      <c r="R51" s="8">
        <v>1</v>
      </c>
      <c r="S51" s="8">
        <v>4</v>
      </c>
      <c r="T51" s="8">
        <v>4</v>
      </c>
      <c r="U51" s="8">
        <v>1</v>
      </c>
      <c r="V51" s="8">
        <v>2</v>
      </c>
      <c r="W51" s="8">
        <v>3</v>
      </c>
      <c r="X51" s="8">
        <v>3</v>
      </c>
      <c r="Y51" s="8">
        <v>3</v>
      </c>
      <c r="Z51" s="8">
        <v>2</v>
      </c>
      <c r="AA51" s="8">
        <v>1</v>
      </c>
      <c r="AB51" s="8">
        <v>3</v>
      </c>
      <c r="AC51" s="8">
        <v>1</v>
      </c>
      <c r="AD51" s="8">
        <v>3</v>
      </c>
      <c r="AE51" s="8">
        <v>4</v>
      </c>
      <c r="AF51" s="8">
        <v>1</v>
      </c>
      <c r="AG51" s="8">
        <v>3</v>
      </c>
      <c r="AH51" s="8">
        <v>2</v>
      </c>
      <c r="AI51" s="8">
        <v>2</v>
      </c>
      <c r="AJ51" s="8">
        <v>3</v>
      </c>
      <c r="AK51" s="8">
        <v>3</v>
      </c>
      <c r="AL51" s="8">
        <v>4</v>
      </c>
      <c r="AM51" s="8">
        <v>2</v>
      </c>
      <c r="AN51" s="8">
        <v>2</v>
      </c>
      <c r="AO51" s="8" t="s">
        <v>68</v>
      </c>
      <c r="AP51" s="8" t="s">
        <v>69</v>
      </c>
      <c r="AQ51" s="8" t="s">
        <v>67</v>
      </c>
      <c r="AR51" s="8" t="s">
        <v>67</v>
      </c>
      <c r="AS51" s="8" t="s">
        <v>69</v>
      </c>
      <c r="AT51" s="8" t="s">
        <v>69</v>
      </c>
      <c r="AU51" s="8" t="s">
        <v>69</v>
      </c>
      <c r="AV51" s="8" t="s">
        <v>67</v>
      </c>
      <c r="AW51" s="8" t="s">
        <v>68</v>
      </c>
      <c r="AX51" s="8" t="s">
        <v>67</v>
      </c>
      <c r="AY51" s="8" t="s">
        <v>67</v>
      </c>
      <c r="AZ51" s="8" t="s">
        <v>69</v>
      </c>
      <c r="BA51" s="8" t="s">
        <v>106</v>
      </c>
      <c r="BB51" s="8" t="s">
        <v>107</v>
      </c>
      <c r="BC51" s="8" t="s">
        <v>108</v>
      </c>
      <c r="BD51" s="9">
        <f t="shared" si="10"/>
        <v>2.8333333333333335</v>
      </c>
      <c r="BE51" s="9" t="str">
        <f t="shared" si="11"/>
        <v>Neutral</v>
      </c>
      <c r="BF51" s="10">
        <f t="shared" si="12"/>
        <v>2.3333333333333335</v>
      </c>
      <c r="BG51" s="10" t="str">
        <f t="shared" si="13"/>
        <v>Dissatisfied</v>
      </c>
      <c r="BH51" s="10">
        <f t="shared" si="14"/>
        <v>2.4</v>
      </c>
      <c r="BI51" s="10" t="str">
        <f t="shared" si="15"/>
        <v>Dissatisfied</v>
      </c>
      <c r="BJ51" s="10">
        <f t="shared" si="16"/>
        <v>2.2000000000000002</v>
      </c>
      <c r="BK51" s="10" t="str">
        <f t="shared" si="17"/>
        <v>Dissatisfied</v>
      </c>
      <c r="BL51" s="10">
        <f t="shared" si="18"/>
        <v>2.75</v>
      </c>
      <c r="BM51" s="10" t="str">
        <f t="shared" si="19"/>
        <v>Neutral</v>
      </c>
      <c r="BN51" s="10"/>
      <c r="BO51" s="10"/>
      <c r="BP51" s="10"/>
    </row>
    <row r="52" spans="1:68" ht="27" customHeight="1" x14ac:dyDescent="0.3">
      <c r="A52" s="8" t="s">
        <v>56</v>
      </c>
      <c r="B52" s="8" t="s">
        <v>95</v>
      </c>
      <c r="C52" s="8" t="s">
        <v>294</v>
      </c>
      <c r="D52" s="8">
        <v>25</v>
      </c>
      <c r="E52" s="8" t="s">
        <v>58</v>
      </c>
      <c r="F52" s="8" t="s">
        <v>59</v>
      </c>
      <c r="G52" s="8" t="s">
        <v>60</v>
      </c>
      <c r="H52" s="8" t="s">
        <v>61</v>
      </c>
      <c r="I52" s="8" t="s">
        <v>62</v>
      </c>
      <c r="J52" s="8" t="s">
        <v>80</v>
      </c>
      <c r="K52" s="8">
        <v>4</v>
      </c>
      <c r="L52" s="8" t="s">
        <v>85</v>
      </c>
      <c r="M52" s="8" t="s">
        <v>65</v>
      </c>
      <c r="N52" s="8" t="s">
        <v>89</v>
      </c>
      <c r="O52" s="8">
        <v>1</v>
      </c>
      <c r="P52" s="8">
        <v>1</v>
      </c>
      <c r="Q52" s="8">
        <v>1</v>
      </c>
      <c r="R52" s="8">
        <v>2</v>
      </c>
      <c r="S52" s="8">
        <v>3</v>
      </c>
      <c r="T52" s="8">
        <v>4</v>
      </c>
      <c r="U52" s="8">
        <v>1</v>
      </c>
      <c r="V52" s="8">
        <v>1</v>
      </c>
      <c r="W52" s="8">
        <v>4</v>
      </c>
      <c r="X52" s="8">
        <v>4</v>
      </c>
      <c r="Y52" s="8">
        <v>1</v>
      </c>
      <c r="Z52" s="8">
        <v>1</v>
      </c>
      <c r="AA52" s="8">
        <v>1</v>
      </c>
      <c r="AB52" s="8">
        <v>3</v>
      </c>
      <c r="AC52" s="8">
        <v>1</v>
      </c>
      <c r="AD52" s="8">
        <v>1</v>
      </c>
      <c r="AE52" s="8">
        <v>1</v>
      </c>
      <c r="AF52" s="8">
        <v>1</v>
      </c>
      <c r="AG52" s="8">
        <v>1</v>
      </c>
      <c r="AH52" s="8">
        <v>2</v>
      </c>
      <c r="AI52" s="8">
        <v>1</v>
      </c>
      <c r="AJ52" s="8">
        <v>1</v>
      </c>
      <c r="AK52" s="8">
        <v>1</v>
      </c>
      <c r="AL52" s="8">
        <v>1</v>
      </c>
      <c r="AM52" s="8">
        <v>1</v>
      </c>
      <c r="AN52" s="8">
        <v>1</v>
      </c>
      <c r="AO52" s="8" t="s">
        <v>69</v>
      </c>
      <c r="AP52" s="8" t="s">
        <v>68</v>
      </c>
      <c r="AQ52" s="8" t="s">
        <v>68</v>
      </c>
      <c r="AR52" s="8" t="s">
        <v>67</v>
      </c>
      <c r="AS52" s="8" t="s">
        <v>68</v>
      </c>
      <c r="AT52" s="8" t="s">
        <v>67</v>
      </c>
      <c r="AU52" s="8" t="s">
        <v>68</v>
      </c>
      <c r="AV52" s="8" t="s">
        <v>67</v>
      </c>
      <c r="AW52" s="8" t="s">
        <v>68</v>
      </c>
      <c r="AX52" s="8" t="s">
        <v>67</v>
      </c>
      <c r="AY52" s="8" t="s">
        <v>69</v>
      </c>
      <c r="AZ52" s="8" t="s">
        <v>68</v>
      </c>
      <c r="BA52" s="8" t="s">
        <v>109</v>
      </c>
      <c r="BB52" s="8" t="s">
        <v>91</v>
      </c>
      <c r="BC52" s="8" t="s">
        <v>110</v>
      </c>
      <c r="BD52" s="9">
        <f t="shared" si="10"/>
        <v>2</v>
      </c>
      <c r="BE52" s="9" t="str">
        <f t="shared" si="11"/>
        <v>Dissatisfied</v>
      </c>
      <c r="BF52" s="10">
        <f t="shared" si="12"/>
        <v>2</v>
      </c>
      <c r="BG52" s="10" t="str">
        <f t="shared" si="13"/>
        <v>Dissatisfied</v>
      </c>
      <c r="BH52" s="10">
        <f t="shared" si="14"/>
        <v>1.4</v>
      </c>
      <c r="BI52" s="10" t="str">
        <f t="shared" si="15"/>
        <v>Very Dissatisfied</v>
      </c>
      <c r="BJ52" s="10">
        <f t="shared" si="16"/>
        <v>1.2</v>
      </c>
      <c r="BK52" s="10" t="str">
        <f t="shared" si="17"/>
        <v>Very Dissatisfied</v>
      </c>
      <c r="BL52" s="10">
        <f t="shared" si="18"/>
        <v>1</v>
      </c>
      <c r="BM52" s="10" t="str">
        <f t="shared" si="19"/>
        <v>Very Dissatisfied</v>
      </c>
      <c r="BN52" s="10"/>
      <c r="BO52" s="10"/>
      <c r="BP52" s="10"/>
    </row>
  </sheetData>
  <mergeCells count="10">
    <mergeCell ref="AK1:AN1"/>
    <mergeCell ref="AO1:AZ1"/>
    <mergeCell ref="BA1:BC1"/>
    <mergeCell ref="BD1:BM1"/>
    <mergeCell ref="A1:A2"/>
    <mergeCell ref="B1:N1"/>
    <mergeCell ref="O1:T1"/>
    <mergeCell ref="U1:Z1"/>
    <mergeCell ref="AA1:AE1"/>
    <mergeCell ref="AF1:AJ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4B084"/>
  </sheetPr>
  <dimension ref="A2:O10"/>
  <sheetViews>
    <sheetView zoomScale="95" zoomScaleNormal="95" workbookViewId="0">
      <selection activeCell="G21" sqref="G21"/>
    </sheetView>
  </sheetViews>
  <sheetFormatPr defaultRowHeight="14.4" x14ac:dyDescent="0.3"/>
  <cols>
    <col min="1" max="1" width="22" customWidth="1"/>
    <col min="2" max="2" width="40.5546875" customWidth="1"/>
    <col min="3" max="3" width="44.44140625" customWidth="1"/>
    <col min="4" max="4" width="47.6640625" customWidth="1"/>
    <col min="5" max="5" width="43" customWidth="1"/>
    <col min="6" max="7" width="47.33203125" customWidth="1"/>
    <col min="8" max="8" width="41.5546875" customWidth="1"/>
    <col min="9" max="9" width="36.109375" customWidth="1"/>
    <col min="10" max="10" width="40.5546875" customWidth="1"/>
    <col min="11" max="11" width="32" customWidth="1"/>
    <col min="12" max="12" width="36.33203125" customWidth="1"/>
    <col min="13" max="13" width="34.5546875" customWidth="1"/>
    <col min="14" max="14" width="30.88671875" customWidth="1"/>
    <col min="15" max="15" width="35.88671875" customWidth="1"/>
  </cols>
  <sheetData>
    <row r="2" spans="1:15" ht="13.2" customHeight="1" thickBot="1" x14ac:dyDescent="0.35"/>
    <row r="3" spans="1:15" s="11" customFormat="1" ht="25.05" customHeight="1" x14ac:dyDescent="0.3">
      <c r="A3" s="66" t="s">
        <v>211</v>
      </c>
      <c r="B3" s="69" t="s">
        <v>198</v>
      </c>
      <c r="C3" s="69" t="s">
        <v>199</v>
      </c>
      <c r="D3" s="69" t="s">
        <v>200</v>
      </c>
      <c r="E3" s="69" t="s">
        <v>201</v>
      </c>
      <c r="F3" s="72" t="s">
        <v>202</v>
      </c>
      <c r="G3" s="75" t="s">
        <v>210</v>
      </c>
      <c r="H3" s="59" t="s">
        <v>204</v>
      </c>
      <c r="I3" s="60" t="s">
        <v>209</v>
      </c>
      <c r="J3" s="77" t="s">
        <v>210</v>
      </c>
      <c r="K3" s="79" t="s">
        <v>205</v>
      </c>
      <c r="L3" s="79" t="s">
        <v>206</v>
      </c>
      <c r="M3" s="79" t="s">
        <v>207</v>
      </c>
      <c r="N3" s="79" t="s">
        <v>208</v>
      </c>
      <c r="O3" s="60" t="s">
        <v>55</v>
      </c>
    </row>
    <row r="4" spans="1:15" s="11" customFormat="1" ht="25.05" customHeight="1" x14ac:dyDescent="0.3">
      <c r="A4" s="67" t="s">
        <v>138</v>
      </c>
      <c r="B4" s="70">
        <v>2.8636363636363633</v>
      </c>
      <c r="C4" s="70">
        <v>2.5909090909090908</v>
      </c>
      <c r="D4" s="70">
        <v>3</v>
      </c>
      <c r="E4" s="70">
        <v>2.4363636363636365</v>
      </c>
      <c r="F4" s="73">
        <v>3.0454545454545454</v>
      </c>
      <c r="G4" s="61" t="s">
        <v>138</v>
      </c>
      <c r="H4" s="8">
        <f>(B4*0.2 + C4*0.3 + D4*0.15 + E4*0.25 + F4*0.1)</f>
        <v>2.7136363636363638</v>
      </c>
      <c r="I4" s="62" t="str">
        <f>IF(H4&gt;=4.2, "Very Satisfied", IF(H4&gt;=3.4, "Satisfied", IF(H4&gt;=2.6, "Neutral", IF(H4&gt;=1.8, "Dissatisfied", "Very Dissatisfied"))))</f>
        <v>Neutral</v>
      </c>
      <c r="J4" s="67" t="s">
        <v>138</v>
      </c>
      <c r="K4" s="70" t="str">
        <f>IF(B4&gt;=4.2, "Very Satisfied", IF(B4&gt;=3.4, "Satisfied", IF(B4&gt;=2.6, "Neutral", IF(B4&gt;=1.8, "Dissatisfied", "Very Dissatisfied"))))</f>
        <v>Neutral</v>
      </c>
      <c r="L4" s="70" t="str">
        <f>IF(C4&gt;=4.2, "Very Satisfied", IF(C4&gt;=3.4, "Satisfied", IF(C4&gt;=2.6, "Neutral", IF(C4&gt;=1.8, "Dissatisfied", "Very Dissatisfied"))))</f>
        <v>Dissatisfied</v>
      </c>
      <c r="M4" s="70" t="str">
        <f>IF(D4&gt;=4.2, "Very Satisfied", IF(D4&gt;=3.4, "Satisfied", IF(D4&gt;=2.6, "Neutral", IF(D4&gt;=1.8, "Dissatisfied", "Very Dissatisfied"))))</f>
        <v>Neutral</v>
      </c>
      <c r="N4" s="70" t="str">
        <f>IF(E4&gt;=4.2, "Very Satisfied", IF(E4&gt;=3.4, "Satisfied", IF(E4&gt;=2.6, "Neutral", IF(E4&gt;=1.8, "Dissatisfied", "Very Dissatisfied"))))</f>
        <v>Dissatisfied</v>
      </c>
      <c r="O4" s="62" t="str">
        <f>IF(F4&gt;=4.2, "Very Satisfied", IF(F4&gt;=3.4, "Satisfied", IF(F4&gt;=2.6, "Neutral", IF(F4&gt;=1.8, "Dissatisfied", "Very Dissatisfied"))))</f>
        <v>Neutral</v>
      </c>
    </row>
    <row r="5" spans="1:15" s="11" customFormat="1" ht="25.05" customHeight="1" x14ac:dyDescent="0.3">
      <c r="A5" s="67" t="s">
        <v>95</v>
      </c>
      <c r="B5" s="70">
        <v>2.7619047619047623</v>
      </c>
      <c r="C5" s="70">
        <v>2.4761904761904758</v>
      </c>
      <c r="D5" s="70">
        <v>2.8571428571428572</v>
      </c>
      <c r="E5" s="70">
        <v>2.1857142857142859</v>
      </c>
      <c r="F5" s="73">
        <v>2.6071428571428572</v>
      </c>
      <c r="G5" s="61" t="s">
        <v>95</v>
      </c>
      <c r="H5" s="8">
        <f t="shared" ref="H5:H8" si="0">(B5*0.2 + C5*0.3 + D5*0.15 + E5*0.25 + F5*0.1)</f>
        <v>2.5309523809523813</v>
      </c>
      <c r="I5" s="62" t="str">
        <f t="shared" ref="I5:I8" si="1">IF(H5&gt;=4.2, "Very Satisfied", IF(H5&gt;=3.4, "Satisfied", IF(H5&gt;=2.6, "Neutral", IF(H5&gt;=1.8, "Dissatisfied", "Very Dissatisfied"))))</f>
        <v>Dissatisfied</v>
      </c>
      <c r="J5" s="67" t="s">
        <v>95</v>
      </c>
      <c r="K5" s="70" t="str">
        <f t="shared" ref="K5:K9" si="2">IF(B5&gt;=4.2, "Very Satisfied", IF(B5&gt;=3.4, "Satisfied", IF(B5&gt;=2.6, "Neutral", IF(B5&gt;=1.8, "Dissatisfied", "Very Dissatisfied"))))</f>
        <v>Neutral</v>
      </c>
      <c r="L5" s="70" t="str">
        <f t="shared" ref="L5:N9" si="3">IF(C5&gt;=4.2, "Very Satisfied", IF(C5&gt;=3.4, "Satisfied", IF(C5&gt;=2.6, "Neutral", IF(C5&gt;=1.8, "Dissatisfied", "Very Dissatisfied"))))</f>
        <v>Dissatisfied</v>
      </c>
      <c r="M5" s="70" t="str">
        <f t="shared" si="3"/>
        <v>Neutral</v>
      </c>
      <c r="N5" s="70" t="str">
        <f t="shared" si="3"/>
        <v>Dissatisfied</v>
      </c>
      <c r="O5" s="62" t="str">
        <f t="shared" ref="O5:O9" si="4">IF(F5&gt;=4.2, "Very Satisfied", IF(F5&gt;=3.4, "Satisfied", IF(F5&gt;=2.6, "Neutral", IF(F5&gt;=1.8, "Dissatisfied", "Very Dissatisfied"))))</f>
        <v>Neutral</v>
      </c>
    </row>
    <row r="6" spans="1:15" s="11" customFormat="1" ht="25.05" customHeight="1" x14ac:dyDescent="0.3">
      <c r="A6" s="67" t="s">
        <v>57</v>
      </c>
      <c r="B6" s="70">
        <v>3.0833333333333335</v>
      </c>
      <c r="C6" s="70">
        <v>2.5833333333333335</v>
      </c>
      <c r="D6" s="70">
        <v>3.3000000000000003</v>
      </c>
      <c r="E6" s="70">
        <v>2.6999999999999997</v>
      </c>
      <c r="F6" s="73">
        <v>2.9166666666666665</v>
      </c>
      <c r="G6" s="61" t="s">
        <v>57</v>
      </c>
      <c r="H6" s="8">
        <f t="shared" si="0"/>
        <v>2.8533333333333331</v>
      </c>
      <c r="I6" s="62" t="str">
        <f t="shared" si="1"/>
        <v>Neutral</v>
      </c>
      <c r="J6" s="67" t="s">
        <v>57</v>
      </c>
      <c r="K6" s="70" t="str">
        <f t="shared" si="2"/>
        <v>Neutral</v>
      </c>
      <c r="L6" s="70" t="str">
        <f t="shared" si="3"/>
        <v>Dissatisfied</v>
      </c>
      <c r="M6" s="70" t="str">
        <f t="shared" si="3"/>
        <v>Neutral</v>
      </c>
      <c r="N6" s="70" t="str">
        <f t="shared" si="3"/>
        <v>Neutral</v>
      </c>
      <c r="O6" s="62" t="str">
        <f t="shared" si="4"/>
        <v>Neutral</v>
      </c>
    </row>
    <row r="7" spans="1:15" s="11" customFormat="1" ht="25.05" customHeight="1" x14ac:dyDescent="0.3">
      <c r="A7" s="67" t="s">
        <v>160</v>
      </c>
      <c r="B7" s="70">
        <v>2.9666666666666668</v>
      </c>
      <c r="C7" s="70">
        <v>3.0833333333333335</v>
      </c>
      <c r="D7" s="70">
        <v>3.96</v>
      </c>
      <c r="E7" s="70">
        <v>2.42</v>
      </c>
      <c r="F7" s="73">
        <v>2.9249999999999998</v>
      </c>
      <c r="G7" s="61" t="s">
        <v>160</v>
      </c>
      <c r="H7" s="8">
        <f t="shared" si="0"/>
        <v>3.0098333333333334</v>
      </c>
      <c r="I7" s="62" t="str">
        <f t="shared" si="1"/>
        <v>Neutral</v>
      </c>
      <c r="J7" s="67" t="s">
        <v>160</v>
      </c>
      <c r="K7" s="70" t="str">
        <f t="shared" si="2"/>
        <v>Neutral</v>
      </c>
      <c r="L7" s="70" t="str">
        <f t="shared" si="3"/>
        <v>Neutral</v>
      </c>
      <c r="M7" s="70" t="str">
        <f t="shared" si="3"/>
        <v>Satisfied</v>
      </c>
      <c r="N7" s="70" t="str">
        <f t="shared" si="3"/>
        <v>Dissatisfied</v>
      </c>
      <c r="O7" s="62" t="str">
        <f t="shared" si="4"/>
        <v>Neutral</v>
      </c>
    </row>
    <row r="8" spans="1:15" s="11" customFormat="1" ht="25.05" customHeight="1" thickBot="1" x14ac:dyDescent="0.35">
      <c r="A8" s="67" t="s">
        <v>203</v>
      </c>
      <c r="B8" s="70">
        <v>3.3333333333333335</v>
      </c>
      <c r="C8" s="70">
        <v>2.9814814814814814</v>
      </c>
      <c r="D8" s="70">
        <v>3.6888888888888891</v>
      </c>
      <c r="E8" s="70">
        <v>2.7111111111111112</v>
      </c>
      <c r="F8" s="73">
        <v>3.0833333333333335</v>
      </c>
      <c r="G8" s="63" t="s">
        <v>203</v>
      </c>
      <c r="H8" s="64">
        <f t="shared" si="0"/>
        <v>3.1005555555555562</v>
      </c>
      <c r="I8" s="76" t="str">
        <f t="shared" si="1"/>
        <v>Neutral</v>
      </c>
      <c r="J8" s="67" t="s">
        <v>203</v>
      </c>
      <c r="K8" s="70" t="str">
        <f t="shared" si="2"/>
        <v>Neutral</v>
      </c>
      <c r="L8" s="70" t="str">
        <f t="shared" si="3"/>
        <v>Neutral</v>
      </c>
      <c r="M8" s="70" t="str">
        <f t="shared" si="3"/>
        <v>Satisfied</v>
      </c>
      <c r="N8" s="70" t="str">
        <f t="shared" si="3"/>
        <v>Neutral</v>
      </c>
      <c r="O8" s="62" t="str">
        <f t="shared" si="4"/>
        <v>Neutral</v>
      </c>
    </row>
    <row r="9" spans="1:15" s="11" customFormat="1" ht="25.05" customHeight="1" thickBot="1" x14ac:dyDescent="0.35">
      <c r="A9" s="68" t="s">
        <v>270</v>
      </c>
      <c r="B9" s="71">
        <v>2.9666666666666668</v>
      </c>
      <c r="C9" s="71">
        <v>2.7266666666666675</v>
      </c>
      <c r="D9" s="71">
        <v>3.3120000000000012</v>
      </c>
      <c r="E9" s="71">
        <v>2.444</v>
      </c>
      <c r="F9" s="74">
        <v>2.89</v>
      </c>
      <c r="G9" s="61"/>
      <c r="H9" s="8"/>
      <c r="I9" s="62"/>
      <c r="J9" s="78" t="s">
        <v>212</v>
      </c>
      <c r="K9" s="80" t="str">
        <f t="shared" si="2"/>
        <v>Neutral</v>
      </c>
      <c r="L9" s="80" t="str">
        <f t="shared" si="3"/>
        <v>Neutral</v>
      </c>
      <c r="M9" s="80" t="str">
        <f t="shared" si="3"/>
        <v>Neutral</v>
      </c>
      <c r="N9" s="80" t="str">
        <f t="shared" si="3"/>
        <v>Dissatisfied</v>
      </c>
      <c r="O9" s="65" t="str">
        <f t="shared" si="4"/>
        <v>Neutral</v>
      </c>
    </row>
    <row r="10" spans="1:15" s="11" customFormat="1" ht="25.05" customHeight="1" x14ac:dyDescent="0.3">
      <c r="A10" s="12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4B084"/>
  </sheetPr>
  <dimension ref="A3:F9"/>
  <sheetViews>
    <sheetView workbookViewId="0">
      <selection activeCell="F14" sqref="F14"/>
    </sheetView>
  </sheetViews>
  <sheetFormatPr defaultRowHeight="14.4" x14ac:dyDescent="0.3"/>
  <cols>
    <col min="1" max="1" width="15.88671875" bestFit="1" customWidth="1"/>
    <col min="2" max="2" width="28.77734375" bestFit="1" customWidth="1"/>
    <col min="3" max="3" width="33.109375" bestFit="1" customWidth="1"/>
    <col min="4" max="4" width="35.44140625" bestFit="1" customWidth="1"/>
    <col min="5" max="5" width="30.77734375" bestFit="1" customWidth="1"/>
    <col min="6" max="6" width="35.109375" bestFit="1" customWidth="1"/>
  </cols>
  <sheetData>
    <row r="3" spans="1:6" s="14" customFormat="1" ht="13.8" x14ac:dyDescent="0.25">
      <c r="A3" s="13" t="s">
        <v>211</v>
      </c>
      <c r="B3" s="81" t="s">
        <v>213</v>
      </c>
      <c r="C3" s="81" t="s">
        <v>214</v>
      </c>
      <c r="D3" s="81" t="s">
        <v>215</v>
      </c>
      <c r="E3" s="81" t="s">
        <v>216</v>
      </c>
      <c r="F3" s="81" t="s">
        <v>217</v>
      </c>
    </row>
    <row r="4" spans="1:6" s="14" customFormat="1" ht="13.8" x14ac:dyDescent="0.25">
      <c r="A4" s="14" t="s">
        <v>138</v>
      </c>
      <c r="B4" s="81">
        <v>0.57163596525033211</v>
      </c>
      <c r="C4" s="81">
        <v>0.70853383971423833</v>
      </c>
      <c r="D4" s="81">
        <v>0.63245553203367699</v>
      </c>
      <c r="E4" s="81">
        <v>0.68596315830039611</v>
      </c>
      <c r="F4" s="81">
        <v>0.48500234301214812</v>
      </c>
    </row>
    <row r="5" spans="1:6" s="14" customFormat="1" ht="13.8" x14ac:dyDescent="0.25">
      <c r="A5" s="14" t="s">
        <v>95</v>
      </c>
      <c r="B5" s="81">
        <v>0.45626824147721007</v>
      </c>
      <c r="C5" s="81">
        <v>0.62311988275001184</v>
      </c>
      <c r="D5" s="81">
        <v>0.88553702586386751</v>
      </c>
      <c r="E5" s="81">
        <v>0.7461255234230334</v>
      </c>
      <c r="F5" s="81">
        <v>0.83039775984791719</v>
      </c>
    </row>
    <row r="6" spans="1:6" s="14" customFormat="1" ht="13.8" x14ac:dyDescent="0.25">
      <c r="A6" s="14" t="s">
        <v>57</v>
      </c>
      <c r="B6" s="81">
        <v>0.32914029430219094</v>
      </c>
      <c r="C6" s="81">
        <v>0.31180478223116281</v>
      </c>
      <c r="D6" s="81">
        <v>0.39496835316263024</v>
      </c>
      <c r="E6" s="81">
        <v>0.35213633723317944</v>
      </c>
      <c r="F6" s="81">
        <v>0.64549722436790313</v>
      </c>
    </row>
    <row r="7" spans="1:6" s="14" customFormat="1" ht="13.8" x14ac:dyDescent="0.25">
      <c r="A7" s="14" t="s">
        <v>160</v>
      </c>
      <c r="B7" s="81">
        <v>0.47009324002902514</v>
      </c>
      <c r="C7" s="81">
        <v>0.42491829279939503</v>
      </c>
      <c r="D7" s="81">
        <v>0.40879225911349304</v>
      </c>
      <c r="E7" s="81">
        <v>0.52025634707004531</v>
      </c>
      <c r="F7" s="81">
        <v>0.9505115581739243</v>
      </c>
    </row>
    <row r="8" spans="1:6" s="14" customFormat="1" ht="13.8" x14ac:dyDescent="0.25">
      <c r="A8" s="14" t="s">
        <v>203</v>
      </c>
      <c r="B8" s="81">
        <v>0.30046260628866711</v>
      </c>
      <c r="C8" s="81">
        <v>0.52996622300941565</v>
      </c>
      <c r="D8" s="81">
        <v>0.56666666666666232</v>
      </c>
      <c r="E8" s="81">
        <v>0.68637534273246603</v>
      </c>
      <c r="F8" s="81">
        <v>0.61237243569579447</v>
      </c>
    </row>
    <row r="9" spans="1:6" x14ac:dyDescent="0.3">
      <c r="B9" s="82"/>
      <c r="C9" s="82"/>
      <c r="D9" s="82"/>
      <c r="E9" s="82"/>
      <c r="F9" s="82"/>
    </row>
  </sheetData>
  <conditionalFormatting sqref="B3:F8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{95CB6EE2-8B47-4B72-BCE9-52B10C3549B8}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5CB6EE2-8B47-4B72-BCE9-52B10C3549B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B3:F8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A9D08E"/>
  </sheetPr>
  <dimension ref="A1:AL52"/>
  <sheetViews>
    <sheetView topLeftCell="A37" zoomScale="60" zoomScaleNormal="60" workbookViewId="0">
      <selection activeCell="I67" sqref="I67"/>
    </sheetView>
  </sheetViews>
  <sheetFormatPr defaultRowHeight="14.4" x14ac:dyDescent="0.3"/>
  <cols>
    <col min="2" max="2" width="17.21875" customWidth="1"/>
    <col min="3" max="3" width="13.88671875" customWidth="1"/>
    <col min="8" max="8" width="23.77734375" customWidth="1"/>
    <col min="9" max="9" width="31.21875" customWidth="1"/>
    <col min="10" max="10" width="29" customWidth="1"/>
    <col min="11" max="11" width="26.6640625" customWidth="1"/>
    <col min="12" max="12" width="30.44140625" customWidth="1"/>
    <col min="13" max="13" width="22" customWidth="1"/>
    <col min="14" max="14" width="39" customWidth="1"/>
    <col min="15" max="15" width="18.109375" customWidth="1"/>
    <col min="16" max="16" width="23.77734375" customWidth="1"/>
    <col min="17" max="17" width="19.88671875" customWidth="1"/>
    <col min="18" max="18" width="22.6640625" customWidth="1"/>
    <col min="19" max="19" width="18" customWidth="1"/>
    <col min="20" max="20" width="18.44140625" customWidth="1"/>
    <col min="21" max="21" width="17.5546875" customWidth="1"/>
    <col min="22" max="22" width="27.88671875" customWidth="1"/>
    <col min="23" max="23" width="21.21875" customWidth="1"/>
    <col min="24" max="24" width="27.88671875" customWidth="1"/>
    <col min="25" max="25" width="32.44140625" customWidth="1"/>
    <col min="26" max="26" width="39.77734375" customWidth="1"/>
    <col min="27" max="27" width="34.33203125" customWidth="1"/>
    <col min="28" max="28" width="40.77734375" customWidth="1"/>
    <col min="29" max="29" width="12.88671875" customWidth="1"/>
    <col min="30" max="30" width="21.109375" customWidth="1"/>
    <col min="31" max="31" width="22.5546875" customWidth="1"/>
    <col min="32" max="32" width="35.21875" customWidth="1"/>
    <col min="33" max="33" width="23.33203125" customWidth="1"/>
    <col min="34" max="34" width="29.109375" customWidth="1"/>
    <col min="35" max="35" width="54.109375" customWidth="1"/>
    <col min="36" max="36" width="67" customWidth="1"/>
    <col min="37" max="37" width="25.21875" customWidth="1"/>
    <col min="38" max="38" width="36.77734375" customWidth="1"/>
  </cols>
  <sheetData>
    <row r="1" spans="1:38" ht="39" customHeight="1" thickBot="1" x14ac:dyDescent="0.35">
      <c r="A1" s="98" t="s">
        <v>0</v>
      </c>
      <c r="B1" s="94" t="s">
        <v>1</v>
      </c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5"/>
      <c r="O1" s="99" t="s">
        <v>218</v>
      </c>
      <c r="P1" s="100"/>
      <c r="Q1" s="100"/>
      <c r="R1" s="100"/>
      <c r="S1" s="100"/>
      <c r="T1" s="100"/>
      <c r="U1" s="100"/>
      <c r="V1" s="100"/>
      <c r="W1" s="100"/>
      <c r="X1" s="100"/>
      <c r="Y1" s="100"/>
      <c r="Z1" s="100"/>
      <c r="AA1" s="100"/>
      <c r="AB1" s="100"/>
      <c r="AC1" s="100"/>
      <c r="AD1" s="100"/>
      <c r="AE1" s="100"/>
      <c r="AF1" s="100"/>
      <c r="AG1" s="100"/>
      <c r="AH1" s="100"/>
      <c r="AI1" s="100"/>
      <c r="AJ1" s="100"/>
      <c r="AK1" s="100"/>
      <c r="AL1" s="101"/>
    </row>
    <row r="2" spans="1:38" ht="29.4" customHeight="1" x14ac:dyDescent="0.3">
      <c r="A2" s="98"/>
      <c r="B2" s="1" t="s">
        <v>10</v>
      </c>
      <c r="C2" s="2" t="s">
        <v>11</v>
      </c>
      <c r="D2" s="2" t="s">
        <v>12</v>
      </c>
      <c r="E2" s="2" t="s">
        <v>13</v>
      </c>
      <c r="F2" s="2" t="s">
        <v>14</v>
      </c>
      <c r="G2" s="2" t="s">
        <v>15</v>
      </c>
      <c r="H2" s="2" t="s">
        <v>16</v>
      </c>
      <c r="I2" s="2" t="s">
        <v>17</v>
      </c>
      <c r="J2" s="2" t="s">
        <v>18</v>
      </c>
      <c r="K2" s="2" t="s">
        <v>180</v>
      </c>
      <c r="L2" s="2" t="s">
        <v>182</v>
      </c>
      <c r="M2" s="2" t="s">
        <v>288</v>
      </c>
      <c r="N2" s="2" t="s">
        <v>181</v>
      </c>
      <c r="O2" s="2" t="s">
        <v>39</v>
      </c>
      <c r="P2" s="2" t="s">
        <v>219</v>
      </c>
      <c r="Q2" s="2" t="s">
        <v>40</v>
      </c>
      <c r="R2" s="2" t="s">
        <v>220</v>
      </c>
      <c r="S2" s="2" t="s">
        <v>41</v>
      </c>
      <c r="T2" s="2" t="s">
        <v>221</v>
      </c>
      <c r="U2" s="2" t="s">
        <v>42</v>
      </c>
      <c r="V2" s="2" t="s">
        <v>222</v>
      </c>
      <c r="W2" s="2" t="s">
        <v>43</v>
      </c>
      <c r="X2" s="2" t="s">
        <v>223</v>
      </c>
      <c r="Y2" s="2" t="s">
        <v>44</v>
      </c>
      <c r="Z2" s="2" t="s">
        <v>224</v>
      </c>
      <c r="AA2" s="2" t="s">
        <v>45</v>
      </c>
      <c r="AB2" s="2" t="s">
        <v>225</v>
      </c>
      <c r="AC2" s="2" t="s">
        <v>226</v>
      </c>
      <c r="AD2" s="2" t="s">
        <v>227</v>
      </c>
      <c r="AE2" s="2" t="s">
        <v>46</v>
      </c>
      <c r="AF2" s="2" t="s">
        <v>228</v>
      </c>
      <c r="AG2" s="2" t="s">
        <v>47</v>
      </c>
      <c r="AH2" s="2" t="s">
        <v>229</v>
      </c>
      <c r="AI2" s="2" t="s">
        <v>48</v>
      </c>
      <c r="AJ2" s="2" t="s">
        <v>230</v>
      </c>
      <c r="AK2" s="2" t="s">
        <v>49</v>
      </c>
      <c r="AL2" s="2" t="s">
        <v>231</v>
      </c>
    </row>
    <row r="3" spans="1:38" ht="27" customHeight="1" x14ac:dyDescent="0.3">
      <c r="A3" s="8" t="s">
        <v>56</v>
      </c>
      <c r="B3" s="8" t="s">
        <v>57</v>
      </c>
      <c r="C3" s="8" t="s">
        <v>294</v>
      </c>
      <c r="D3" s="8">
        <v>22</v>
      </c>
      <c r="E3" s="8" t="s">
        <v>58</v>
      </c>
      <c r="F3" s="8" t="s">
        <v>59</v>
      </c>
      <c r="G3" s="8" t="s">
        <v>60</v>
      </c>
      <c r="H3" s="8" t="s">
        <v>61</v>
      </c>
      <c r="I3" s="8" t="s">
        <v>62</v>
      </c>
      <c r="J3" s="8" t="s">
        <v>63</v>
      </c>
      <c r="K3" s="8">
        <v>3</v>
      </c>
      <c r="L3" s="8" t="s">
        <v>64</v>
      </c>
      <c r="M3" s="8" t="s">
        <v>65</v>
      </c>
      <c r="N3" s="8" t="s">
        <v>66</v>
      </c>
      <c r="O3" s="8" t="s">
        <v>67</v>
      </c>
      <c r="P3" s="8">
        <f t="shared" ref="P3:P52" si="0">IF(O3="Getting better", 1, IF(O3="Unchanged", 0, IF(O3="Getting worse", -1, "")))</f>
        <v>1</v>
      </c>
      <c r="Q3" s="8" t="s">
        <v>68</v>
      </c>
      <c r="R3" s="8">
        <f t="shared" ref="R3:R52" si="1">IF(Q3="Getting better", 1, IF(Q3="Unchanged", 0, IF(Q3="Getting worse", -1, "")))</f>
        <v>-1</v>
      </c>
      <c r="S3" s="8" t="s">
        <v>67</v>
      </c>
      <c r="T3" s="8">
        <f t="shared" ref="T3:T52" si="2">IF(S3="Getting better", 1, IF(S3="Unchanged", 0, IF(S3="Getting worse", -1, "")))</f>
        <v>1</v>
      </c>
      <c r="U3" s="8" t="s">
        <v>67</v>
      </c>
      <c r="V3" s="8">
        <f t="shared" ref="V3:V52" si="3">IF(U3="Getting better", 1, IF(U3="Unchanged", 0, IF(U3="Getting worse", -1, "")))</f>
        <v>1</v>
      </c>
      <c r="W3" s="8" t="s">
        <v>67</v>
      </c>
      <c r="X3" s="8">
        <f t="shared" ref="X3:X52" si="4">IF(W3="Getting better", 1, IF(W3="Unchanged", 0, IF(W3="Getting worse", -1, "")))</f>
        <v>1</v>
      </c>
      <c r="Y3" s="8" t="s">
        <v>67</v>
      </c>
      <c r="Z3" s="8">
        <f t="shared" ref="Z3:Z52" si="5">IF(Y3="Getting better", 1, IF(Y3="Unchanged", 0, IF(Y3="Getting worse", -1, "")))</f>
        <v>1</v>
      </c>
      <c r="AA3" s="8" t="s">
        <v>69</v>
      </c>
      <c r="AB3" s="8">
        <f t="shared" ref="AB3:AB52" si="6">IF(AA3="Getting better", 1, IF(AA3="Unchanged", 0, IF(AA3="Getting worse", -1, "")))</f>
        <v>0</v>
      </c>
      <c r="AC3" s="8" t="s">
        <v>67</v>
      </c>
      <c r="AD3" s="8">
        <f t="shared" ref="AD3:AD52" si="7">IF(AC3="Getting better", 1, IF(AC3="Unchanged", 0, IF(AC3="Getting worse", -1, "")))</f>
        <v>1</v>
      </c>
      <c r="AE3" s="8" t="s">
        <v>67</v>
      </c>
      <c r="AF3" s="8">
        <f t="shared" ref="AF3:AF52" si="8">IF(AE3="Getting better", 1, IF(AE3="Unchanged", 0, IF(AE3="Getting worse", -1, "")))</f>
        <v>1</v>
      </c>
      <c r="AG3" s="8" t="s">
        <v>67</v>
      </c>
      <c r="AH3" s="8">
        <f t="shared" ref="AH3:AH52" si="9">IF(AG3="Getting better", 1, IF(AG3="Unchanged", 0, IF(AG3="Getting worse", -1, "")))</f>
        <v>1</v>
      </c>
      <c r="AI3" s="8" t="s">
        <v>67</v>
      </c>
      <c r="AJ3" s="8">
        <f t="shared" ref="AJ3:AJ52" si="10">IF(AI3="Getting better", 1, IF(AI3="Unchanged", 0, IF(AI3="Getting worse", -1, "")))</f>
        <v>1</v>
      </c>
      <c r="AK3" s="8" t="s">
        <v>69</v>
      </c>
      <c r="AL3" s="8">
        <f t="shared" ref="AL3:AL52" si="11">IF(AK3="Getting better", 1, IF(AK3="Unchanged", 0, IF(AK3="Getting worse", -1, "")))</f>
        <v>0</v>
      </c>
    </row>
    <row r="4" spans="1:38" ht="27" customHeight="1" x14ac:dyDescent="0.3">
      <c r="A4" s="8" t="s">
        <v>56</v>
      </c>
      <c r="B4" s="8" t="s">
        <v>57</v>
      </c>
      <c r="C4" s="8" t="s">
        <v>294</v>
      </c>
      <c r="D4" s="8">
        <v>21</v>
      </c>
      <c r="E4" s="8" t="s">
        <v>58</v>
      </c>
      <c r="F4" s="8" t="s">
        <v>59</v>
      </c>
      <c r="G4" s="8" t="s">
        <v>73</v>
      </c>
      <c r="H4" s="8" t="s">
        <v>61</v>
      </c>
      <c r="I4" s="8" t="s">
        <v>74</v>
      </c>
      <c r="J4" s="8" t="s">
        <v>75</v>
      </c>
      <c r="K4" s="8">
        <v>4</v>
      </c>
      <c r="L4" s="8" t="s">
        <v>64</v>
      </c>
      <c r="M4" s="8" t="s">
        <v>65</v>
      </c>
      <c r="N4" s="8" t="s">
        <v>76</v>
      </c>
      <c r="O4" s="8" t="s">
        <v>69</v>
      </c>
      <c r="P4" s="8">
        <f t="shared" si="0"/>
        <v>0</v>
      </c>
      <c r="Q4" s="8" t="s">
        <v>68</v>
      </c>
      <c r="R4" s="8">
        <f t="shared" si="1"/>
        <v>-1</v>
      </c>
      <c r="S4" s="8" t="s">
        <v>69</v>
      </c>
      <c r="T4" s="8">
        <f t="shared" si="2"/>
        <v>0</v>
      </c>
      <c r="U4" s="8" t="s">
        <v>68</v>
      </c>
      <c r="V4" s="8">
        <f t="shared" si="3"/>
        <v>-1</v>
      </c>
      <c r="W4" s="8" t="s">
        <v>69</v>
      </c>
      <c r="X4" s="8">
        <f t="shared" si="4"/>
        <v>0</v>
      </c>
      <c r="Y4" s="8" t="s">
        <v>68</v>
      </c>
      <c r="Z4" s="8">
        <f t="shared" si="5"/>
        <v>-1</v>
      </c>
      <c r="AA4" s="8" t="s">
        <v>68</v>
      </c>
      <c r="AB4" s="8">
        <f t="shared" si="6"/>
        <v>-1</v>
      </c>
      <c r="AC4" s="8" t="s">
        <v>69</v>
      </c>
      <c r="AD4" s="8">
        <f t="shared" si="7"/>
        <v>0</v>
      </c>
      <c r="AE4" s="8" t="s">
        <v>68</v>
      </c>
      <c r="AF4" s="8">
        <f t="shared" si="8"/>
        <v>-1</v>
      </c>
      <c r="AG4" s="8" t="s">
        <v>69</v>
      </c>
      <c r="AH4" s="8">
        <f t="shared" si="9"/>
        <v>0</v>
      </c>
      <c r="AI4" s="8" t="s">
        <v>68</v>
      </c>
      <c r="AJ4" s="8">
        <f t="shared" si="10"/>
        <v>-1</v>
      </c>
      <c r="AK4" s="8" t="s">
        <v>68</v>
      </c>
      <c r="AL4" s="8">
        <f t="shared" si="11"/>
        <v>-1</v>
      </c>
    </row>
    <row r="5" spans="1:38" ht="27" customHeight="1" x14ac:dyDescent="0.3">
      <c r="A5" s="8" t="s">
        <v>56</v>
      </c>
      <c r="B5" s="8" t="s">
        <v>57</v>
      </c>
      <c r="C5" s="8" t="s">
        <v>294</v>
      </c>
      <c r="D5" s="8">
        <v>22</v>
      </c>
      <c r="E5" s="8" t="s">
        <v>58</v>
      </c>
      <c r="F5" s="8" t="s">
        <v>59</v>
      </c>
      <c r="G5" s="8" t="s">
        <v>79</v>
      </c>
      <c r="H5" s="8" t="s">
        <v>61</v>
      </c>
      <c r="I5" s="8" t="s">
        <v>74</v>
      </c>
      <c r="J5" s="8" t="s">
        <v>80</v>
      </c>
      <c r="K5" s="8">
        <v>3</v>
      </c>
      <c r="L5" s="8" t="s">
        <v>64</v>
      </c>
      <c r="M5" s="8" t="s">
        <v>65</v>
      </c>
      <c r="N5" s="8" t="s">
        <v>81</v>
      </c>
      <c r="O5" s="8" t="s">
        <v>67</v>
      </c>
      <c r="P5" s="8">
        <f t="shared" si="0"/>
        <v>1</v>
      </c>
      <c r="Q5" s="8" t="s">
        <v>68</v>
      </c>
      <c r="R5" s="8">
        <f t="shared" si="1"/>
        <v>-1</v>
      </c>
      <c r="S5" s="8" t="s">
        <v>69</v>
      </c>
      <c r="T5" s="8">
        <f t="shared" si="2"/>
        <v>0</v>
      </c>
      <c r="U5" s="8" t="s">
        <v>67</v>
      </c>
      <c r="V5" s="8">
        <f t="shared" si="3"/>
        <v>1</v>
      </c>
      <c r="W5" s="8" t="s">
        <v>69</v>
      </c>
      <c r="X5" s="8">
        <f t="shared" si="4"/>
        <v>0</v>
      </c>
      <c r="Y5" s="8" t="s">
        <v>69</v>
      </c>
      <c r="Z5" s="8">
        <f t="shared" si="5"/>
        <v>0</v>
      </c>
      <c r="AA5" s="8" t="s">
        <v>69</v>
      </c>
      <c r="AB5" s="8">
        <f t="shared" si="6"/>
        <v>0</v>
      </c>
      <c r="AC5" s="8" t="s">
        <v>67</v>
      </c>
      <c r="AD5" s="8">
        <f t="shared" si="7"/>
        <v>1</v>
      </c>
      <c r="AE5" s="8" t="s">
        <v>67</v>
      </c>
      <c r="AF5" s="8">
        <f t="shared" si="8"/>
        <v>1</v>
      </c>
      <c r="AG5" s="8" t="s">
        <v>69</v>
      </c>
      <c r="AH5" s="8">
        <f t="shared" si="9"/>
        <v>0</v>
      </c>
      <c r="AI5" s="8" t="s">
        <v>69</v>
      </c>
      <c r="AJ5" s="8">
        <f t="shared" si="10"/>
        <v>0</v>
      </c>
      <c r="AK5" s="8" t="s">
        <v>69</v>
      </c>
      <c r="AL5" s="8">
        <f t="shared" si="11"/>
        <v>0</v>
      </c>
    </row>
    <row r="6" spans="1:38" ht="27" customHeight="1" x14ac:dyDescent="0.3">
      <c r="A6" s="8" t="s">
        <v>56</v>
      </c>
      <c r="B6" s="8" t="s">
        <v>57</v>
      </c>
      <c r="C6" s="8" t="s">
        <v>294</v>
      </c>
      <c r="D6" s="8">
        <v>21</v>
      </c>
      <c r="E6" s="8" t="s">
        <v>58</v>
      </c>
      <c r="F6" s="8" t="s">
        <v>59</v>
      </c>
      <c r="G6" s="8" t="s">
        <v>60</v>
      </c>
      <c r="H6" s="8" t="s">
        <v>61</v>
      </c>
      <c r="I6" s="8" t="s">
        <v>74</v>
      </c>
      <c r="J6" s="8" t="s">
        <v>80</v>
      </c>
      <c r="K6" s="8">
        <v>3</v>
      </c>
      <c r="L6" s="8" t="s">
        <v>85</v>
      </c>
      <c r="M6" s="8" t="s">
        <v>65</v>
      </c>
      <c r="N6" s="8" t="s">
        <v>66</v>
      </c>
      <c r="O6" s="8" t="s">
        <v>68</v>
      </c>
      <c r="P6" s="8">
        <f t="shared" si="0"/>
        <v>-1</v>
      </c>
      <c r="Q6" s="8" t="s">
        <v>68</v>
      </c>
      <c r="R6" s="8">
        <f t="shared" si="1"/>
        <v>-1</v>
      </c>
      <c r="S6" s="8" t="s">
        <v>68</v>
      </c>
      <c r="T6" s="8">
        <f t="shared" si="2"/>
        <v>-1</v>
      </c>
      <c r="U6" s="8" t="s">
        <v>67</v>
      </c>
      <c r="V6" s="8">
        <f t="shared" si="3"/>
        <v>1</v>
      </c>
      <c r="W6" s="8" t="s">
        <v>69</v>
      </c>
      <c r="X6" s="8">
        <f t="shared" si="4"/>
        <v>0</v>
      </c>
      <c r="Y6" s="8" t="s">
        <v>68</v>
      </c>
      <c r="Z6" s="8">
        <f t="shared" si="5"/>
        <v>-1</v>
      </c>
      <c r="AA6" s="8" t="s">
        <v>68</v>
      </c>
      <c r="AB6" s="8">
        <f t="shared" si="6"/>
        <v>-1</v>
      </c>
      <c r="AC6" s="8" t="s">
        <v>67</v>
      </c>
      <c r="AD6" s="8">
        <f t="shared" si="7"/>
        <v>1</v>
      </c>
      <c r="AE6" s="8" t="s">
        <v>68</v>
      </c>
      <c r="AF6" s="8">
        <f t="shared" si="8"/>
        <v>-1</v>
      </c>
      <c r="AG6" s="8" t="s">
        <v>67</v>
      </c>
      <c r="AH6" s="8">
        <f t="shared" si="9"/>
        <v>1</v>
      </c>
      <c r="AI6" s="8" t="s">
        <v>69</v>
      </c>
      <c r="AJ6" s="8">
        <f t="shared" si="10"/>
        <v>0</v>
      </c>
      <c r="AK6" s="8" t="s">
        <v>68</v>
      </c>
      <c r="AL6" s="8">
        <f t="shared" si="11"/>
        <v>-1</v>
      </c>
    </row>
    <row r="7" spans="1:38" ht="27" customHeight="1" x14ac:dyDescent="0.3">
      <c r="A7" s="8" t="s">
        <v>56</v>
      </c>
      <c r="B7" s="8" t="s">
        <v>57</v>
      </c>
      <c r="C7" s="8" t="s">
        <v>294</v>
      </c>
      <c r="D7" s="8">
        <v>22</v>
      </c>
      <c r="E7" s="8" t="s">
        <v>58</v>
      </c>
      <c r="F7" s="8" t="s">
        <v>59</v>
      </c>
      <c r="G7" s="8" t="s">
        <v>73</v>
      </c>
      <c r="H7" s="8" t="s">
        <v>61</v>
      </c>
      <c r="I7" s="8" t="s">
        <v>88</v>
      </c>
      <c r="J7" s="8" t="s">
        <v>80</v>
      </c>
      <c r="K7" s="8">
        <v>3</v>
      </c>
      <c r="L7" s="8" t="s">
        <v>64</v>
      </c>
      <c r="M7" s="8" t="s">
        <v>65</v>
      </c>
      <c r="N7" s="8" t="s">
        <v>89</v>
      </c>
      <c r="O7" s="8" t="s">
        <v>69</v>
      </c>
      <c r="P7" s="8">
        <f t="shared" si="0"/>
        <v>0</v>
      </c>
      <c r="Q7" s="8" t="s">
        <v>68</v>
      </c>
      <c r="R7" s="8">
        <f t="shared" si="1"/>
        <v>-1</v>
      </c>
      <c r="S7" s="8" t="s">
        <v>67</v>
      </c>
      <c r="T7" s="8">
        <f t="shared" si="2"/>
        <v>1</v>
      </c>
      <c r="U7" s="8" t="s">
        <v>67</v>
      </c>
      <c r="V7" s="8">
        <f t="shared" si="3"/>
        <v>1</v>
      </c>
      <c r="W7" s="8" t="s">
        <v>67</v>
      </c>
      <c r="X7" s="8">
        <f t="shared" si="4"/>
        <v>1</v>
      </c>
      <c r="Y7" s="8" t="s">
        <v>67</v>
      </c>
      <c r="Z7" s="8">
        <f t="shared" si="5"/>
        <v>1</v>
      </c>
      <c r="AA7" s="8" t="s">
        <v>69</v>
      </c>
      <c r="AB7" s="8">
        <f t="shared" si="6"/>
        <v>0</v>
      </c>
      <c r="AC7" s="8" t="s">
        <v>67</v>
      </c>
      <c r="AD7" s="8">
        <f t="shared" si="7"/>
        <v>1</v>
      </c>
      <c r="AE7" s="8" t="s">
        <v>67</v>
      </c>
      <c r="AF7" s="8">
        <f t="shared" si="8"/>
        <v>1</v>
      </c>
      <c r="AG7" s="8" t="s">
        <v>67</v>
      </c>
      <c r="AH7" s="8">
        <f t="shared" si="9"/>
        <v>1</v>
      </c>
      <c r="AI7" s="8" t="s">
        <v>67</v>
      </c>
      <c r="AJ7" s="8">
        <f t="shared" si="10"/>
        <v>1</v>
      </c>
      <c r="AK7" s="8" t="s">
        <v>69</v>
      </c>
      <c r="AL7" s="8">
        <f t="shared" si="11"/>
        <v>0</v>
      </c>
    </row>
    <row r="8" spans="1:38" ht="27" customHeight="1" x14ac:dyDescent="0.3">
      <c r="A8" s="8" t="s">
        <v>56</v>
      </c>
      <c r="B8" s="8" t="s">
        <v>57</v>
      </c>
      <c r="C8" s="8" t="s">
        <v>294</v>
      </c>
      <c r="D8" s="8">
        <v>21</v>
      </c>
      <c r="E8" s="8" t="s">
        <v>93</v>
      </c>
      <c r="F8" s="8" t="s">
        <v>59</v>
      </c>
      <c r="G8" s="8" t="s">
        <v>73</v>
      </c>
      <c r="H8" s="8" t="s">
        <v>61</v>
      </c>
      <c r="I8" s="8" t="s">
        <v>74</v>
      </c>
      <c r="J8" s="8" t="s">
        <v>63</v>
      </c>
      <c r="K8" s="8">
        <v>9</v>
      </c>
      <c r="L8" s="8" t="s">
        <v>64</v>
      </c>
      <c r="M8" s="8" t="s">
        <v>65</v>
      </c>
      <c r="N8" s="8" t="s">
        <v>94</v>
      </c>
      <c r="O8" s="8" t="s">
        <v>68</v>
      </c>
      <c r="P8" s="8">
        <f t="shared" si="0"/>
        <v>-1</v>
      </c>
      <c r="Q8" s="8" t="s">
        <v>67</v>
      </c>
      <c r="R8" s="8">
        <f t="shared" si="1"/>
        <v>1</v>
      </c>
      <c r="S8" s="8" t="s">
        <v>67</v>
      </c>
      <c r="T8" s="8">
        <f t="shared" si="2"/>
        <v>1</v>
      </c>
      <c r="U8" s="8" t="s">
        <v>68</v>
      </c>
      <c r="V8" s="8">
        <f t="shared" si="3"/>
        <v>-1</v>
      </c>
      <c r="W8" s="8" t="s">
        <v>67</v>
      </c>
      <c r="X8" s="8">
        <f t="shared" si="4"/>
        <v>1</v>
      </c>
      <c r="Y8" s="8" t="s">
        <v>67</v>
      </c>
      <c r="Z8" s="8">
        <f t="shared" si="5"/>
        <v>1</v>
      </c>
      <c r="AA8" s="8" t="s">
        <v>68</v>
      </c>
      <c r="AB8" s="8">
        <f t="shared" si="6"/>
        <v>-1</v>
      </c>
      <c r="AC8" s="8" t="s">
        <v>67</v>
      </c>
      <c r="AD8" s="8">
        <f t="shared" si="7"/>
        <v>1</v>
      </c>
      <c r="AE8" s="8" t="s">
        <v>69</v>
      </c>
      <c r="AF8" s="8">
        <f t="shared" si="8"/>
        <v>0</v>
      </c>
      <c r="AG8" s="8" t="s">
        <v>67</v>
      </c>
      <c r="AH8" s="8">
        <f t="shared" si="9"/>
        <v>1</v>
      </c>
      <c r="AI8" s="8" t="s">
        <v>69</v>
      </c>
      <c r="AJ8" s="8">
        <f t="shared" si="10"/>
        <v>0</v>
      </c>
      <c r="AK8" s="8" t="s">
        <v>69</v>
      </c>
      <c r="AL8" s="8">
        <f t="shared" si="11"/>
        <v>0</v>
      </c>
    </row>
    <row r="9" spans="1:38" ht="27" customHeight="1" x14ac:dyDescent="0.3">
      <c r="A9" s="8" t="s">
        <v>56</v>
      </c>
      <c r="B9" s="8" t="s">
        <v>95</v>
      </c>
      <c r="C9" s="8" t="s">
        <v>294</v>
      </c>
      <c r="D9" s="8">
        <v>32</v>
      </c>
      <c r="E9" s="8" t="s">
        <v>58</v>
      </c>
      <c r="F9" s="8" t="s">
        <v>59</v>
      </c>
      <c r="G9" s="8" t="s">
        <v>60</v>
      </c>
      <c r="H9" s="8" t="s">
        <v>61</v>
      </c>
      <c r="I9" s="8" t="s">
        <v>96</v>
      </c>
      <c r="J9" s="8" t="s">
        <v>80</v>
      </c>
      <c r="K9" s="8">
        <v>4</v>
      </c>
      <c r="L9" s="8" t="s">
        <v>97</v>
      </c>
      <c r="M9" s="8" t="s">
        <v>98</v>
      </c>
      <c r="N9" s="8" t="s">
        <v>99</v>
      </c>
      <c r="O9" s="8" t="s">
        <v>68</v>
      </c>
      <c r="P9" s="8">
        <f t="shared" si="0"/>
        <v>-1</v>
      </c>
      <c r="Q9" s="8" t="s">
        <v>68</v>
      </c>
      <c r="R9" s="8">
        <f t="shared" si="1"/>
        <v>-1</v>
      </c>
      <c r="S9" s="8" t="s">
        <v>69</v>
      </c>
      <c r="T9" s="8">
        <f t="shared" si="2"/>
        <v>0</v>
      </c>
      <c r="U9" s="8" t="s">
        <v>67</v>
      </c>
      <c r="V9" s="8">
        <f t="shared" si="3"/>
        <v>1</v>
      </c>
      <c r="W9" s="8" t="s">
        <v>67</v>
      </c>
      <c r="X9" s="8">
        <f t="shared" si="4"/>
        <v>1</v>
      </c>
      <c r="Y9" s="8" t="s">
        <v>69</v>
      </c>
      <c r="Z9" s="8">
        <f t="shared" si="5"/>
        <v>0</v>
      </c>
      <c r="AA9" s="8" t="s">
        <v>68</v>
      </c>
      <c r="AB9" s="8">
        <f t="shared" si="6"/>
        <v>-1</v>
      </c>
      <c r="AC9" s="8" t="s">
        <v>67</v>
      </c>
      <c r="AD9" s="8">
        <f t="shared" si="7"/>
        <v>1</v>
      </c>
      <c r="AE9" s="8" t="s">
        <v>69</v>
      </c>
      <c r="AF9" s="8">
        <f t="shared" si="8"/>
        <v>0</v>
      </c>
      <c r="AG9" s="8" t="s">
        <v>67</v>
      </c>
      <c r="AH9" s="8">
        <f t="shared" si="9"/>
        <v>1</v>
      </c>
      <c r="AI9" s="8" t="s">
        <v>69</v>
      </c>
      <c r="AJ9" s="8">
        <f t="shared" si="10"/>
        <v>0</v>
      </c>
      <c r="AK9" s="8" t="s">
        <v>68</v>
      </c>
      <c r="AL9" s="8">
        <f t="shared" si="11"/>
        <v>-1</v>
      </c>
    </row>
    <row r="10" spans="1:38" ht="27" customHeight="1" x14ac:dyDescent="0.3">
      <c r="A10" s="8" t="s">
        <v>56</v>
      </c>
      <c r="B10" s="8" t="s">
        <v>95</v>
      </c>
      <c r="C10" s="8" t="s">
        <v>294</v>
      </c>
      <c r="D10" s="8">
        <v>52</v>
      </c>
      <c r="E10" s="8" t="s">
        <v>58</v>
      </c>
      <c r="F10" s="8" t="s">
        <v>59</v>
      </c>
      <c r="G10" s="8" t="s">
        <v>60</v>
      </c>
      <c r="H10" s="8" t="s">
        <v>61</v>
      </c>
      <c r="I10" s="8" t="s">
        <v>96</v>
      </c>
      <c r="J10" s="8" t="s">
        <v>75</v>
      </c>
      <c r="K10" s="8">
        <v>3</v>
      </c>
      <c r="L10" s="8" t="s">
        <v>97</v>
      </c>
      <c r="M10" s="8" t="s">
        <v>98</v>
      </c>
      <c r="N10" s="8" t="s">
        <v>99</v>
      </c>
      <c r="O10" s="8" t="s">
        <v>68</v>
      </c>
      <c r="P10" s="8">
        <f t="shared" si="0"/>
        <v>-1</v>
      </c>
      <c r="Q10" s="8" t="s">
        <v>68</v>
      </c>
      <c r="R10" s="8">
        <f t="shared" si="1"/>
        <v>-1</v>
      </c>
      <c r="S10" s="8" t="s">
        <v>69</v>
      </c>
      <c r="T10" s="8">
        <f t="shared" si="2"/>
        <v>0</v>
      </c>
      <c r="U10" s="8" t="s">
        <v>69</v>
      </c>
      <c r="V10" s="8">
        <f t="shared" si="3"/>
        <v>0</v>
      </c>
      <c r="W10" s="8" t="s">
        <v>69</v>
      </c>
      <c r="X10" s="8">
        <f t="shared" si="4"/>
        <v>0</v>
      </c>
      <c r="Y10" s="8" t="s">
        <v>68</v>
      </c>
      <c r="Z10" s="8">
        <f t="shared" si="5"/>
        <v>-1</v>
      </c>
      <c r="AA10" s="8" t="s">
        <v>68</v>
      </c>
      <c r="AB10" s="8">
        <f t="shared" si="6"/>
        <v>-1</v>
      </c>
      <c r="AC10" s="8" t="s">
        <v>69</v>
      </c>
      <c r="AD10" s="8">
        <f t="shared" si="7"/>
        <v>0</v>
      </c>
      <c r="AE10" s="8" t="s">
        <v>69</v>
      </c>
      <c r="AF10" s="8">
        <f t="shared" si="8"/>
        <v>0</v>
      </c>
      <c r="AG10" s="8" t="s">
        <v>69</v>
      </c>
      <c r="AH10" s="8">
        <f t="shared" si="9"/>
        <v>0</v>
      </c>
      <c r="AI10" s="8" t="s">
        <v>69</v>
      </c>
      <c r="AJ10" s="8">
        <f t="shared" si="10"/>
        <v>0</v>
      </c>
      <c r="AK10" s="8" t="s">
        <v>69</v>
      </c>
      <c r="AL10" s="8">
        <f t="shared" si="11"/>
        <v>0</v>
      </c>
    </row>
    <row r="11" spans="1:38" ht="27" customHeight="1" x14ac:dyDescent="0.3">
      <c r="A11" s="8" t="s">
        <v>56</v>
      </c>
      <c r="B11" s="8" t="s">
        <v>95</v>
      </c>
      <c r="C11" s="8" t="s">
        <v>294</v>
      </c>
      <c r="D11" s="8">
        <v>34</v>
      </c>
      <c r="E11" s="8" t="s">
        <v>58</v>
      </c>
      <c r="F11" s="8" t="s">
        <v>59</v>
      </c>
      <c r="G11" s="8" t="s">
        <v>60</v>
      </c>
      <c r="H11" s="8" t="s">
        <v>61</v>
      </c>
      <c r="I11" s="8" t="s">
        <v>96</v>
      </c>
      <c r="J11" s="8" t="s">
        <v>80</v>
      </c>
      <c r="K11" s="8">
        <v>4</v>
      </c>
      <c r="L11" s="8" t="s">
        <v>97</v>
      </c>
      <c r="M11" s="8" t="s">
        <v>98</v>
      </c>
      <c r="N11" s="8" t="s">
        <v>99</v>
      </c>
      <c r="O11" s="8" t="s">
        <v>68</v>
      </c>
      <c r="P11" s="8">
        <f t="shared" si="0"/>
        <v>-1</v>
      </c>
      <c r="Q11" s="8" t="s">
        <v>69</v>
      </c>
      <c r="R11" s="8">
        <f t="shared" si="1"/>
        <v>0</v>
      </c>
      <c r="S11" s="8" t="s">
        <v>67</v>
      </c>
      <c r="T11" s="8">
        <f t="shared" si="2"/>
        <v>1</v>
      </c>
      <c r="U11" s="8" t="s">
        <v>67</v>
      </c>
      <c r="V11" s="8">
        <f t="shared" si="3"/>
        <v>1</v>
      </c>
      <c r="W11" s="8" t="s">
        <v>69</v>
      </c>
      <c r="X11" s="8">
        <f t="shared" si="4"/>
        <v>0</v>
      </c>
      <c r="Y11" s="8" t="s">
        <v>69</v>
      </c>
      <c r="Z11" s="8">
        <f t="shared" si="5"/>
        <v>0</v>
      </c>
      <c r="AA11" s="8" t="s">
        <v>69</v>
      </c>
      <c r="AB11" s="8">
        <f t="shared" si="6"/>
        <v>0</v>
      </c>
      <c r="AC11" s="8" t="s">
        <v>67</v>
      </c>
      <c r="AD11" s="8">
        <f t="shared" si="7"/>
        <v>1</v>
      </c>
      <c r="AE11" s="8" t="s">
        <v>68</v>
      </c>
      <c r="AF11" s="8">
        <f t="shared" si="8"/>
        <v>-1</v>
      </c>
      <c r="AG11" s="8" t="s">
        <v>67</v>
      </c>
      <c r="AH11" s="8">
        <f t="shared" si="9"/>
        <v>1</v>
      </c>
      <c r="AI11" s="8" t="s">
        <v>67</v>
      </c>
      <c r="AJ11" s="8">
        <f t="shared" si="10"/>
        <v>1</v>
      </c>
      <c r="AK11" s="8" t="s">
        <v>69</v>
      </c>
      <c r="AL11" s="8">
        <f t="shared" si="11"/>
        <v>0</v>
      </c>
    </row>
    <row r="12" spans="1:38" ht="27" customHeight="1" x14ac:dyDescent="0.3">
      <c r="A12" s="8" t="s">
        <v>56</v>
      </c>
      <c r="B12" s="8" t="s">
        <v>95</v>
      </c>
      <c r="C12" s="8" t="s">
        <v>294</v>
      </c>
      <c r="D12" s="8">
        <v>25</v>
      </c>
      <c r="E12" s="8" t="s">
        <v>58</v>
      </c>
      <c r="F12" s="8" t="s">
        <v>59</v>
      </c>
      <c r="G12" s="8" t="s">
        <v>60</v>
      </c>
      <c r="H12" s="8" t="s">
        <v>61</v>
      </c>
      <c r="I12" s="8" t="s">
        <v>62</v>
      </c>
      <c r="J12" s="8" t="s">
        <v>80</v>
      </c>
      <c r="K12" s="8">
        <v>4</v>
      </c>
      <c r="L12" s="8" t="s">
        <v>85</v>
      </c>
      <c r="M12" s="8" t="s">
        <v>65</v>
      </c>
      <c r="N12" s="8" t="s">
        <v>89</v>
      </c>
      <c r="O12" s="8" t="s">
        <v>69</v>
      </c>
      <c r="P12" s="8">
        <f t="shared" si="0"/>
        <v>0</v>
      </c>
      <c r="Q12" s="8" t="s">
        <v>68</v>
      </c>
      <c r="R12" s="8">
        <f t="shared" si="1"/>
        <v>-1</v>
      </c>
      <c r="S12" s="8" t="s">
        <v>68</v>
      </c>
      <c r="T12" s="8">
        <f t="shared" si="2"/>
        <v>-1</v>
      </c>
      <c r="U12" s="8" t="s">
        <v>67</v>
      </c>
      <c r="V12" s="8">
        <f t="shared" si="3"/>
        <v>1</v>
      </c>
      <c r="W12" s="8" t="s">
        <v>68</v>
      </c>
      <c r="X12" s="8">
        <f t="shared" si="4"/>
        <v>-1</v>
      </c>
      <c r="Y12" s="8" t="s">
        <v>67</v>
      </c>
      <c r="Z12" s="8">
        <f t="shared" si="5"/>
        <v>1</v>
      </c>
      <c r="AA12" s="8" t="s">
        <v>68</v>
      </c>
      <c r="AB12" s="8">
        <f t="shared" si="6"/>
        <v>-1</v>
      </c>
      <c r="AC12" s="8" t="s">
        <v>67</v>
      </c>
      <c r="AD12" s="8">
        <f t="shared" si="7"/>
        <v>1</v>
      </c>
      <c r="AE12" s="8" t="s">
        <v>68</v>
      </c>
      <c r="AF12" s="8">
        <f t="shared" si="8"/>
        <v>-1</v>
      </c>
      <c r="AG12" s="8" t="s">
        <v>67</v>
      </c>
      <c r="AH12" s="8">
        <f t="shared" si="9"/>
        <v>1</v>
      </c>
      <c r="AI12" s="8" t="s">
        <v>69</v>
      </c>
      <c r="AJ12" s="8">
        <f t="shared" si="10"/>
        <v>0</v>
      </c>
      <c r="AK12" s="8" t="s">
        <v>68</v>
      </c>
      <c r="AL12" s="8">
        <f t="shared" si="11"/>
        <v>-1</v>
      </c>
    </row>
    <row r="13" spans="1:38" ht="27" customHeight="1" x14ac:dyDescent="0.3">
      <c r="A13" s="8" t="s">
        <v>111</v>
      </c>
      <c r="B13" s="8" t="s">
        <v>203</v>
      </c>
      <c r="C13" s="8" t="s">
        <v>294</v>
      </c>
      <c r="D13" s="8">
        <v>77</v>
      </c>
      <c r="E13" s="8" t="s">
        <v>58</v>
      </c>
      <c r="F13" s="8" t="s">
        <v>59</v>
      </c>
      <c r="G13" s="8" t="s">
        <v>60</v>
      </c>
      <c r="H13" s="8" t="s">
        <v>61</v>
      </c>
      <c r="I13" s="8" t="s">
        <v>112</v>
      </c>
      <c r="J13" s="8" t="s">
        <v>80</v>
      </c>
      <c r="K13" s="8">
        <v>5</v>
      </c>
      <c r="L13" s="8" t="s">
        <v>85</v>
      </c>
      <c r="M13" s="8" t="s">
        <v>98</v>
      </c>
      <c r="N13" s="8" t="s">
        <v>99</v>
      </c>
      <c r="O13" s="8" t="s">
        <v>68</v>
      </c>
      <c r="P13" s="8">
        <f t="shared" si="0"/>
        <v>-1</v>
      </c>
      <c r="Q13" s="8" t="s">
        <v>68</v>
      </c>
      <c r="R13" s="8">
        <f t="shared" si="1"/>
        <v>-1</v>
      </c>
      <c r="S13" s="8" t="s">
        <v>69</v>
      </c>
      <c r="T13" s="8">
        <f t="shared" si="2"/>
        <v>0</v>
      </c>
      <c r="U13" s="8" t="s">
        <v>67</v>
      </c>
      <c r="V13" s="8">
        <f t="shared" si="3"/>
        <v>1</v>
      </c>
      <c r="W13" s="8" t="s">
        <v>67</v>
      </c>
      <c r="X13" s="8">
        <f t="shared" si="4"/>
        <v>1</v>
      </c>
      <c r="Y13" s="8" t="s">
        <v>69</v>
      </c>
      <c r="Z13" s="8">
        <f t="shared" si="5"/>
        <v>0</v>
      </c>
      <c r="AA13" s="8" t="s">
        <v>69</v>
      </c>
      <c r="AB13" s="8">
        <f t="shared" si="6"/>
        <v>0</v>
      </c>
      <c r="AC13" s="8" t="s">
        <v>68</v>
      </c>
      <c r="AD13" s="8">
        <f t="shared" si="7"/>
        <v>-1</v>
      </c>
      <c r="AE13" s="8" t="s">
        <v>69</v>
      </c>
      <c r="AF13" s="8">
        <f t="shared" si="8"/>
        <v>0</v>
      </c>
      <c r="AG13" s="8" t="s">
        <v>67</v>
      </c>
      <c r="AH13" s="8">
        <f t="shared" si="9"/>
        <v>1</v>
      </c>
      <c r="AI13" s="8" t="s">
        <v>67</v>
      </c>
      <c r="AJ13" s="8">
        <f t="shared" si="10"/>
        <v>1</v>
      </c>
      <c r="AK13" s="8" t="s">
        <v>68</v>
      </c>
      <c r="AL13" s="8">
        <f t="shared" si="11"/>
        <v>-1</v>
      </c>
    </row>
    <row r="14" spans="1:38" ht="27" customHeight="1" x14ac:dyDescent="0.3">
      <c r="A14" s="8" t="s">
        <v>111</v>
      </c>
      <c r="B14" s="8" t="s">
        <v>203</v>
      </c>
      <c r="C14" s="8" t="s">
        <v>294</v>
      </c>
      <c r="D14" s="8">
        <v>42</v>
      </c>
      <c r="E14" s="8" t="s">
        <v>93</v>
      </c>
      <c r="F14" s="8" t="s">
        <v>59</v>
      </c>
      <c r="G14" s="8" t="s">
        <v>60</v>
      </c>
      <c r="H14" s="8" t="s">
        <v>61</v>
      </c>
      <c r="I14" s="8" t="s">
        <v>116</v>
      </c>
      <c r="J14" s="8" t="s">
        <v>63</v>
      </c>
      <c r="K14" s="8">
        <v>3</v>
      </c>
      <c r="L14" s="8" t="s">
        <v>97</v>
      </c>
      <c r="M14" s="8" t="s">
        <v>65</v>
      </c>
      <c r="N14" s="8" t="s">
        <v>117</v>
      </c>
      <c r="O14" s="8" t="s">
        <v>69</v>
      </c>
      <c r="P14" s="8">
        <f t="shared" si="0"/>
        <v>0</v>
      </c>
      <c r="Q14" s="8" t="s">
        <v>68</v>
      </c>
      <c r="R14" s="8">
        <f t="shared" si="1"/>
        <v>-1</v>
      </c>
      <c r="S14" s="8" t="s">
        <v>69</v>
      </c>
      <c r="T14" s="8">
        <f t="shared" si="2"/>
        <v>0</v>
      </c>
      <c r="U14" s="8" t="s">
        <v>67</v>
      </c>
      <c r="V14" s="8">
        <f t="shared" si="3"/>
        <v>1</v>
      </c>
      <c r="W14" s="8" t="s">
        <v>67</v>
      </c>
      <c r="X14" s="8">
        <f t="shared" si="4"/>
        <v>1</v>
      </c>
      <c r="Y14" s="8" t="s">
        <v>67</v>
      </c>
      <c r="Z14" s="8">
        <f t="shared" si="5"/>
        <v>1</v>
      </c>
      <c r="AA14" s="8" t="s">
        <v>69</v>
      </c>
      <c r="AB14" s="8">
        <f t="shared" si="6"/>
        <v>0</v>
      </c>
      <c r="AC14" s="8" t="s">
        <v>69</v>
      </c>
      <c r="AD14" s="8">
        <f t="shared" si="7"/>
        <v>0</v>
      </c>
      <c r="AE14" s="8" t="s">
        <v>67</v>
      </c>
      <c r="AF14" s="8">
        <f t="shared" si="8"/>
        <v>1</v>
      </c>
      <c r="AG14" s="8" t="s">
        <v>67</v>
      </c>
      <c r="AH14" s="8">
        <f t="shared" si="9"/>
        <v>1</v>
      </c>
      <c r="AI14" s="8" t="s">
        <v>69</v>
      </c>
      <c r="AJ14" s="8">
        <f t="shared" si="10"/>
        <v>0</v>
      </c>
      <c r="AK14" s="8" t="s">
        <v>68</v>
      </c>
      <c r="AL14" s="8">
        <f t="shared" si="11"/>
        <v>-1</v>
      </c>
    </row>
    <row r="15" spans="1:38" ht="27" customHeight="1" x14ac:dyDescent="0.3">
      <c r="A15" s="8" t="s">
        <v>111</v>
      </c>
      <c r="B15" s="8" t="s">
        <v>203</v>
      </c>
      <c r="C15" s="8" t="s">
        <v>294</v>
      </c>
      <c r="D15" s="8">
        <v>18</v>
      </c>
      <c r="E15" s="8" t="s">
        <v>93</v>
      </c>
      <c r="F15" s="8" t="s">
        <v>59</v>
      </c>
      <c r="G15" s="8" t="s">
        <v>73</v>
      </c>
      <c r="H15" s="8" t="s">
        <v>61</v>
      </c>
      <c r="I15" s="8" t="s">
        <v>74</v>
      </c>
      <c r="J15" s="8" t="s">
        <v>63</v>
      </c>
      <c r="K15" s="8">
        <v>4</v>
      </c>
      <c r="L15" s="8" t="s">
        <v>121</v>
      </c>
      <c r="M15" s="8" t="s">
        <v>65</v>
      </c>
      <c r="N15" s="8" t="s">
        <v>122</v>
      </c>
      <c r="O15" s="8" t="s">
        <v>69</v>
      </c>
      <c r="P15" s="8">
        <f t="shared" si="0"/>
        <v>0</v>
      </c>
      <c r="Q15" s="8" t="s">
        <v>69</v>
      </c>
      <c r="R15" s="8">
        <f t="shared" si="1"/>
        <v>0</v>
      </c>
      <c r="S15" s="8" t="s">
        <v>67</v>
      </c>
      <c r="T15" s="8">
        <f t="shared" si="2"/>
        <v>1</v>
      </c>
      <c r="U15" s="8" t="s">
        <v>67</v>
      </c>
      <c r="V15" s="8">
        <f t="shared" si="3"/>
        <v>1</v>
      </c>
      <c r="W15" s="8" t="s">
        <v>68</v>
      </c>
      <c r="X15" s="8">
        <f t="shared" si="4"/>
        <v>-1</v>
      </c>
      <c r="Y15" s="8" t="s">
        <v>67</v>
      </c>
      <c r="Z15" s="8">
        <f t="shared" si="5"/>
        <v>1</v>
      </c>
      <c r="AA15" s="8" t="s">
        <v>67</v>
      </c>
      <c r="AB15" s="8">
        <f t="shared" si="6"/>
        <v>1</v>
      </c>
      <c r="AC15" s="8" t="s">
        <v>67</v>
      </c>
      <c r="AD15" s="8">
        <f t="shared" si="7"/>
        <v>1</v>
      </c>
      <c r="AE15" s="8" t="s">
        <v>69</v>
      </c>
      <c r="AF15" s="8">
        <f t="shared" si="8"/>
        <v>0</v>
      </c>
      <c r="AG15" s="8" t="s">
        <v>67</v>
      </c>
      <c r="AH15" s="8">
        <f t="shared" si="9"/>
        <v>1</v>
      </c>
      <c r="AI15" s="8" t="s">
        <v>69</v>
      </c>
      <c r="AJ15" s="8">
        <f t="shared" si="10"/>
        <v>0</v>
      </c>
      <c r="AK15" s="8" t="s">
        <v>69</v>
      </c>
      <c r="AL15" s="8">
        <f t="shared" si="11"/>
        <v>0</v>
      </c>
    </row>
    <row r="16" spans="1:38" ht="27" customHeight="1" x14ac:dyDescent="0.3">
      <c r="A16" s="8" t="s">
        <v>111</v>
      </c>
      <c r="B16" s="8" t="s">
        <v>203</v>
      </c>
      <c r="C16" s="8" t="s">
        <v>294</v>
      </c>
      <c r="D16" s="8">
        <v>62</v>
      </c>
      <c r="E16" s="8" t="s">
        <v>93</v>
      </c>
      <c r="F16" s="8" t="s">
        <v>59</v>
      </c>
      <c r="G16" s="8" t="s">
        <v>79</v>
      </c>
      <c r="H16" s="8" t="s">
        <v>61</v>
      </c>
      <c r="I16" s="8" t="s">
        <v>112</v>
      </c>
      <c r="J16" s="8" t="s">
        <v>80</v>
      </c>
      <c r="K16" s="8">
        <v>4</v>
      </c>
      <c r="L16" s="8" t="s">
        <v>85</v>
      </c>
      <c r="M16" s="8" t="s">
        <v>65</v>
      </c>
      <c r="N16" s="8" t="s">
        <v>125</v>
      </c>
      <c r="O16" s="8" t="s">
        <v>67</v>
      </c>
      <c r="P16" s="8">
        <f t="shared" si="0"/>
        <v>1</v>
      </c>
      <c r="Q16" s="8" t="s">
        <v>69</v>
      </c>
      <c r="R16" s="8">
        <f t="shared" si="1"/>
        <v>0</v>
      </c>
      <c r="S16" s="8" t="s">
        <v>67</v>
      </c>
      <c r="T16" s="8">
        <f t="shared" si="2"/>
        <v>1</v>
      </c>
      <c r="U16" s="8" t="s">
        <v>67</v>
      </c>
      <c r="V16" s="8">
        <f t="shared" si="3"/>
        <v>1</v>
      </c>
      <c r="W16" s="8" t="s">
        <v>67</v>
      </c>
      <c r="X16" s="8">
        <f t="shared" si="4"/>
        <v>1</v>
      </c>
      <c r="Y16" s="8" t="s">
        <v>69</v>
      </c>
      <c r="Z16" s="8">
        <f t="shared" si="5"/>
        <v>0</v>
      </c>
      <c r="AA16" s="8" t="s">
        <v>69</v>
      </c>
      <c r="AB16" s="8">
        <f t="shared" si="6"/>
        <v>0</v>
      </c>
      <c r="AC16" s="8" t="s">
        <v>67</v>
      </c>
      <c r="AD16" s="8">
        <f t="shared" si="7"/>
        <v>1</v>
      </c>
      <c r="AE16" s="8" t="s">
        <v>67</v>
      </c>
      <c r="AF16" s="8">
        <f t="shared" si="8"/>
        <v>1</v>
      </c>
      <c r="AG16" s="8" t="s">
        <v>67</v>
      </c>
      <c r="AH16" s="8">
        <f t="shared" si="9"/>
        <v>1</v>
      </c>
      <c r="AI16" s="8" t="s">
        <v>69</v>
      </c>
      <c r="AJ16" s="8">
        <f t="shared" si="10"/>
        <v>0</v>
      </c>
      <c r="AK16" s="8" t="s">
        <v>69</v>
      </c>
      <c r="AL16" s="8">
        <f t="shared" si="11"/>
        <v>0</v>
      </c>
    </row>
    <row r="17" spans="1:38" ht="27" customHeight="1" x14ac:dyDescent="0.3">
      <c r="A17" s="8" t="s">
        <v>111</v>
      </c>
      <c r="B17" s="8" t="s">
        <v>203</v>
      </c>
      <c r="C17" s="8" t="s">
        <v>294</v>
      </c>
      <c r="D17" s="8">
        <v>51</v>
      </c>
      <c r="E17" s="8" t="s">
        <v>58</v>
      </c>
      <c r="F17" s="8" t="s">
        <v>59</v>
      </c>
      <c r="G17" s="8" t="s">
        <v>60</v>
      </c>
      <c r="H17" s="8" t="s">
        <v>61</v>
      </c>
      <c r="I17" s="8" t="s">
        <v>62</v>
      </c>
      <c r="J17" s="8" t="s">
        <v>63</v>
      </c>
      <c r="K17" s="8">
        <v>4</v>
      </c>
      <c r="L17" s="8" t="s">
        <v>64</v>
      </c>
      <c r="M17" s="8" t="s">
        <v>98</v>
      </c>
      <c r="N17" s="8" t="s">
        <v>99</v>
      </c>
      <c r="O17" s="8" t="s">
        <v>67</v>
      </c>
      <c r="P17" s="8">
        <f t="shared" si="0"/>
        <v>1</v>
      </c>
      <c r="Q17" s="8" t="s">
        <v>69</v>
      </c>
      <c r="R17" s="8">
        <f t="shared" si="1"/>
        <v>0</v>
      </c>
      <c r="S17" s="8" t="s">
        <v>67</v>
      </c>
      <c r="T17" s="8">
        <f t="shared" si="2"/>
        <v>1</v>
      </c>
      <c r="U17" s="8" t="s">
        <v>67</v>
      </c>
      <c r="V17" s="8">
        <f t="shared" si="3"/>
        <v>1</v>
      </c>
      <c r="W17" s="8" t="s">
        <v>67</v>
      </c>
      <c r="X17" s="8">
        <f t="shared" si="4"/>
        <v>1</v>
      </c>
      <c r="Y17" s="8" t="s">
        <v>67</v>
      </c>
      <c r="Z17" s="8">
        <f t="shared" si="5"/>
        <v>1</v>
      </c>
      <c r="AA17" s="8" t="s">
        <v>67</v>
      </c>
      <c r="AB17" s="8">
        <f t="shared" si="6"/>
        <v>1</v>
      </c>
      <c r="AC17" s="8" t="s">
        <v>67</v>
      </c>
      <c r="AD17" s="8">
        <f t="shared" si="7"/>
        <v>1</v>
      </c>
      <c r="AE17" s="8" t="s">
        <v>67</v>
      </c>
      <c r="AF17" s="8">
        <f t="shared" si="8"/>
        <v>1</v>
      </c>
      <c r="AG17" s="8" t="s">
        <v>67</v>
      </c>
      <c r="AH17" s="8">
        <f t="shared" si="9"/>
        <v>1</v>
      </c>
      <c r="AI17" s="8" t="s">
        <v>69</v>
      </c>
      <c r="AJ17" s="8">
        <f t="shared" si="10"/>
        <v>0</v>
      </c>
      <c r="AK17" s="8" t="s">
        <v>69</v>
      </c>
      <c r="AL17" s="8">
        <f t="shared" si="11"/>
        <v>0</v>
      </c>
    </row>
    <row r="18" spans="1:38" ht="27" customHeight="1" x14ac:dyDescent="0.3">
      <c r="A18" s="8" t="s">
        <v>111</v>
      </c>
      <c r="B18" s="8" t="s">
        <v>203</v>
      </c>
      <c r="C18" s="8" t="s">
        <v>294</v>
      </c>
      <c r="D18" s="8">
        <v>67</v>
      </c>
      <c r="E18" s="8" t="s">
        <v>58</v>
      </c>
      <c r="F18" s="8" t="s">
        <v>59</v>
      </c>
      <c r="G18" s="8" t="s">
        <v>60</v>
      </c>
      <c r="H18" s="8" t="s">
        <v>61</v>
      </c>
      <c r="I18" s="8" t="s">
        <v>112</v>
      </c>
      <c r="J18" s="8" t="s">
        <v>63</v>
      </c>
      <c r="K18" s="8">
        <v>5</v>
      </c>
      <c r="L18" s="8" t="s">
        <v>64</v>
      </c>
      <c r="M18" s="8" t="s">
        <v>98</v>
      </c>
      <c r="N18" s="8" t="s">
        <v>99</v>
      </c>
      <c r="O18" s="8" t="s">
        <v>67</v>
      </c>
      <c r="P18" s="8">
        <f t="shared" si="0"/>
        <v>1</v>
      </c>
      <c r="Q18" s="8" t="s">
        <v>69</v>
      </c>
      <c r="R18" s="8">
        <f t="shared" si="1"/>
        <v>0</v>
      </c>
      <c r="S18" s="8" t="s">
        <v>67</v>
      </c>
      <c r="T18" s="8">
        <f t="shared" si="2"/>
        <v>1</v>
      </c>
      <c r="U18" s="8" t="s">
        <v>67</v>
      </c>
      <c r="V18" s="8">
        <f t="shared" si="3"/>
        <v>1</v>
      </c>
      <c r="W18" s="8" t="s">
        <v>67</v>
      </c>
      <c r="X18" s="8">
        <f t="shared" si="4"/>
        <v>1</v>
      </c>
      <c r="Y18" s="8" t="s">
        <v>67</v>
      </c>
      <c r="Z18" s="8">
        <f t="shared" si="5"/>
        <v>1</v>
      </c>
      <c r="AA18" s="8" t="s">
        <v>67</v>
      </c>
      <c r="AB18" s="8">
        <f t="shared" si="6"/>
        <v>1</v>
      </c>
      <c r="AC18" s="8" t="s">
        <v>67</v>
      </c>
      <c r="AD18" s="8">
        <f t="shared" si="7"/>
        <v>1</v>
      </c>
      <c r="AE18" s="8" t="s">
        <v>69</v>
      </c>
      <c r="AF18" s="8">
        <f t="shared" si="8"/>
        <v>0</v>
      </c>
      <c r="AG18" s="8" t="s">
        <v>69</v>
      </c>
      <c r="AH18" s="8">
        <f t="shared" si="9"/>
        <v>0</v>
      </c>
      <c r="AI18" s="8" t="s">
        <v>69</v>
      </c>
      <c r="AJ18" s="8">
        <f t="shared" si="10"/>
        <v>0</v>
      </c>
      <c r="AK18" s="8" t="s">
        <v>67</v>
      </c>
      <c r="AL18" s="8">
        <f t="shared" si="11"/>
        <v>1</v>
      </c>
    </row>
    <row r="19" spans="1:38" ht="27" customHeight="1" x14ac:dyDescent="0.3">
      <c r="A19" s="8" t="s">
        <v>111</v>
      </c>
      <c r="B19" s="8" t="s">
        <v>203</v>
      </c>
      <c r="C19" s="8" t="s">
        <v>294</v>
      </c>
      <c r="D19" s="8">
        <v>58</v>
      </c>
      <c r="E19" s="8" t="s">
        <v>93</v>
      </c>
      <c r="F19" s="8" t="s">
        <v>59</v>
      </c>
      <c r="G19" s="8" t="s">
        <v>60</v>
      </c>
      <c r="H19" s="8" t="s">
        <v>61</v>
      </c>
      <c r="I19" s="8" t="s">
        <v>116</v>
      </c>
      <c r="J19" s="8" t="s">
        <v>63</v>
      </c>
      <c r="K19" s="8">
        <v>5</v>
      </c>
      <c r="L19" s="8" t="s">
        <v>85</v>
      </c>
      <c r="M19" s="8" t="s">
        <v>65</v>
      </c>
      <c r="N19" s="8" t="s">
        <v>117</v>
      </c>
      <c r="O19" s="8" t="s">
        <v>67</v>
      </c>
      <c r="P19" s="8">
        <f t="shared" si="0"/>
        <v>1</v>
      </c>
      <c r="Q19" s="8" t="s">
        <v>67</v>
      </c>
      <c r="R19" s="8">
        <f t="shared" si="1"/>
        <v>1</v>
      </c>
      <c r="S19" s="8" t="s">
        <v>67</v>
      </c>
      <c r="T19" s="8">
        <f t="shared" si="2"/>
        <v>1</v>
      </c>
      <c r="U19" s="8" t="s">
        <v>67</v>
      </c>
      <c r="V19" s="8">
        <f t="shared" si="3"/>
        <v>1</v>
      </c>
      <c r="W19" s="8" t="s">
        <v>67</v>
      </c>
      <c r="X19" s="8">
        <f t="shared" si="4"/>
        <v>1</v>
      </c>
      <c r="Y19" s="8" t="s">
        <v>67</v>
      </c>
      <c r="Z19" s="8">
        <f t="shared" si="5"/>
        <v>1</v>
      </c>
      <c r="AA19" s="8" t="s">
        <v>67</v>
      </c>
      <c r="AB19" s="8">
        <f t="shared" si="6"/>
        <v>1</v>
      </c>
      <c r="AC19" s="8" t="s">
        <v>68</v>
      </c>
      <c r="AD19" s="8">
        <f t="shared" si="7"/>
        <v>-1</v>
      </c>
      <c r="AE19" s="8" t="s">
        <v>69</v>
      </c>
      <c r="AF19" s="8">
        <f t="shared" si="8"/>
        <v>0</v>
      </c>
      <c r="AG19" s="8" t="s">
        <v>67</v>
      </c>
      <c r="AH19" s="8">
        <f t="shared" si="9"/>
        <v>1</v>
      </c>
      <c r="AI19" s="8" t="s">
        <v>69</v>
      </c>
      <c r="AJ19" s="8">
        <f t="shared" si="10"/>
        <v>0</v>
      </c>
      <c r="AK19" s="8" t="s">
        <v>67</v>
      </c>
      <c r="AL19" s="8">
        <f t="shared" si="11"/>
        <v>1</v>
      </c>
    </row>
    <row r="20" spans="1:38" ht="27" customHeight="1" x14ac:dyDescent="0.3">
      <c r="A20" s="8" t="s">
        <v>111</v>
      </c>
      <c r="B20" s="8" t="s">
        <v>203</v>
      </c>
      <c r="C20" s="8" t="s">
        <v>294</v>
      </c>
      <c r="D20" s="8">
        <v>66</v>
      </c>
      <c r="E20" s="8" t="s">
        <v>93</v>
      </c>
      <c r="F20" s="8" t="s">
        <v>59</v>
      </c>
      <c r="G20" s="8" t="s">
        <v>60</v>
      </c>
      <c r="H20" s="8" t="s">
        <v>61</v>
      </c>
      <c r="I20" s="8" t="s">
        <v>112</v>
      </c>
      <c r="J20" s="8" t="s">
        <v>75</v>
      </c>
      <c r="K20" s="8">
        <v>2</v>
      </c>
      <c r="L20" s="8" t="s">
        <v>97</v>
      </c>
      <c r="M20" s="8" t="s">
        <v>98</v>
      </c>
      <c r="N20" s="8" t="s">
        <v>99</v>
      </c>
      <c r="O20" s="8" t="s">
        <v>67</v>
      </c>
      <c r="P20" s="8">
        <f t="shared" si="0"/>
        <v>1</v>
      </c>
      <c r="Q20" s="8" t="s">
        <v>68</v>
      </c>
      <c r="R20" s="8">
        <f t="shared" si="1"/>
        <v>-1</v>
      </c>
      <c r="S20" s="8" t="s">
        <v>67</v>
      </c>
      <c r="T20" s="8">
        <f t="shared" si="2"/>
        <v>1</v>
      </c>
      <c r="U20" s="8" t="s">
        <v>67</v>
      </c>
      <c r="V20" s="8">
        <f t="shared" si="3"/>
        <v>1</v>
      </c>
      <c r="W20" s="8" t="s">
        <v>69</v>
      </c>
      <c r="X20" s="8">
        <f t="shared" si="4"/>
        <v>0</v>
      </c>
      <c r="Y20" s="8" t="s">
        <v>69</v>
      </c>
      <c r="Z20" s="8">
        <f t="shared" si="5"/>
        <v>0</v>
      </c>
      <c r="AA20" s="8" t="s">
        <v>68</v>
      </c>
      <c r="AB20" s="8">
        <f t="shared" si="6"/>
        <v>-1</v>
      </c>
      <c r="AC20" s="8" t="s">
        <v>69</v>
      </c>
      <c r="AD20" s="8">
        <f t="shared" si="7"/>
        <v>0</v>
      </c>
      <c r="AE20" s="8" t="s">
        <v>69</v>
      </c>
      <c r="AF20" s="8">
        <f t="shared" si="8"/>
        <v>0</v>
      </c>
      <c r="AG20" s="8" t="s">
        <v>69</v>
      </c>
      <c r="AH20" s="8">
        <f t="shared" si="9"/>
        <v>0</v>
      </c>
      <c r="AI20" s="8" t="s">
        <v>69</v>
      </c>
      <c r="AJ20" s="8">
        <f t="shared" si="10"/>
        <v>0</v>
      </c>
      <c r="AK20" s="8" t="s">
        <v>68</v>
      </c>
      <c r="AL20" s="8">
        <f t="shared" si="11"/>
        <v>-1</v>
      </c>
    </row>
    <row r="21" spans="1:38" ht="27" customHeight="1" x14ac:dyDescent="0.3">
      <c r="A21" s="8" t="s">
        <v>111</v>
      </c>
      <c r="B21" s="8" t="s">
        <v>203</v>
      </c>
      <c r="C21" s="8" t="s">
        <v>294</v>
      </c>
      <c r="D21" s="8">
        <v>20</v>
      </c>
      <c r="E21" s="8" t="s">
        <v>58</v>
      </c>
      <c r="F21" s="8" t="s">
        <v>134</v>
      </c>
      <c r="G21" s="8" t="s">
        <v>73</v>
      </c>
      <c r="H21" s="8" t="s">
        <v>61</v>
      </c>
      <c r="I21" s="8" t="s">
        <v>74</v>
      </c>
      <c r="J21" s="8" t="s">
        <v>80</v>
      </c>
      <c r="K21" s="8">
        <v>4</v>
      </c>
      <c r="L21" s="8" t="s">
        <v>97</v>
      </c>
      <c r="M21" s="8" t="s">
        <v>65</v>
      </c>
      <c r="N21" s="8" t="s">
        <v>135</v>
      </c>
      <c r="O21" s="8" t="s">
        <v>68</v>
      </c>
      <c r="P21" s="8">
        <f t="shared" si="0"/>
        <v>-1</v>
      </c>
      <c r="Q21" s="8" t="s">
        <v>68</v>
      </c>
      <c r="R21" s="8">
        <f t="shared" si="1"/>
        <v>-1</v>
      </c>
      <c r="S21" s="8" t="s">
        <v>69</v>
      </c>
      <c r="T21" s="8">
        <f t="shared" si="2"/>
        <v>0</v>
      </c>
      <c r="U21" s="8" t="s">
        <v>69</v>
      </c>
      <c r="V21" s="8">
        <f t="shared" si="3"/>
        <v>0</v>
      </c>
      <c r="W21" s="8" t="s">
        <v>67</v>
      </c>
      <c r="X21" s="8">
        <f t="shared" si="4"/>
        <v>1</v>
      </c>
      <c r="Y21" s="8" t="s">
        <v>69</v>
      </c>
      <c r="Z21" s="8">
        <f t="shared" si="5"/>
        <v>0</v>
      </c>
      <c r="AA21" s="8" t="s">
        <v>69</v>
      </c>
      <c r="AB21" s="8">
        <f t="shared" si="6"/>
        <v>0</v>
      </c>
      <c r="AC21" s="8" t="s">
        <v>68</v>
      </c>
      <c r="AD21" s="8">
        <f t="shared" si="7"/>
        <v>-1</v>
      </c>
      <c r="AE21" s="8" t="s">
        <v>69</v>
      </c>
      <c r="AF21" s="8">
        <f t="shared" si="8"/>
        <v>0</v>
      </c>
      <c r="AG21" s="8" t="s">
        <v>67</v>
      </c>
      <c r="AH21" s="8">
        <f t="shared" si="9"/>
        <v>1</v>
      </c>
      <c r="AI21" s="8" t="s">
        <v>67</v>
      </c>
      <c r="AJ21" s="8">
        <f t="shared" si="10"/>
        <v>1</v>
      </c>
      <c r="AK21" s="8" t="s">
        <v>68</v>
      </c>
      <c r="AL21" s="8">
        <f t="shared" si="11"/>
        <v>-1</v>
      </c>
    </row>
    <row r="22" spans="1:38" ht="27" customHeight="1" x14ac:dyDescent="0.3">
      <c r="A22" s="8" t="s">
        <v>111</v>
      </c>
      <c r="B22" s="8" t="s">
        <v>138</v>
      </c>
      <c r="C22" s="8" t="s">
        <v>294</v>
      </c>
      <c r="D22" s="8">
        <v>44</v>
      </c>
      <c r="E22" s="8" t="s">
        <v>58</v>
      </c>
      <c r="F22" s="8" t="s">
        <v>59</v>
      </c>
      <c r="G22" s="8" t="s">
        <v>60</v>
      </c>
      <c r="H22" s="8" t="s">
        <v>61</v>
      </c>
      <c r="I22" s="8" t="s">
        <v>62</v>
      </c>
      <c r="J22" s="8" t="s">
        <v>80</v>
      </c>
      <c r="K22" s="8">
        <v>4</v>
      </c>
      <c r="L22" s="8" t="s">
        <v>85</v>
      </c>
      <c r="M22" s="8" t="s">
        <v>98</v>
      </c>
      <c r="N22" s="8" t="s">
        <v>99</v>
      </c>
      <c r="O22" s="8" t="s">
        <v>67</v>
      </c>
      <c r="P22" s="8">
        <f t="shared" si="0"/>
        <v>1</v>
      </c>
      <c r="Q22" s="8" t="s">
        <v>68</v>
      </c>
      <c r="R22" s="8">
        <f t="shared" si="1"/>
        <v>-1</v>
      </c>
      <c r="S22" s="8" t="s">
        <v>69</v>
      </c>
      <c r="T22" s="8">
        <f t="shared" si="2"/>
        <v>0</v>
      </c>
      <c r="U22" s="8" t="s">
        <v>67</v>
      </c>
      <c r="V22" s="8">
        <f t="shared" si="3"/>
        <v>1</v>
      </c>
      <c r="W22" s="8" t="s">
        <v>69</v>
      </c>
      <c r="X22" s="8">
        <f t="shared" si="4"/>
        <v>0</v>
      </c>
      <c r="Y22" s="8" t="s">
        <v>69</v>
      </c>
      <c r="Z22" s="8">
        <f t="shared" si="5"/>
        <v>0</v>
      </c>
      <c r="AA22" s="8" t="s">
        <v>69</v>
      </c>
      <c r="AB22" s="8">
        <f t="shared" si="6"/>
        <v>0</v>
      </c>
      <c r="AC22" s="8" t="s">
        <v>68</v>
      </c>
      <c r="AD22" s="8">
        <f t="shared" si="7"/>
        <v>-1</v>
      </c>
      <c r="AE22" s="8" t="s">
        <v>69</v>
      </c>
      <c r="AF22" s="8">
        <f t="shared" si="8"/>
        <v>0</v>
      </c>
      <c r="AG22" s="8" t="s">
        <v>67</v>
      </c>
      <c r="AH22" s="8">
        <f t="shared" si="9"/>
        <v>1</v>
      </c>
      <c r="AI22" s="8" t="s">
        <v>69</v>
      </c>
      <c r="AJ22" s="8">
        <f t="shared" si="10"/>
        <v>0</v>
      </c>
      <c r="AK22" s="8" t="s">
        <v>68</v>
      </c>
      <c r="AL22" s="8">
        <f t="shared" si="11"/>
        <v>-1</v>
      </c>
    </row>
    <row r="23" spans="1:38" ht="27" customHeight="1" x14ac:dyDescent="0.3">
      <c r="A23" s="8" t="s">
        <v>111</v>
      </c>
      <c r="B23" s="8" t="s">
        <v>138</v>
      </c>
      <c r="C23" s="8" t="s">
        <v>294</v>
      </c>
      <c r="D23" s="8">
        <v>80</v>
      </c>
      <c r="E23" s="8" t="s">
        <v>58</v>
      </c>
      <c r="F23" s="8" t="s">
        <v>59</v>
      </c>
      <c r="G23" s="8" t="s">
        <v>60</v>
      </c>
      <c r="H23" s="8" t="s">
        <v>61</v>
      </c>
      <c r="I23" s="8" t="s">
        <v>96</v>
      </c>
      <c r="J23" s="8" t="s">
        <v>75</v>
      </c>
      <c r="K23" s="8">
        <v>6</v>
      </c>
      <c r="L23" s="8" t="s">
        <v>97</v>
      </c>
      <c r="M23" s="8" t="s">
        <v>98</v>
      </c>
      <c r="N23" s="8" t="s">
        <v>99</v>
      </c>
      <c r="O23" s="8" t="s">
        <v>69</v>
      </c>
      <c r="P23" s="8">
        <f t="shared" si="0"/>
        <v>0</v>
      </c>
      <c r="Q23" s="8" t="s">
        <v>69</v>
      </c>
      <c r="R23" s="8">
        <f t="shared" si="1"/>
        <v>0</v>
      </c>
      <c r="S23" s="8" t="s">
        <v>67</v>
      </c>
      <c r="T23" s="8">
        <f t="shared" si="2"/>
        <v>1</v>
      </c>
      <c r="U23" s="8" t="s">
        <v>67</v>
      </c>
      <c r="V23" s="8">
        <f t="shared" si="3"/>
        <v>1</v>
      </c>
      <c r="W23" s="8" t="s">
        <v>67</v>
      </c>
      <c r="X23" s="8">
        <f t="shared" si="4"/>
        <v>1</v>
      </c>
      <c r="Y23" s="8" t="s">
        <v>69</v>
      </c>
      <c r="Z23" s="8">
        <f t="shared" si="5"/>
        <v>0</v>
      </c>
      <c r="AA23" s="8" t="s">
        <v>69</v>
      </c>
      <c r="AB23" s="8">
        <f t="shared" si="6"/>
        <v>0</v>
      </c>
      <c r="AC23" s="8" t="s">
        <v>68</v>
      </c>
      <c r="AD23" s="8">
        <f t="shared" si="7"/>
        <v>-1</v>
      </c>
      <c r="AE23" s="8" t="s">
        <v>69</v>
      </c>
      <c r="AF23" s="8">
        <f t="shared" si="8"/>
        <v>0</v>
      </c>
      <c r="AG23" s="8" t="s">
        <v>67</v>
      </c>
      <c r="AH23" s="8">
        <f t="shared" si="9"/>
        <v>1</v>
      </c>
      <c r="AI23" s="8" t="s">
        <v>69</v>
      </c>
      <c r="AJ23" s="8">
        <f t="shared" si="10"/>
        <v>0</v>
      </c>
      <c r="AK23" s="8" t="s">
        <v>67</v>
      </c>
      <c r="AL23" s="8">
        <f t="shared" si="11"/>
        <v>1</v>
      </c>
    </row>
    <row r="24" spans="1:38" ht="27" customHeight="1" x14ac:dyDescent="0.3">
      <c r="A24" s="8" t="s">
        <v>111</v>
      </c>
      <c r="B24" s="8" t="s">
        <v>138</v>
      </c>
      <c r="C24" s="8" t="s">
        <v>294</v>
      </c>
      <c r="D24" s="8">
        <v>25</v>
      </c>
      <c r="E24" s="8" t="s">
        <v>93</v>
      </c>
      <c r="F24" s="8" t="s">
        <v>59</v>
      </c>
      <c r="G24" s="8" t="s">
        <v>79</v>
      </c>
      <c r="H24" s="8" t="s">
        <v>142</v>
      </c>
      <c r="I24" s="8" t="s">
        <v>116</v>
      </c>
      <c r="J24" s="8" t="s">
        <v>80</v>
      </c>
      <c r="K24" s="8">
        <v>4</v>
      </c>
      <c r="L24" s="8" t="s">
        <v>97</v>
      </c>
      <c r="M24" s="8" t="s">
        <v>65</v>
      </c>
      <c r="N24" s="8" t="s">
        <v>117</v>
      </c>
      <c r="O24" s="8" t="s">
        <v>69</v>
      </c>
      <c r="P24" s="8">
        <f t="shared" si="0"/>
        <v>0</v>
      </c>
      <c r="Q24" s="8" t="s">
        <v>69</v>
      </c>
      <c r="R24" s="8">
        <f t="shared" si="1"/>
        <v>0</v>
      </c>
      <c r="S24" s="8" t="s">
        <v>67</v>
      </c>
      <c r="T24" s="8">
        <f t="shared" si="2"/>
        <v>1</v>
      </c>
      <c r="U24" s="8" t="s">
        <v>67</v>
      </c>
      <c r="V24" s="8">
        <f t="shared" si="3"/>
        <v>1</v>
      </c>
      <c r="W24" s="8" t="s">
        <v>69</v>
      </c>
      <c r="X24" s="8">
        <f t="shared" si="4"/>
        <v>0</v>
      </c>
      <c r="Y24" s="8" t="s">
        <v>68</v>
      </c>
      <c r="Z24" s="8">
        <f t="shared" si="5"/>
        <v>-1</v>
      </c>
      <c r="AA24" s="8" t="s">
        <v>69</v>
      </c>
      <c r="AB24" s="8">
        <f t="shared" si="6"/>
        <v>0</v>
      </c>
      <c r="AC24" s="8" t="s">
        <v>68</v>
      </c>
      <c r="AD24" s="8">
        <f t="shared" si="7"/>
        <v>-1</v>
      </c>
      <c r="AE24" s="8" t="s">
        <v>67</v>
      </c>
      <c r="AF24" s="8">
        <f t="shared" si="8"/>
        <v>1</v>
      </c>
      <c r="AG24" s="8" t="s">
        <v>67</v>
      </c>
      <c r="AH24" s="8">
        <f t="shared" si="9"/>
        <v>1</v>
      </c>
      <c r="AI24" s="8" t="s">
        <v>69</v>
      </c>
      <c r="AJ24" s="8">
        <f t="shared" si="10"/>
        <v>0</v>
      </c>
      <c r="AK24" s="8" t="s">
        <v>69</v>
      </c>
      <c r="AL24" s="8">
        <f t="shared" si="11"/>
        <v>0</v>
      </c>
    </row>
    <row r="25" spans="1:38" ht="27" customHeight="1" x14ac:dyDescent="0.3">
      <c r="A25" s="8" t="s">
        <v>111</v>
      </c>
      <c r="B25" s="8" t="s">
        <v>138</v>
      </c>
      <c r="C25" s="8" t="s">
        <v>294</v>
      </c>
      <c r="D25" s="8">
        <v>42</v>
      </c>
      <c r="E25" s="8" t="s">
        <v>93</v>
      </c>
      <c r="F25" s="8" t="s">
        <v>59</v>
      </c>
      <c r="G25" s="8" t="s">
        <v>79</v>
      </c>
      <c r="H25" s="8" t="s">
        <v>142</v>
      </c>
      <c r="I25" s="8" t="s">
        <v>62</v>
      </c>
      <c r="J25" s="8" t="s">
        <v>80</v>
      </c>
      <c r="K25" s="8">
        <v>3</v>
      </c>
      <c r="L25" s="8" t="s">
        <v>97</v>
      </c>
      <c r="M25" s="8" t="s">
        <v>65</v>
      </c>
      <c r="N25" s="8" t="s">
        <v>117</v>
      </c>
      <c r="O25" s="8" t="s">
        <v>68</v>
      </c>
      <c r="P25" s="8">
        <f t="shared" si="0"/>
        <v>-1</v>
      </c>
      <c r="Q25" s="8" t="s">
        <v>69</v>
      </c>
      <c r="R25" s="8">
        <f t="shared" si="1"/>
        <v>0</v>
      </c>
      <c r="S25" s="8" t="s">
        <v>67</v>
      </c>
      <c r="T25" s="8">
        <f t="shared" si="2"/>
        <v>1</v>
      </c>
      <c r="U25" s="8" t="s">
        <v>69</v>
      </c>
      <c r="V25" s="8">
        <f t="shared" si="3"/>
        <v>0</v>
      </c>
      <c r="W25" s="8" t="s">
        <v>67</v>
      </c>
      <c r="X25" s="8">
        <f t="shared" si="4"/>
        <v>1</v>
      </c>
      <c r="Y25" s="8" t="s">
        <v>69</v>
      </c>
      <c r="Z25" s="8">
        <f t="shared" si="5"/>
        <v>0</v>
      </c>
      <c r="AA25" s="8" t="s">
        <v>69</v>
      </c>
      <c r="AB25" s="8">
        <f t="shared" si="6"/>
        <v>0</v>
      </c>
      <c r="AC25" s="8" t="s">
        <v>67</v>
      </c>
      <c r="AD25" s="8">
        <f t="shared" si="7"/>
        <v>1</v>
      </c>
      <c r="AE25" s="8" t="s">
        <v>67</v>
      </c>
      <c r="AF25" s="8">
        <f t="shared" si="8"/>
        <v>1</v>
      </c>
      <c r="AG25" s="8" t="s">
        <v>67</v>
      </c>
      <c r="AH25" s="8">
        <f t="shared" si="9"/>
        <v>1</v>
      </c>
      <c r="AI25" s="8" t="s">
        <v>69</v>
      </c>
      <c r="AJ25" s="8">
        <f t="shared" si="10"/>
        <v>0</v>
      </c>
      <c r="AK25" s="8" t="s">
        <v>68</v>
      </c>
      <c r="AL25" s="8">
        <f t="shared" si="11"/>
        <v>-1</v>
      </c>
    </row>
    <row r="26" spans="1:38" ht="27" customHeight="1" x14ac:dyDescent="0.3">
      <c r="A26" s="8" t="s">
        <v>111</v>
      </c>
      <c r="B26" s="8" t="s">
        <v>138</v>
      </c>
      <c r="C26" s="8" t="s">
        <v>294</v>
      </c>
      <c r="D26" s="8">
        <v>38</v>
      </c>
      <c r="E26" s="8" t="s">
        <v>58</v>
      </c>
      <c r="F26" s="8" t="s">
        <v>59</v>
      </c>
      <c r="G26" s="8" t="s">
        <v>60</v>
      </c>
      <c r="H26" s="8" t="s">
        <v>61</v>
      </c>
      <c r="I26" s="8" t="s">
        <v>62</v>
      </c>
      <c r="J26" s="8" t="s">
        <v>75</v>
      </c>
      <c r="K26" s="8">
        <v>5</v>
      </c>
      <c r="L26" s="8" t="s">
        <v>85</v>
      </c>
      <c r="M26" s="8" t="s">
        <v>65</v>
      </c>
      <c r="N26" s="8" t="s">
        <v>135</v>
      </c>
      <c r="O26" s="8" t="s">
        <v>67</v>
      </c>
      <c r="P26" s="8">
        <f t="shared" si="0"/>
        <v>1</v>
      </c>
      <c r="Q26" s="8" t="s">
        <v>68</v>
      </c>
      <c r="R26" s="8">
        <f t="shared" si="1"/>
        <v>-1</v>
      </c>
      <c r="S26" s="8" t="s">
        <v>67</v>
      </c>
      <c r="T26" s="8">
        <f t="shared" si="2"/>
        <v>1</v>
      </c>
      <c r="U26" s="8" t="s">
        <v>67</v>
      </c>
      <c r="V26" s="8">
        <f t="shared" si="3"/>
        <v>1</v>
      </c>
      <c r="W26" s="8" t="s">
        <v>67</v>
      </c>
      <c r="X26" s="8">
        <f t="shared" si="4"/>
        <v>1</v>
      </c>
      <c r="Y26" s="8" t="s">
        <v>67</v>
      </c>
      <c r="Z26" s="8">
        <f t="shared" si="5"/>
        <v>1</v>
      </c>
      <c r="AA26" s="8" t="s">
        <v>69</v>
      </c>
      <c r="AB26" s="8">
        <f t="shared" si="6"/>
        <v>0</v>
      </c>
      <c r="AC26" s="8" t="s">
        <v>68</v>
      </c>
      <c r="AD26" s="8">
        <f t="shared" si="7"/>
        <v>-1</v>
      </c>
      <c r="AE26" s="8" t="s">
        <v>69</v>
      </c>
      <c r="AF26" s="8">
        <f t="shared" si="8"/>
        <v>0</v>
      </c>
      <c r="AG26" s="8" t="s">
        <v>67</v>
      </c>
      <c r="AH26" s="8">
        <f t="shared" si="9"/>
        <v>1</v>
      </c>
      <c r="AI26" s="8" t="s">
        <v>69</v>
      </c>
      <c r="AJ26" s="8">
        <f t="shared" si="10"/>
        <v>0</v>
      </c>
      <c r="AK26" s="8" t="s">
        <v>69</v>
      </c>
      <c r="AL26" s="8">
        <f t="shared" si="11"/>
        <v>0</v>
      </c>
    </row>
    <row r="27" spans="1:38" ht="27" customHeight="1" x14ac:dyDescent="0.3">
      <c r="A27" s="8" t="s">
        <v>111</v>
      </c>
      <c r="B27" s="8" t="s">
        <v>138</v>
      </c>
      <c r="C27" s="8" t="s">
        <v>294</v>
      </c>
      <c r="D27" s="8">
        <v>77</v>
      </c>
      <c r="E27" s="8" t="s">
        <v>93</v>
      </c>
      <c r="F27" s="8" t="s">
        <v>59</v>
      </c>
      <c r="G27" s="8" t="s">
        <v>73</v>
      </c>
      <c r="H27" s="8" t="s">
        <v>61</v>
      </c>
      <c r="I27" s="8" t="s">
        <v>116</v>
      </c>
      <c r="J27" s="8" t="s">
        <v>80</v>
      </c>
      <c r="K27" s="8">
        <v>2</v>
      </c>
      <c r="L27" s="8" t="s">
        <v>64</v>
      </c>
      <c r="M27" s="8" t="s">
        <v>98</v>
      </c>
      <c r="N27" s="8" t="s">
        <v>99</v>
      </c>
      <c r="O27" s="8" t="s">
        <v>68</v>
      </c>
      <c r="P27" s="8">
        <f t="shared" si="0"/>
        <v>-1</v>
      </c>
      <c r="Q27" s="8" t="s">
        <v>68</v>
      </c>
      <c r="R27" s="8">
        <f t="shared" si="1"/>
        <v>-1</v>
      </c>
      <c r="S27" s="8" t="s">
        <v>69</v>
      </c>
      <c r="T27" s="8">
        <f t="shared" si="2"/>
        <v>0</v>
      </c>
      <c r="U27" s="8" t="s">
        <v>67</v>
      </c>
      <c r="V27" s="8">
        <f t="shared" si="3"/>
        <v>1</v>
      </c>
      <c r="W27" s="8" t="s">
        <v>67</v>
      </c>
      <c r="X27" s="8">
        <f t="shared" si="4"/>
        <v>1</v>
      </c>
      <c r="Y27" s="8" t="s">
        <v>67</v>
      </c>
      <c r="Z27" s="8">
        <f t="shared" si="5"/>
        <v>1</v>
      </c>
      <c r="AA27" s="8" t="s">
        <v>69</v>
      </c>
      <c r="AB27" s="8">
        <f t="shared" si="6"/>
        <v>0</v>
      </c>
      <c r="AC27" s="8" t="s">
        <v>68</v>
      </c>
      <c r="AD27" s="8">
        <f t="shared" si="7"/>
        <v>-1</v>
      </c>
      <c r="AE27" s="8" t="s">
        <v>69</v>
      </c>
      <c r="AF27" s="8">
        <f t="shared" si="8"/>
        <v>0</v>
      </c>
      <c r="AG27" s="8" t="s">
        <v>67</v>
      </c>
      <c r="AH27" s="8">
        <f t="shared" si="9"/>
        <v>1</v>
      </c>
      <c r="AI27" s="8" t="s">
        <v>69</v>
      </c>
      <c r="AJ27" s="8">
        <f t="shared" si="10"/>
        <v>0</v>
      </c>
      <c r="AK27" s="8" t="s">
        <v>67</v>
      </c>
      <c r="AL27" s="8">
        <f t="shared" si="11"/>
        <v>1</v>
      </c>
    </row>
    <row r="28" spans="1:38" ht="27" customHeight="1" x14ac:dyDescent="0.3">
      <c r="A28" s="8" t="s">
        <v>111</v>
      </c>
      <c r="B28" s="8" t="s">
        <v>138</v>
      </c>
      <c r="C28" s="8" t="s">
        <v>294</v>
      </c>
      <c r="D28" s="8">
        <v>41</v>
      </c>
      <c r="E28" s="8" t="s">
        <v>58</v>
      </c>
      <c r="F28" s="8" t="s">
        <v>59</v>
      </c>
      <c r="G28" s="8" t="s">
        <v>60</v>
      </c>
      <c r="H28" s="8" t="s">
        <v>61</v>
      </c>
      <c r="I28" s="8" t="s">
        <v>62</v>
      </c>
      <c r="J28" s="8" t="s">
        <v>80</v>
      </c>
      <c r="K28" s="8">
        <v>7</v>
      </c>
      <c r="L28" s="8" t="s">
        <v>97</v>
      </c>
      <c r="M28" s="8" t="s">
        <v>65</v>
      </c>
      <c r="N28" s="8" t="s">
        <v>135</v>
      </c>
      <c r="O28" s="8" t="s">
        <v>67</v>
      </c>
      <c r="P28" s="8">
        <f t="shared" si="0"/>
        <v>1</v>
      </c>
      <c r="Q28" s="8" t="s">
        <v>68</v>
      </c>
      <c r="R28" s="8">
        <f t="shared" si="1"/>
        <v>-1</v>
      </c>
      <c r="S28" s="8" t="s">
        <v>69</v>
      </c>
      <c r="T28" s="8">
        <f t="shared" si="2"/>
        <v>0</v>
      </c>
      <c r="U28" s="8" t="s">
        <v>67</v>
      </c>
      <c r="V28" s="8">
        <f t="shared" si="3"/>
        <v>1</v>
      </c>
      <c r="W28" s="8" t="s">
        <v>68</v>
      </c>
      <c r="X28" s="8">
        <f t="shared" si="4"/>
        <v>-1</v>
      </c>
      <c r="Y28" s="8" t="s">
        <v>67</v>
      </c>
      <c r="Z28" s="8">
        <f t="shared" si="5"/>
        <v>1</v>
      </c>
      <c r="AA28" s="8" t="s">
        <v>69</v>
      </c>
      <c r="AB28" s="8">
        <f t="shared" si="6"/>
        <v>0</v>
      </c>
      <c r="AC28" s="8" t="s">
        <v>68</v>
      </c>
      <c r="AD28" s="8">
        <f t="shared" si="7"/>
        <v>-1</v>
      </c>
      <c r="AE28" s="8" t="s">
        <v>69</v>
      </c>
      <c r="AF28" s="8">
        <f t="shared" si="8"/>
        <v>0</v>
      </c>
      <c r="AG28" s="8" t="s">
        <v>67</v>
      </c>
      <c r="AH28" s="8">
        <f t="shared" si="9"/>
        <v>1</v>
      </c>
      <c r="AI28" s="8" t="s">
        <v>69</v>
      </c>
      <c r="AJ28" s="8">
        <f t="shared" si="10"/>
        <v>0</v>
      </c>
      <c r="AK28" s="8" t="s">
        <v>69</v>
      </c>
      <c r="AL28" s="8">
        <f t="shared" si="11"/>
        <v>0</v>
      </c>
    </row>
    <row r="29" spans="1:38" ht="27" customHeight="1" x14ac:dyDescent="0.3">
      <c r="A29" s="8" t="s">
        <v>111</v>
      </c>
      <c r="B29" s="8" t="s">
        <v>138</v>
      </c>
      <c r="C29" s="8" t="s">
        <v>294</v>
      </c>
      <c r="D29" s="8">
        <v>42</v>
      </c>
      <c r="E29" s="8" t="s">
        <v>58</v>
      </c>
      <c r="F29" s="8" t="s">
        <v>59</v>
      </c>
      <c r="G29" s="8" t="s">
        <v>79</v>
      </c>
      <c r="H29" s="8" t="s">
        <v>61</v>
      </c>
      <c r="I29" s="8" t="s">
        <v>62</v>
      </c>
      <c r="J29" s="8" t="s">
        <v>63</v>
      </c>
      <c r="K29" s="8">
        <v>1</v>
      </c>
      <c r="L29" s="8" t="s">
        <v>121</v>
      </c>
      <c r="M29" s="8" t="s">
        <v>98</v>
      </c>
      <c r="N29" s="8" t="s">
        <v>99</v>
      </c>
      <c r="O29" s="8" t="s">
        <v>69</v>
      </c>
      <c r="P29" s="8">
        <f t="shared" si="0"/>
        <v>0</v>
      </c>
      <c r="Q29" s="8" t="s">
        <v>68</v>
      </c>
      <c r="R29" s="8">
        <f t="shared" si="1"/>
        <v>-1</v>
      </c>
      <c r="S29" s="8" t="s">
        <v>69</v>
      </c>
      <c r="T29" s="8">
        <f t="shared" si="2"/>
        <v>0</v>
      </c>
      <c r="U29" s="8" t="s">
        <v>67</v>
      </c>
      <c r="V29" s="8">
        <f t="shared" si="3"/>
        <v>1</v>
      </c>
      <c r="W29" s="8" t="s">
        <v>69</v>
      </c>
      <c r="X29" s="8">
        <f t="shared" si="4"/>
        <v>0</v>
      </c>
      <c r="Y29" s="8" t="s">
        <v>69</v>
      </c>
      <c r="Z29" s="8">
        <f t="shared" si="5"/>
        <v>0</v>
      </c>
      <c r="AA29" s="8" t="s">
        <v>69</v>
      </c>
      <c r="AB29" s="8">
        <f t="shared" si="6"/>
        <v>0</v>
      </c>
      <c r="AC29" s="8" t="s">
        <v>68</v>
      </c>
      <c r="AD29" s="8">
        <f t="shared" si="7"/>
        <v>-1</v>
      </c>
      <c r="AE29" s="8" t="s">
        <v>69</v>
      </c>
      <c r="AF29" s="8">
        <f t="shared" si="8"/>
        <v>0</v>
      </c>
      <c r="AG29" s="8" t="s">
        <v>67</v>
      </c>
      <c r="AH29" s="8">
        <f t="shared" si="9"/>
        <v>1</v>
      </c>
      <c r="AI29" s="8" t="s">
        <v>69</v>
      </c>
      <c r="AJ29" s="8">
        <f t="shared" si="10"/>
        <v>0</v>
      </c>
      <c r="AK29" s="8" t="s">
        <v>69</v>
      </c>
      <c r="AL29" s="8">
        <f t="shared" si="11"/>
        <v>0</v>
      </c>
    </row>
    <row r="30" spans="1:38" ht="27" customHeight="1" x14ac:dyDescent="0.3">
      <c r="A30" s="8" t="s">
        <v>111</v>
      </c>
      <c r="B30" s="8" t="s">
        <v>138</v>
      </c>
      <c r="C30" s="8" t="s">
        <v>294</v>
      </c>
      <c r="D30" s="8">
        <v>63</v>
      </c>
      <c r="E30" s="8" t="s">
        <v>58</v>
      </c>
      <c r="F30" s="8" t="s">
        <v>59</v>
      </c>
      <c r="G30" s="8" t="s">
        <v>79</v>
      </c>
      <c r="H30" s="8" t="s">
        <v>61</v>
      </c>
      <c r="I30" s="8" t="s">
        <v>154</v>
      </c>
      <c r="J30" s="8" t="s">
        <v>80</v>
      </c>
      <c r="K30" s="8">
        <v>3</v>
      </c>
      <c r="L30" s="8" t="s">
        <v>64</v>
      </c>
      <c r="M30" s="8" t="s">
        <v>98</v>
      </c>
      <c r="N30" s="8" t="s">
        <v>99</v>
      </c>
      <c r="O30" s="8" t="s">
        <v>67</v>
      </c>
      <c r="P30" s="8">
        <f t="shared" si="0"/>
        <v>1</v>
      </c>
      <c r="Q30" s="8" t="s">
        <v>68</v>
      </c>
      <c r="R30" s="8">
        <f t="shared" si="1"/>
        <v>-1</v>
      </c>
      <c r="S30" s="8" t="s">
        <v>69</v>
      </c>
      <c r="T30" s="8">
        <f t="shared" si="2"/>
        <v>0</v>
      </c>
      <c r="U30" s="8" t="s">
        <v>69</v>
      </c>
      <c r="V30" s="8">
        <f t="shared" si="3"/>
        <v>0</v>
      </c>
      <c r="W30" s="8" t="s">
        <v>68</v>
      </c>
      <c r="X30" s="8">
        <f t="shared" si="4"/>
        <v>-1</v>
      </c>
      <c r="Y30" s="8" t="s">
        <v>67</v>
      </c>
      <c r="Z30" s="8">
        <f t="shared" si="5"/>
        <v>1</v>
      </c>
      <c r="AA30" s="8" t="s">
        <v>67</v>
      </c>
      <c r="AB30" s="8">
        <f t="shared" si="6"/>
        <v>1</v>
      </c>
      <c r="AC30" s="8" t="s">
        <v>68</v>
      </c>
      <c r="AD30" s="8">
        <f t="shared" si="7"/>
        <v>-1</v>
      </c>
      <c r="AE30" s="8" t="s">
        <v>69</v>
      </c>
      <c r="AF30" s="8">
        <f t="shared" si="8"/>
        <v>0</v>
      </c>
      <c r="AG30" s="8" t="s">
        <v>67</v>
      </c>
      <c r="AH30" s="8">
        <f t="shared" si="9"/>
        <v>1</v>
      </c>
      <c r="AI30" s="8" t="s">
        <v>69</v>
      </c>
      <c r="AJ30" s="8">
        <f t="shared" si="10"/>
        <v>0</v>
      </c>
      <c r="AK30" s="8" t="s">
        <v>69</v>
      </c>
      <c r="AL30" s="8">
        <f t="shared" si="11"/>
        <v>0</v>
      </c>
    </row>
    <row r="31" spans="1:38" ht="27" customHeight="1" x14ac:dyDescent="0.3">
      <c r="A31" s="8" t="s">
        <v>111</v>
      </c>
      <c r="B31" s="8" t="s">
        <v>138</v>
      </c>
      <c r="C31" s="8" t="s">
        <v>294</v>
      </c>
      <c r="D31" s="8">
        <v>28</v>
      </c>
      <c r="E31" s="8" t="s">
        <v>93</v>
      </c>
      <c r="F31" s="8" t="s">
        <v>134</v>
      </c>
      <c r="G31" s="8" t="s">
        <v>73</v>
      </c>
      <c r="H31" s="8" t="s">
        <v>61</v>
      </c>
      <c r="I31" s="8" t="s">
        <v>154</v>
      </c>
      <c r="J31" s="8" t="s">
        <v>75</v>
      </c>
      <c r="K31" s="8">
        <v>3</v>
      </c>
      <c r="L31" s="8" t="s">
        <v>97</v>
      </c>
      <c r="M31" s="8" t="s">
        <v>65</v>
      </c>
      <c r="N31" s="8" t="s">
        <v>122</v>
      </c>
      <c r="O31" s="8" t="s">
        <v>68</v>
      </c>
      <c r="P31" s="8">
        <f t="shared" si="0"/>
        <v>-1</v>
      </c>
      <c r="Q31" s="8" t="s">
        <v>68</v>
      </c>
      <c r="R31" s="8">
        <f t="shared" si="1"/>
        <v>-1</v>
      </c>
      <c r="S31" s="8" t="s">
        <v>69</v>
      </c>
      <c r="T31" s="8">
        <f t="shared" si="2"/>
        <v>0</v>
      </c>
      <c r="U31" s="8" t="s">
        <v>67</v>
      </c>
      <c r="V31" s="8">
        <f t="shared" si="3"/>
        <v>1</v>
      </c>
      <c r="W31" s="8" t="s">
        <v>67</v>
      </c>
      <c r="X31" s="8">
        <f t="shared" si="4"/>
        <v>1</v>
      </c>
      <c r="Y31" s="8" t="s">
        <v>69</v>
      </c>
      <c r="Z31" s="8">
        <f t="shared" si="5"/>
        <v>0</v>
      </c>
      <c r="AA31" s="8" t="s">
        <v>68</v>
      </c>
      <c r="AB31" s="8">
        <f t="shared" si="6"/>
        <v>-1</v>
      </c>
      <c r="AC31" s="8" t="s">
        <v>68</v>
      </c>
      <c r="AD31" s="8">
        <f t="shared" si="7"/>
        <v>-1</v>
      </c>
      <c r="AE31" s="8" t="s">
        <v>69</v>
      </c>
      <c r="AF31" s="8">
        <f t="shared" si="8"/>
        <v>0</v>
      </c>
      <c r="AG31" s="8" t="s">
        <v>67</v>
      </c>
      <c r="AH31" s="8">
        <f t="shared" si="9"/>
        <v>1</v>
      </c>
      <c r="AI31" s="8" t="s">
        <v>69</v>
      </c>
      <c r="AJ31" s="8">
        <f t="shared" si="10"/>
        <v>0</v>
      </c>
      <c r="AK31" s="8" t="s">
        <v>68</v>
      </c>
      <c r="AL31" s="8">
        <f t="shared" si="11"/>
        <v>-1</v>
      </c>
    </row>
    <row r="32" spans="1:38" ht="27" customHeight="1" x14ac:dyDescent="0.3">
      <c r="A32" s="8" t="s">
        <v>111</v>
      </c>
      <c r="B32" s="8" t="s">
        <v>138</v>
      </c>
      <c r="C32" s="8" t="s">
        <v>294</v>
      </c>
      <c r="D32" s="8">
        <v>55</v>
      </c>
      <c r="E32" s="8" t="s">
        <v>58</v>
      </c>
      <c r="F32" s="8" t="s">
        <v>59</v>
      </c>
      <c r="G32" s="8" t="s">
        <v>73</v>
      </c>
      <c r="H32" s="8" t="s">
        <v>61</v>
      </c>
      <c r="I32" s="8" t="s">
        <v>62</v>
      </c>
      <c r="J32" s="8" t="s">
        <v>75</v>
      </c>
      <c r="K32" s="8">
        <v>3</v>
      </c>
      <c r="L32" s="8" t="s">
        <v>85</v>
      </c>
      <c r="M32" s="8" t="s">
        <v>98</v>
      </c>
      <c r="N32" s="8" t="s">
        <v>99</v>
      </c>
      <c r="O32" s="8" t="s">
        <v>68</v>
      </c>
      <c r="P32" s="8">
        <f t="shared" si="0"/>
        <v>-1</v>
      </c>
      <c r="Q32" s="8" t="s">
        <v>68</v>
      </c>
      <c r="R32" s="8">
        <f t="shared" si="1"/>
        <v>-1</v>
      </c>
      <c r="S32" s="8" t="s">
        <v>68</v>
      </c>
      <c r="T32" s="8">
        <f t="shared" si="2"/>
        <v>-1</v>
      </c>
      <c r="U32" s="8" t="s">
        <v>67</v>
      </c>
      <c r="V32" s="8">
        <f t="shared" si="3"/>
        <v>1</v>
      </c>
      <c r="W32" s="8" t="s">
        <v>69</v>
      </c>
      <c r="X32" s="8">
        <f t="shared" si="4"/>
        <v>0</v>
      </c>
      <c r="Y32" s="8" t="s">
        <v>68</v>
      </c>
      <c r="Z32" s="8">
        <f t="shared" si="5"/>
        <v>-1</v>
      </c>
      <c r="AA32" s="8" t="s">
        <v>68</v>
      </c>
      <c r="AB32" s="8">
        <f t="shared" si="6"/>
        <v>-1</v>
      </c>
      <c r="AC32" s="8" t="s">
        <v>68</v>
      </c>
      <c r="AD32" s="8">
        <f t="shared" si="7"/>
        <v>-1</v>
      </c>
      <c r="AE32" s="8" t="s">
        <v>69</v>
      </c>
      <c r="AF32" s="8">
        <f t="shared" si="8"/>
        <v>0</v>
      </c>
      <c r="AG32" s="8" t="s">
        <v>67</v>
      </c>
      <c r="AH32" s="8">
        <f t="shared" si="9"/>
        <v>1</v>
      </c>
      <c r="AI32" s="8" t="s">
        <v>69</v>
      </c>
      <c r="AJ32" s="8">
        <f t="shared" si="10"/>
        <v>0</v>
      </c>
      <c r="AK32" s="8" t="s">
        <v>69</v>
      </c>
      <c r="AL32" s="8">
        <f t="shared" si="11"/>
        <v>0</v>
      </c>
    </row>
    <row r="33" spans="1:38" ht="27" customHeight="1" x14ac:dyDescent="0.3">
      <c r="A33" s="8" t="s">
        <v>111</v>
      </c>
      <c r="B33" s="8" t="s">
        <v>160</v>
      </c>
      <c r="C33" s="8" t="s">
        <v>294</v>
      </c>
      <c r="D33" s="8">
        <v>40</v>
      </c>
      <c r="E33" s="8" t="s">
        <v>58</v>
      </c>
      <c r="F33" s="8" t="s">
        <v>59</v>
      </c>
      <c r="G33" s="8" t="s">
        <v>60</v>
      </c>
      <c r="H33" s="8" t="s">
        <v>61</v>
      </c>
      <c r="I33" s="8" t="s">
        <v>62</v>
      </c>
      <c r="J33" s="8" t="s">
        <v>75</v>
      </c>
      <c r="K33" s="8">
        <v>3</v>
      </c>
      <c r="L33" s="8" t="s">
        <v>85</v>
      </c>
      <c r="M33" s="8" t="s">
        <v>98</v>
      </c>
      <c r="N33" s="8" t="s">
        <v>99</v>
      </c>
      <c r="O33" s="8" t="s">
        <v>69</v>
      </c>
      <c r="P33" s="8">
        <f t="shared" si="0"/>
        <v>0</v>
      </c>
      <c r="Q33" s="8" t="s">
        <v>68</v>
      </c>
      <c r="R33" s="8">
        <f t="shared" si="1"/>
        <v>-1</v>
      </c>
      <c r="S33" s="8" t="s">
        <v>69</v>
      </c>
      <c r="T33" s="8">
        <f t="shared" si="2"/>
        <v>0</v>
      </c>
      <c r="U33" s="8" t="s">
        <v>67</v>
      </c>
      <c r="V33" s="8">
        <f t="shared" si="3"/>
        <v>1</v>
      </c>
      <c r="W33" s="8" t="s">
        <v>67</v>
      </c>
      <c r="X33" s="8">
        <f t="shared" si="4"/>
        <v>1</v>
      </c>
      <c r="Y33" s="8" t="s">
        <v>67</v>
      </c>
      <c r="Z33" s="8">
        <f t="shared" si="5"/>
        <v>1</v>
      </c>
      <c r="AA33" s="8" t="s">
        <v>69</v>
      </c>
      <c r="AB33" s="8">
        <f t="shared" si="6"/>
        <v>0</v>
      </c>
      <c r="AC33" s="8" t="s">
        <v>68</v>
      </c>
      <c r="AD33" s="8">
        <f t="shared" si="7"/>
        <v>-1</v>
      </c>
      <c r="AE33" s="8" t="s">
        <v>69</v>
      </c>
      <c r="AF33" s="8">
        <f t="shared" si="8"/>
        <v>0</v>
      </c>
      <c r="AG33" s="8" t="s">
        <v>67</v>
      </c>
      <c r="AH33" s="8">
        <f t="shared" si="9"/>
        <v>1</v>
      </c>
      <c r="AI33" s="8" t="s">
        <v>69</v>
      </c>
      <c r="AJ33" s="8">
        <f t="shared" si="10"/>
        <v>0</v>
      </c>
      <c r="AK33" s="8" t="s">
        <v>67</v>
      </c>
      <c r="AL33" s="8">
        <f t="shared" si="11"/>
        <v>1</v>
      </c>
    </row>
    <row r="34" spans="1:38" ht="27" customHeight="1" x14ac:dyDescent="0.3">
      <c r="A34" s="8" t="s">
        <v>111</v>
      </c>
      <c r="B34" s="8" t="s">
        <v>160</v>
      </c>
      <c r="C34" s="8" t="s">
        <v>294</v>
      </c>
      <c r="D34" s="8">
        <v>40</v>
      </c>
      <c r="E34" s="8" t="s">
        <v>58</v>
      </c>
      <c r="F34" s="8" t="s">
        <v>59</v>
      </c>
      <c r="G34" s="8" t="s">
        <v>60</v>
      </c>
      <c r="H34" s="8" t="s">
        <v>61</v>
      </c>
      <c r="I34" s="8" t="s">
        <v>62</v>
      </c>
      <c r="J34" s="8" t="s">
        <v>63</v>
      </c>
      <c r="K34" s="8">
        <v>3</v>
      </c>
      <c r="L34" s="8" t="s">
        <v>121</v>
      </c>
      <c r="M34" s="8" t="s">
        <v>98</v>
      </c>
      <c r="N34" s="8" t="s">
        <v>99</v>
      </c>
      <c r="O34" s="8" t="s">
        <v>67</v>
      </c>
      <c r="P34" s="8">
        <f t="shared" si="0"/>
        <v>1</v>
      </c>
      <c r="Q34" s="8" t="s">
        <v>68</v>
      </c>
      <c r="R34" s="8">
        <f t="shared" si="1"/>
        <v>-1</v>
      </c>
      <c r="S34" s="8" t="s">
        <v>69</v>
      </c>
      <c r="T34" s="8">
        <f t="shared" si="2"/>
        <v>0</v>
      </c>
      <c r="U34" s="8" t="s">
        <v>67</v>
      </c>
      <c r="V34" s="8">
        <f t="shared" si="3"/>
        <v>1</v>
      </c>
      <c r="W34" s="8" t="s">
        <v>67</v>
      </c>
      <c r="X34" s="8">
        <f t="shared" si="4"/>
        <v>1</v>
      </c>
      <c r="Y34" s="8" t="s">
        <v>67</v>
      </c>
      <c r="Z34" s="8">
        <f t="shared" si="5"/>
        <v>1</v>
      </c>
      <c r="AA34" s="8" t="s">
        <v>69</v>
      </c>
      <c r="AB34" s="8">
        <f t="shared" si="6"/>
        <v>0</v>
      </c>
      <c r="AC34" s="8" t="s">
        <v>67</v>
      </c>
      <c r="AD34" s="8">
        <f t="shared" si="7"/>
        <v>1</v>
      </c>
      <c r="AE34" s="8" t="s">
        <v>69</v>
      </c>
      <c r="AF34" s="8">
        <f t="shared" si="8"/>
        <v>0</v>
      </c>
      <c r="AG34" s="8" t="s">
        <v>67</v>
      </c>
      <c r="AH34" s="8">
        <f t="shared" si="9"/>
        <v>1</v>
      </c>
      <c r="AI34" s="8" t="s">
        <v>69</v>
      </c>
      <c r="AJ34" s="8">
        <f t="shared" si="10"/>
        <v>0</v>
      </c>
      <c r="AK34" s="8" t="s">
        <v>69</v>
      </c>
      <c r="AL34" s="8">
        <f t="shared" si="11"/>
        <v>0</v>
      </c>
    </row>
    <row r="35" spans="1:38" ht="27" customHeight="1" x14ac:dyDescent="0.3">
      <c r="A35" s="8" t="s">
        <v>111</v>
      </c>
      <c r="B35" s="8" t="s">
        <v>160</v>
      </c>
      <c r="C35" s="8" t="s">
        <v>294</v>
      </c>
      <c r="D35" s="8">
        <v>33</v>
      </c>
      <c r="E35" s="8" t="s">
        <v>58</v>
      </c>
      <c r="F35" s="8" t="s">
        <v>59</v>
      </c>
      <c r="G35" s="8" t="s">
        <v>73</v>
      </c>
      <c r="H35" s="8" t="s">
        <v>61</v>
      </c>
      <c r="I35" s="8" t="s">
        <v>62</v>
      </c>
      <c r="J35" s="8" t="s">
        <v>63</v>
      </c>
      <c r="K35" s="8">
        <v>6</v>
      </c>
      <c r="L35" s="8" t="s">
        <v>85</v>
      </c>
      <c r="M35" s="8" t="s">
        <v>65</v>
      </c>
      <c r="N35" s="8" t="s">
        <v>135</v>
      </c>
      <c r="O35" s="8" t="s">
        <v>67</v>
      </c>
      <c r="P35" s="8">
        <f t="shared" si="0"/>
        <v>1</v>
      </c>
      <c r="Q35" s="8" t="s">
        <v>69</v>
      </c>
      <c r="R35" s="8">
        <f t="shared" si="1"/>
        <v>0</v>
      </c>
      <c r="S35" s="8" t="s">
        <v>67</v>
      </c>
      <c r="T35" s="8">
        <f t="shared" si="2"/>
        <v>1</v>
      </c>
      <c r="U35" s="8" t="s">
        <v>67</v>
      </c>
      <c r="V35" s="8">
        <f t="shared" si="3"/>
        <v>1</v>
      </c>
      <c r="W35" s="8" t="s">
        <v>67</v>
      </c>
      <c r="X35" s="8">
        <f t="shared" si="4"/>
        <v>1</v>
      </c>
      <c r="Y35" s="8" t="s">
        <v>69</v>
      </c>
      <c r="Z35" s="8">
        <f t="shared" si="5"/>
        <v>0</v>
      </c>
      <c r="AA35" s="8" t="s">
        <v>69</v>
      </c>
      <c r="AB35" s="8">
        <f t="shared" si="6"/>
        <v>0</v>
      </c>
      <c r="AC35" s="8" t="s">
        <v>67</v>
      </c>
      <c r="AD35" s="8">
        <f t="shared" si="7"/>
        <v>1</v>
      </c>
      <c r="AE35" s="8" t="s">
        <v>69</v>
      </c>
      <c r="AF35" s="8">
        <f t="shared" si="8"/>
        <v>0</v>
      </c>
      <c r="AG35" s="8" t="s">
        <v>67</v>
      </c>
      <c r="AH35" s="8">
        <f t="shared" si="9"/>
        <v>1</v>
      </c>
      <c r="AI35" s="8" t="s">
        <v>69</v>
      </c>
      <c r="AJ35" s="8">
        <f t="shared" si="10"/>
        <v>0</v>
      </c>
      <c r="AK35" s="8" t="s">
        <v>69</v>
      </c>
      <c r="AL35" s="8">
        <f t="shared" si="11"/>
        <v>0</v>
      </c>
    </row>
    <row r="36" spans="1:38" ht="27" customHeight="1" x14ac:dyDescent="0.3">
      <c r="A36" s="8" t="s">
        <v>111</v>
      </c>
      <c r="B36" s="8" t="s">
        <v>160</v>
      </c>
      <c r="C36" s="8" t="s">
        <v>294</v>
      </c>
      <c r="D36" s="8">
        <v>65</v>
      </c>
      <c r="E36" s="8" t="s">
        <v>58</v>
      </c>
      <c r="F36" s="8" t="s">
        <v>59</v>
      </c>
      <c r="G36" s="8" t="s">
        <v>60</v>
      </c>
      <c r="H36" s="8" t="s">
        <v>61</v>
      </c>
      <c r="I36" s="8" t="s">
        <v>62</v>
      </c>
      <c r="J36" s="8" t="s">
        <v>164</v>
      </c>
      <c r="K36" s="8">
        <v>5</v>
      </c>
      <c r="L36" s="8" t="s">
        <v>64</v>
      </c>
      <c r="M36" s="8" t="s">
        <v>98</v>
      </c>
      <c r="N36" s="8" t="s">
        <v>99</v>
      </c>
      <c r="O36" s="8" t="s">
        <v>67</v>
      </c>
      <c r="P36" s="8">
        <f t="shared" si="0"/>
        <v>1</v>
      </c>
      <c r="Q36" s="8" t="s">
        <v>69</v>
      </c>
      <c r="R36" s="8">
        <f t="shared" si="1"/>
        <v>0</v>
      </c>
      <c r="S36" s="8" t="s">
        <v>67</v>
      </c>
      <c r="T36" s="8">
        <f t="shared" si="2"/>
        <v>1</v>
      </c>
      <c r="U36" s="8" t="s">
        <v>67</v>
      </c>
      <c r="V36" s="8">
        <f t="shared" si="3"/>
        <v>1</v>
      </c>
      <c r="W36" s="8" t="s">
        <v>67</v>
      </c>
      <c r="X36" s="8">
        <f t="shared" si="4"/>
        <v>1</v>
      </c>
      <c r="Y36" s="8" t="s">
        <v>67</v>
      </c>
      <c r="Z36" s="8">
        <f t="shared" si="5"/>
        <v>1</v>
      </c>
      <c r="AA36" s="8" t="s">
        <v>67</v>
      </c>
      <c r="AB36" s="8">
        <f t="shared" si="6"/>
        <v>1</v>
      </c>
      <c r="AC36" s="8" t="s">
        <v>67</v>
      </c>
      <c r="AD36" s="8">
        <f t="shared" si="7"/>
        <v>1</v>
      </c>
      <c r="AE36" s="8" t="s">
        <v>69</v>
      </c>
      <c r="AF36" s="8">
        <f t="shared" si="8"/>
        <v>0</v>
      </c>
      <c r="AG36" s="8" t="s">
        <v>67</v>
      </c>
      <c r="AH36" s="8">
        <f t="shared" si="9"/>
        <v>1</v>
      </c>
      <c r="AI36" s="8" t="s">
        <v>69</v>
      </c>
      <c r="AJ36" s="8">
        <f t="shared" si="10"/>
        <v>0</v>
      </c>
      <c r="AK36" s="8" t="s">
        <v>69</v>
      </c>
      <c r="AL36" s="8">
        <f t="shared" si="11"/>
        <v>0</v>
      </c>
    </row>
    <row r="37" spans="1:38" ht="27" customHeight="1" x14ac:dyDescent="0.3">
      <c r="A37" s="8" t="s">
        <v>111</v>
      </c>
      <c r="B37" s="8" t="s">
        <v>160</v>
      </c>
      <c r="C37" s="8" t="s">
        <v>294</v>
      </c>
      <c r="D37" s="8">
        <v>48</v>
      </c>
      <c r="E37" s="8" t="s">
        <v>93</v>
      </c>
      <c r="F37" s="8" t="s">
        <v>59</v>
      </c>
      <c r="G37" s="8" t="s">
        <v>73</v>
      </c>
      <c r="H37" s="8" t="s">
        <v>61</v>
      </c>
      <c r="I37" s="8" t="s">
        <v>116</v>
      </c>
      <c r="J37" s="8" t="s">
        <v>63</v>
      </c>
      <c r="K37" s="8">
        <v>5</v>
      </c>
      <c r="L37" s="8" t="s">
        <v>97</v>
      </c>
      <c r="M37" s="8" t="s">
        <v>65</v>
      </c>
      <c r="N37" s="8" t="s">
        <v>125</v>
      </c>
      <c r="O37" s="8" t="s">
        <v>67</v>
      </c>
      <c r="P37" s="8">
        <f t="shared" si="0"/>
        <v>1</v>
      </c>
      <c r="Q37" s="8" t="s">
        <v>68</v>
      </c>
      <c r="R37" s="8">
        <f t="shared" si="1"/>
        <v>-1</v>
      </c>
      <c r="S37" s="8" t="s">
        <v>67</v>
      </c>
      <c r="T37" s="8">
        <f t="shared" si="2"/>
        <v>1</v>
      </c>
      <c r="U37" s="8" t="s">
        <v>67</v>
      </c>
      <c r="V37" s="8">
        <f t="shared" si="3"/>
        <v>1</v>
      </c>
      <c r="W37" s="8" t="s">
        <v>69</v>
      </c>
      <c r="X37" s="8">
        <f t="shared" si="4"/>
        <v>0</v>
      </c>
      <c r="Y37" s="8" t="s">
        <v>69</v>
      </c>
      <c r="Z37" s="8">
        <f t="shared" si="5"/>
        <v>0</v>
      </c>
      <c r="AA37" s="8" t="s">
        <v>69</v>
      </c>
      <c r="AB37" s="8">
        <f t="shared" si="6"/>
        <v>0</v>
      </c>
      <c r="AC37" s="8" t="s">
        <v>68</v>
      </c>
      <c r="AD37" s="8">
        <f t="shared" si="7"/>
        <v>-1</v>
      </c>
      <c r="AE37" s="8" t="s">
        <v>67</v>
      </c>
      <c r="AF37" s="8">
        <f t="shared" si="8"/>
        <v>1</v>
      </c>
      <c r="AG37" s="8" t="s">
        <v>67</v>
      </c>
      <c r="AH37" s="8">
        <f t="shared" si="9"/>
        <v>1</v>
      </c>
      <c r="AI37" s="8" t="s">
        <v>69</v>
      </c>
      <c r="AJ37" s="8">
        <f t="shared" si="10"/>
        <v>0</v>
      </c>
      <c r="AK37" s="8" t="s">
        <v>67</v>
      </c>
      <c r="AL37" s="8">
        <f t="shared" si="11"/>
        <v>1</v>
      </c>
    </row>
    <row r="38" spans="1:38" ht="27" customHeight="1" x14ac:dyDescent="0.3">
      <c r="A38" s="8" t="s">
        <v>111</v>
      </c>
      <c r="B38" s="8" t="s">
        <v>160</v>
      </c>
      <c r="C38" s="8" t="s">
        <v>294</v>
      </c>
      <c r="D38" s="8">
        <v>49</v>
      </c>
      <c r="E38" s="8" t="s">
        <v>58</v>
      </c>
      <c r="F38" s="8" t="s">
        <v>59</v>
      </c>
      <c r="G38" s="8" t="s">
        <v>79</v>
      </c>
      <c r="H38" s="8" t="s">
        <v>61</v>
      </c>
      <c r="I38" s="8" t="s">
        <v>62</v>
      </c>
      <c r="J38" s="8" t="s">
        <v>164</v>
      </c>
      <c r="K38" s="8">
        <v>4</v>
      </c>
      <c r="L38" s="8" t="s">
        <v>64</v>
      </c>
      <c r="M38" s="8" t="s">
        <v>65</v>
      </c>
      <c r="N38" s="8" t="s">
        <v>135</v>
      </c>
      <c r="O38" s="8" t="s">
        <v>67</v>
      </c>
      <c r="P38" s="8">
        <f t="shared" si="0"/>
        <v>1</v>
      </c>
      <c r="Q38" s="8" t="s">
        <v>68</v>
      </c>
      <c r="R38" s="8">
        <f t="shared" si="1"/>
        <v>-1</v>
      </c>
      <c r="S38" s="8" t="s">
        <v>69</v>
      </c>
      <c r="T38" s="8">
        <f t="shared" si="2"/>
        <v>0</v>
      </c>
      <c r="U38" s="8" t="s">
        <v>67</v>
      </c>
      <c r="V38" s="8">
        <f t="shared" si="3"/>
        <v>1</v>
      </c>
      <c r="W38" s="8" t="s">
        <v>69</v>
      </c>
      <c r="X38" s="8">
        <f t="shared" si="4"/>
        <v>0</v>
      </c>
      <c r="Y38" s="8" t="s">
        <v>69</v>
      </c>
      <c r="Z38" s="8">
        <f t="shared" si="5"/>
        <v>0</v>
      </c>
      <c r="AA38" s="8" t="s">
        <v>69</v>
      </c>
      <c r="AB38" s="8">
        <f t="shared" si="6"/>
        <v>0</v>
      </c>
      <c r="AC38" s="8" t="s">
        <v>69</v>
      </c>
      <c r="AD38" s="8">
        <f t="shared" si="7"/>
        <v>0</v>
      </c>
      <c r="AE38" s="8" t="s">
        <v>67</v>
      </c>
      <c r="AF38" s="8">
        <f t="shared" si="8"/>
        <v>1</v>
      </c>
      <c r="AG38" s="8" t="s">
        <v>67</v>
      </c>
      <c r="AH38" s="8">
        <f t="shared" si="9"/>
        <v>1</v>
      </c>
      <c r="AI38" s="8" t="s">
        <v>69</v>
      </c>
      <c r="AJ38" s="8">
        <f t="shared" si="10"/>
        <v>0</v>
      </c>
      <c r="AK38" s="8" t="s">
        <v>67</v>
      </c>
      <c r="AL38" s="8">
        <f t="shared" si="11"/>
        <v>1</v>
      </c>
    </row>
    <row r="39" spans="1:38" ht="27" customHeight="1" x14ac:dyDescent="0.3">
      <c r="A39" s="8" t="s">
        <v>111</v>
      </c>
      <c r="B39" s="8" t="s">
        <v>160</v>
      </c>
      <c r="C39" s="8" t="s">
        <v>294</v>
      </c>
      <c r="D39" s="8">
        <v>61</v>
      </c>
      <c r="E39" s="8" t="s">
        <v>58</v>
      </c>
      <c r="F39" s="8" t="s">
        <v>59</v>
      </c>
      <c r="G39" s="8" t="s">
        <v>60</v>
      </c>
      <c r="H39" s="8" t="s">
        <v>61</v>
      </c>
      <c r="I39" s="8" t="s">
        <v>62</v>
      </c>
      <c r="J39" s="8" t="s">
        <v>164</v>
      </c>
      <c r="K39" s="8">
        <v>3</v>
      </c>
      <c r="L39" s="8" t="s">
        <v>121</v>
      </c>
      <c r="M39" s="8" t="s">
        <v>98</v>
      </c>
      <c r="N39" s="8" t="s">
        <v>99</v>
      </c>
      <c r="O39" s="8" t="s">
        <v>67</v>
      </c>
      <c r="P39" s="8">
        <f t="shared" si="0"/>
        <v>1</v>
      </c>
      <c r="Q39" s="8" t="s">
        <v>67</v>
      </c>
      <c r="R39" s="8">
        <f t="shared" si="1"/>
        <v>1</v>
      </c>
      <c r="S39" s="8" t="s">
        <v>67</v>
      </c>
      <c r="T39" s="8">
        <f t="shared" si="2"/>
        <v>1</v>
      </c>
      <c r="U39" s="8" t="s">
        <v>67</v>
      </c>
      <c r="V39" s="8">
        <f t="shared" si="3"/>
        <v>1</v>
      </c>
      <c r="W39" s="8" t="s">
        <v>67</v>
      </c>
      <c r="X39" s="8">
        <f t="shared" si="4"/>
        <v>1</v>
      </c>
      <c r="Y39" s="8" t="s">
        <v>69</v>
      </c>
      <c r="Z39" s="8">
        <f t="shared" si="5"/>
        <v>0</v>
      </c>
      <c r="AA39" s="8" t="s">
        <v>69</v>
      </c>
      <c r="AB39" s="8">
        <f t="shared" si="6"/>
        <v>0</v>
      </c>
      <c r="AC39" s="8" t="s">
        <v>69</v>
      </c>
      <c r="AD39" s="8">
        <f t="shared" si="7"/>
        <v>0</v>
      </c>
      <c r="AE39" s="8" t="s">
        <v>69</v>
      </c>
      <c r="AF39" s="8">
        <f t="shared" si="8"/>
        <v>0</v>
      </c>
      <c r="AG39" s="8" t="s">
        <v>67</v>
      </c>
      <c r="AH39" s="8">
        <f t="shared" si="9"/>
        <v>1</v>
      </c>
      <c r="AI39" s="8" t="s">
        <v>69</v>
      </c>
      <c r="AJ39" s="8">
        <f t="shared" si="10"/>
        <v>0</v>
      </c>
      <c r="AK39" s="8" t="s">
        <v>67</v>
      </c>
      <c r="AL39" s="8">
        <f t="shared" si="11"/>
        <v>1</v>
      </c>
    </row>
    <row r="40" spans="1:38" ht="27" customHeight="1" x14ac:dyDescent="0.3">
      <c r="A40" s="8" t="s">
        <v>111</v>
      </c>
      <c r="B40" s="8" t="s">
        <v>160</v>
      </c>
      <c r="C40" s="8" t="s">
        <v>294</v>
      </c>
      <c r="D40" s="8">
        <v>35</v>
      </c>
      <c r="E40" s="8" t="s">
        <v>58</v>
      </c>
      <c r="F40" s="8" t="s">
        <v>59</v>
      </c>
      <c r="G40" s="8" t="s">
        <v>73</v>
      </c>
      <c r="H40" s="8" t="s">
        <v>61</v>
      </c>
      <c r="I40" s="8" t="s">
        <v>62</v>
      </c>
      <c r="J40" s="8" t="s">
        <v>80</v>
      </c>
      <c r="K40" s="8">
        <v>4</v>
      </c>
      <c r="L40" s="8" t="s">
        <v>85</v>
      </c>
      <c r="M40" s="8" t="s">
        <v>98</v>
      </c>
      <c r="N40" s="8" t="s">
        <v>99</v>
      </c>
      <c r="O40" s="8" t="s">
        <v>69</v>
      </c>
      <c r="P40" s="8">
        <f t="shared" si="0"/>
        <v>0</v>
      </c>
      <c r="Q40" s="8" t="s">
        <v>68</v>
      </c>
      <c r="R40" s="8">
        <f t="shared" si="1"/>
        <v>-1</v>
      </c>
      <c r="S40" s="8" t="s">
        <v>67</v>
      </c>
      <c r="T40" s="8">
        <f t="shared" si="2"/>
        <v>1</v>
      </c>
      <c r="U40" s="8" t="s">
        <v>67</v>
      </c>
      <c r="V40" s="8">
        <f t="shared" si="3"/>
        <v>1</v>
      </c>
      <c r="W40" s="8" t="s">
        <v>69</v>
      </c>
      <c r="X40" s="8">
        <f t="shared" si="4"/>
        <v>0</v>
      </c>
      <c r="Y40" s="8" t="s">
        <v>67</v>
      </c>
      <c r="Z40" s="8">
        <f t="shared" si="5"/>
        <v>1</v>
      </c>
      <c r="AA40" s="8" t="s">
        <v>67</v>
      </c>
      <c r="AB40" s="8">
        <f t="shared" si="6"/>
        <v>1</v>
      </c>
      <c r="AC40" s="8" t="s">
        <v>69</v>
      </c>
      <c r="AD40" s="8">
        <f t="shared" si="7"/>
        <v>0</v>
      </c>
      <c r="AE40" s="8" t="s">
        <v>67</v>
      </c>
      <c r="AF40" s="8">
        <f t="shared" si="8"/>
        <v>1</v>
      </c>
      <c r="AG40" s="8" t="s">
        <v>67</v>
      </c>
      <c r="AH40" s="8">
        <f t="shared" si="9"/>
        <v>1</v>
      </c>
      <c r="AI40" s="8" t="s">
        <v>69</v>
      </c>
      <c r="AJ40" s="8">
        <f t="shared" si="10"/>
        <v>0</v>
      </c>
      <c r="AK40" s="8" t="s">
        <v>67</v>
      </c>
      <c r="AL40" s="8">
        <f t="shared" si="11"/>
        <v>1</v>
      </c>
    </row>
    <row r="41" spans="1:38" ht="27" customHeight="1" x14ac:dyDescent="0.3">
      <c r="A41" s="8" t="s">
        <v>111</v>
      </c>
      <c r="B41" s="8" t="s">
        <v>160</v>
      </c>
      <c r="C41" s="8" t="s">
        <v>294</v>
      </c>
      <c r="D41" s="8">
        <v>23</v>
      </c>
      <c r="E41" s="8" t="s">
        <v>58</v>
      </c>
      <c r="F41" s="8" t="s">
        <v>59</v>
      </c>
      <c r="G41" s="8" t="s">
        <v>79</v>
      </c>
      <c r="H41" s="8" t="s">
        <v>61</v>
      </c>
      <c r="I41" s="8" t="s">
        <v>74</v>
      </c>
      <c r="J41" s="8" t="s">
        <v>80</v>
      </c>
      <c r="K41" s="8">
        <v>4</v>
      </c>
      <c r="L41" s="8" t="s">
        <v>64</v>
      </c>
      <c r="M41" s="8" t="s">
        <v>65</v>
      </c>
      <c r="N41" s="8" t="s">
        <v>135</v>
      </c>
      <c r="O41" s="8" t="s">
        <v>67</v>
      </c>
      <c r="P41" s="8">
        <f t="shared" si="0"/>
        <v>1</v>
      </c>
      <c r="Q41" s="8" t="s">
        <v>68</v>
      </c>
      <c r="R41" s="8">
        <f t="shared" si="1"/>
        <v>-1</v>
      </c>
      <c r="S41" s="8" t="s">
        <v>67</v>
      </c>
      <c r="T41" s="8">
        <f t="shared" si="2"/>
        <v>1</v>
      </c>
      <c r="U41" s="8" t="s">
        <v>67</v>
      </c>
      <c r="V41" s="8">
        <f t="shared" si="3"/>
        <v>1</v>
      </c>
      <c r="W41" s="8" t="s">
        <v>68</v>
      </c>
      <c r="X41" s="8">
        <f t="shared" si="4"/>
        <v>-1</v>
      </c>
      <c r="Y41" s="8" t="s">
        <v>69</v>
      </c>
      <c r="Z41" s="8">
        <f t="shared" si="5"/>
        <v>0</v>
      </c>
      <c r="AA41" s="8" t="s">
        <v>69</v>
      </c>
      <c r="AB41" s="8">
        <f t="shared" si="6"/>
        <v>0</v>
      </c>
      <c r="AC41" s="8" t="s">
        <v>69</v>
      </c>
      <c r="AD41" s="8">
        <f t="shared" si="7"/>
        <v>0</v>
      </c>
      <c r="AE41" s="8" t="s">
        <v>67</v>
      </c>
      <c r="AF41" s="8">
        <f t="shared" si="8"/>
        <v>1</v>
      </c>
      <c r="AG41" s="8" t="s">
        <v>67</v>
      </c>
      <c r="AH41" s="8">
        <f t="shared" si="9"/>
        <v>1</v>
      </c>
      <c r="AI41" s="8" t="s">
        <v>67</v>
      </c>
      <c r="AJ41" s="8">
        <f t="shared" si="10"/>
        <v>1</v>
      </c>
      <c r="AK41" s="8" t="s">
        <v>67</v>
      </c>
      <c r="AL41" s="8">
        <f t="shared" si="11"/>
        <v>1</v>
      </c>
    </row>
    <row r="42" spans="1:38" ht="27" customHeight="1" x14ac:dyDescent="0.3">
      <c r="A42" s="8" t="s">
        <v>111</v>
      </c>
      <c r="B42" s="8" t="s">
        <v>160</v>
      </c>
      <c r="C42" s="8" t="s">
        <v>294</v>
      </c>
      <c r="D42" s="8">
        <v>59</v>
      </c>
      <c r="E42" s="8" t="s">
        <v>58</v>
      </c>
      <c r="F42" s="8" t="s">
        <v>59</v>
      </c>
      <c r="G42" s="8" t="s">
        <v>73</v>
      </c>
      <c r="H42" s="8" t="s">
        <v>61</v>
      </c>
      <c r="I42" s="8" t="s">
        <v>62</v>
      </c>
      <c r="J42" s="8" t="s">
        <v>63</v>
      </c>
      <c r="K42" s="8">
        <v>4</v>
      </c>
      <c r="L42" s="8" t="s">
        <v>97</v>
      </c>
      <c r="M42" s="8" t="s">
        <v>98</v>
      </c>
      <c r="N42" s="8" t="s">
        <v>99</v>
      </c>
      <c r="O42" s="8" t="s">
        <v>67</v>
      </c>
      <c r="P42" s="8">
        <f t="shared" si="0"/>
        <v>1</v>
      </c>
      <c r="Q42" s="8" t="s">
        <v>67</v>
      </c>
      <c r="R42" s="8">
        <f t="shared" si="1"/>
        <v>1</v>
      </c>
      <c r="S42" s="8" t="s">
        <v>68</v>
      </c>
      <c r="T42" s="8">
        <f t="shared" si="2"/>
        <v>-1</v>
      </c>
      <c r="U42" s="8" t="s">
        <v>67</v>
      </c>
      <c r="V42" s="8">
        <f t="shared" si="3"/>
        <v>1</v>
      </c>
      <c r="W42" s="8" t="s">
        <v>69</v>
      </c>
      <c r="X42" s="8">
        <f t="shared" si="4"/>
        <v>0</v>
      </c>
      <c r="Y42" s="8" t="s">
        <v>67</v>
      </c>
      <c r="Z42" s="8">
        <f t="shared" si="5"/>
        <v>1</v>
      </c>
      <c r="AA42" s="8" t="s">
        <v>67</v>
      </c>
      <c r="AB42" s="8">
        <f t="shared" si="6"/>
        <v>1</v>
      </c>
      <c r="AC42" s="8" t="s">
        <v>68</v>
      </c>
      <c r="AD42" s="8">
        <f t="shared" si="7"/>
        <v>-1</v>
      </c>
      <c r="AE42" s="8" t="s">
        <v>69</v>
      </c>
      <c r="AF42" s="8">
        <f t="shared" si="8"/>
        <v>0</v>
      </c>
      <c r="AG42" s="8" t="s">
        <v>67</v>
      </c>
      <c r="AH42" s="8">
        <f t="shared" si="9"/>
        <v>1</v>
      </c>
      <c r="AI42" s="8" t="s">
        <v>69</v>
      </c>
      <c r="AJ42" s="8">
        <f t="shared" si="10"/>
        <v>0</v>
      </c>
      <c r="AK42" s="8" t="s">
        <v>68</v>
      </c>
      <c r="AL42" s="8">
        <f t="shared" si="11"/>
        <v>-1</v>
      </c>
    </row>
    <row r="43" spans="1:38" ht="27" customHeight="1" x14ac:dyDescent="0.3">
      <c r="A43" s="8" t="s">
        <v>111</v>
      </c>
      <c r="B43" s="8" t="s">
        <v>95</v>
      </c>
      <c r="C43" s="8" t="s">
        <v>294</v>
      </c>
      <c r="D43" s="8">
        <v>23</v>
      </c>
      <c r="E43" s="8" t="s">
        <v>58</v>
      </c>
      <c r="F43" s="8" t="s">
        <v>59</v>
      </c>
      <c r="G43" s="8" t="s">
        <v>60</v>
      </c>
      <c r="H43" s="8" t="s">
        <v>61</v>
      </c>
      <c r="I43" s="8" t="s">
        <v>154</v>
      </c>
      <c r="J43" s="8" t="s">
        <v>80</v>
      </c>
      <c r="K43" s="8">
        <v>6</v>
      </c>
      <c r="L43" s="8" t="s">
        <v>97</v>
      </c>
      <c r="M43" s="8" t="s">
        <v>65</v>
      </c>
      <c r="N43" s="8" t="s">
        <v>174</v>
      </c>
      <c r="O43" s="8" t="s">
        <v>68</v>
      </c>
      <c r="P43" s="8">
        <f t="shared" si="0"/>
        <v>-1</v>
      </c>
      <c r="Q43" s="8" t="s">
        <v>68</v>
      </c>
      <c r="R43" s="8">
        <f t="shared" si="1"/>
        <v>-1</v>
      </c>
      <c r="S43" s="8" t="s">
        <v>69</v>
      </c>
      <c r="T43" s="8">
        <f t="shared" si="2"/>
        <v>0</v>
      </c>
      <c r="U43" s="8" t="s">
        <v>67</v>
      </c>
      <c r="V43" s="8">
        <f t="shared" si="3"/>
        <v>1</v>
      </c>
      <c r="W43" s="8" t="s">
        <v>67</v>
      </c>
      <c r="X43" s="8">
        <f t="shared" si="4"/>
        <v>1</v>
      </c>
      <c r="Y43" s="8" t="s">
        <v>69</v>
      </c>
      <c r="Z43" s="8">
        <f t="shared" si="5"/>
        <v>0</v>
      </c>
      <c r="AA43" s="8" t="s">
        <v>68</v>
      </c>
      <c r="AB43" s="8">
        <f t="shared" si="6"/>
        <v>-1</v>
      </c>
      <c r="AC43" s="8" t="s">
        <v>67</v>
      </c>
      <c r="AD43" s="8">
        <f t="shared" si="7"/>
        <v>1</v>
      </c>
      <c r="AE43" s="8" t="s">
        <v>69</v>
      </c>
      <c r="AF43" s="8">
        <f t="shared" si="8"/>
        <v>0</v>
      </c>
      <c r="AG43" s="8" t="s">
        <v>67</v>
      </c>
      <c r="AH43" s="8">
        <f t="shared" si="9"/>
        <v>1</v>
      </c>
      <c r="AI43" s="8" t="s">
        <v>69</v>
      </c>
      <c r="AJ43" s="8">
        <f t="shared" si="10"/>
        <v>0</v>
      </c>
      <c r="AK43" s="8" t="s">
        <v>68</v>
      </c>
      <c r="AL43" s="8">
        <f t="shared" si="11"/>
        <v>-1</v>
      </c>
    </row>
    <row r="44" spans="1:38" ht="27" customHeight="1" x14ac:dyDescent="0.3">
      <c r="A44" s="8" t="s">
        <v>111</v>
      </c>
      <c r="B44" s="8" t="s">
        <v>95</v>
      </c>
      <c r="C44" s="8" t="s">
        <v>294</v>
      </c>
      <c r="D44" s="8">
        <v>20</v>
      </c>
      <c r="E44" s="8" t="s">
        <v>58</v>
      </c>
      <c r="F44" s="8" t="s">
        <v>59</v>
      </c>
      <c r="G44" s="8" t="s">
        <v>60</v>
      </c>
      <c r="H44" s="8" t="s">
        <v>61</v>
      </c>
      <c r="I44" s="8" t="s">
        <v>74</v>
      </c>
      <c r="J44" s="8" t="s">
        <v>80</v>
      </c>
      <c r="K44" s="8">
        <v>5</v>
      </c>
      <c r="L44" s="8" t="s">
        <v>97</v>
      </c>
      <c r="M44" s="8" t="s">
        <v>65</v>
      </c>
      <c r="N44" s="8" t="s">
        <v>175</v>
      </c>
      <c r="O44" s="8" t="s">
        <v>68</v>
      </c>
      <c r="P44" s="8">
        <f t="shared" si="0"/>
        <v>-1</v>
      </c>
      <c r="Q44" s="8" t="s">
        <v>68</v>
      </c>
      <c r="R44" s="8">
        <f t="shared" si="1"/>
        <v>-1</v>
      </c>
      <c r="S44" s="8" t="s">
        <v>69</v>
      </c>
      <c r="T44" s="8">
        <f t="shared" si="2"/>
        <v>0</v>
      </c>
      <c r="U44" s="8" t="s">
        <v>69</v>
      </c>
      <c r="V44" s="8">
        <f t="shared" si="3"/>
        <v>0</v>
      </c>
      <c r="W44" s="8" t="s">
        <v>69</v>
      </c>
      <c r="X44" s="8">
        <f t="shared" si="4"/>
        <v>0</v>
      </c>
      <c r="Y44" s="8" t="s">
        <v>68</v>
      </c>
      <c r="Z44" s="8">
        <f t="shared" si="5"/>
        <v>-1</v>
      </c>
      <c r="AA44" s="8" t="s">
        <v>68</v>
      </c>
      <c r="AB44" s="8">
        <f t="shared" si="6"/>
        <v>-1</v>
      </c>
      <c r="AC44" s="8" t="s">
        <v>69</v>
      </c>
      <c r="AD44" s="8">
        <f t="shared" si="7"/>
        <v>0</v>
      </c>
      <c r="AE44" s="8" t="s">
        <v>69</v>
      </c>
      <c r="AF44" s="8">
        <f t="shared" si="8"/>
        <v>0</v>
      </c>
      <c r="AG44" s="8" t="s">
        <v>69</v>
      </c>
      <c r="AH44" s="8">
        <f t="shared" si="9"/>
        <v>0</v>
      </c>
      <c r="AI44" s="8" t="s">
        <v>69</v>
      </c>
      <c r="AJ44" s="8">
        <f t="shared" si="10"/>
        <v>0</v>
      </c>
      <c r="AK44" s="8" t="s">
        <v>69</v>
      </c>
      <c r="AL44" s="8">
        <f t="shared" si="11"/>
        <v>0</v>
      </c>
    </row>
    <row r="45" spans="1:38" ht="27" customHeight="1" x14ac:dyDescent="0.3">
      <c r="A45" s="8" t="s">
        <v>111</v>
      </c>
      <c r="B45" s="8" t="s">
        <v>95</v>
      </c>
      <c r="C45" s="8" t="s">
        <v>294</v>
      </c>
      <c r="D45" s="8">
        <v>20</v>
      </c>
      <c r="E45" s="8" t="s">
        <v>93</v>
      </c>
      <c r="F45" s="8" t="s">
        <v>59</v>
      </c>
      <c r="G45" s="8" t="s">
        <v>60</v>
      </c>
      <c r="H45" s="8" t="s">
        <v>61</v>
      </c>
      <c r="I45" s="8" t="s">
        <v>74</v>
      </c>
      <c r="J45" s="8" t="s">
        <v>63</v>
      </c>
      <c r="K45" s="8">
        <v>4</v>
      </c>
      <c r="L45" s="8" t="s">
        <v>85</v>
      </c>
      <c r="M45" s="8" t="s">
        <v>65</v>
      </c>
      <c r="N45" s="8" t="s">
        <v>176</v>
      </c>
      <c r="O45" s="8" t="s">
        <v>68</v>
      </c>
      <c r="P45" s="8">
        <f t="shared" si="0"/>
        <v>-1</v>
      </c>
      <c r="Q45" s="8" t="s">
        <v>69</v>
      </c>
      <c r="R45" s="8">
        <f t="shared" si="1"/>
        <v>0</v>
      </c>
      <c r="S45" s="8" t="s">
        <v>67</v>
      </c>
      <c r="T45" s="8">
        <f t="shared" si="2"/>
        <v>1</v>
      </c>
      <c r="U45" s="8" t="s">
        <v>67</v>
      </c>
      <c r="V45" s="8">
        <f t="shared" si="3"/>
        <v>1</v>
      </c>
      <c r="W45" s="8" t="s">
        <v>69</v>
      </c>
      <c r="X45" s="8">
        <f t="shared" si="4"/>
        <v>0</v>
      </c>
      <c r="Y45" s="8" t="s">
        <v>69</v>
      </c>
      <c r="Z45" s="8">
        <f t="shared" si="5"/>
        <v>0</v>
      </c>
      <c r="AA45" s="8" t="s">
        <v>69</v>
      </c>
      <c r="AB45" s="8">
        <f t="shared" si="6"/>
        <v>0</v>
      </c>
      <c r="AC45" s="8" t="s">
        <v>67</v>
      </c>
      <c r="AD45" s="8">
        <f t="shared" si="7"/>
        <v>1</v>
      </c>
      <c r="AE45" s="8" t="s">
        <v>68</v>
      </c>
      <c r="AF45" s="8">
        <f t="shared" si="8"/>
        <v>-1</v>
      </c>
      <c r="AG45" s="8" t="s">
        <v>67</v>
      </c>
      <c r="AH45" s="8">
        <f t="shared" si="9"/>
        <v>1</v>
      </c>
      <c r="AI45" s="8" t="s">
        <v>67</v>
      </c>
      <c r="AJ45" s="8">
        <f t="shared" si="10"/>
        <v>1</v>
      </c>
      <c r="AK45" s="8" t="s">
        <v>69</v>
      </c>
      <c r="AL45" s="8">
        <f t="shared" si="11"/>
        <v>0</v>
      </c>
    </row>
    <row r="46" spans="1:38" ht="27" customHeight="1" x14ac:dyDescent="0.3">
      <c r="A46" s="8" t="s">
        <v>111</v>
      </c>
      <c r="B46" s="8" t="s">
        <v>95</v>
      </c>
      <c r="C46" s="8" t="s">
        <v>294</v>
      </c>
      <c r="D46" s="8">
        <v>24</v>
      </c>
      <c r="E46" s="8" t="s">
        <v>93</v>
      </c>
      <c r="F46" s="8" t="s">
        <v>59</v>
      </c>
      <c r="G46" s="8" t="s">
        <v>60</v>
      </c>
      <c r="H46" s="8" t="s">
        <v>61</v>
      </c>
      <c r="I46" s="8" t="s">
        <v>74</v>
      </c>
      <c r="J46" s="8" t="s">
        <v>80</v>
      </c>
      <c r="K46" s="8">
        <v>3</v>
      </c>
      <c r="L46" s="8" t="s">
        <v>97</v>
      </c>
      <c r="M46" s="8" t="s">
        <v>65</v>
      </c>
      <c r="N46" s="8" t="s">
        <v>176</v>
      </c>
      <c r="O46" s="8" t="s">
        <v>69</v>
      </c>
      <c r="P46" s="8">
        <f t="shared" si="0"/>
        <v>0</v>
      </c>
      <c r="Q46" s="8" t="s">
        <v>68</v>
      </c>
      <c r="R46" s="8">
        <f t="shared" si="1"/>
        <v>-1</v>
      </c>
      <c r="S46" s="8" t="s">
        <v>68</v>
      </c>
      <c r="T46" s="8">
        <f t="shared" si="2"/>
        <v>-1</v>
      </c>
      <c r="U46" s="8" t="s">
        <v>67</v>
      </c>
      <c r="V46" s="8">
        <f t="shared" si="3"/>
        <v>1</v>
      </c>
      <c r="W46" s="8" t="s">
        <v>68</v>
      </c>
      <c r="X46" s="8">
        <f t="shared" si="4"/>
        <v>-1</v>
      </c>
      <c r="Y46" s="8" t="s">
        <v>67</v>
      </c>
      <c r="Z46" s="8">
        <f t="shared" si="5"/>
        <v>1</v>
      </c>
      <c r="AA46" s="8" t="s">
        <v>68</v>
      </c>
      <c r="AB46" s="8">
        <f t="shared" si="6"/>
        <v>-1</v>
      </c>
      <c r="AC46" s="8" t="s">
        <v>67</v>
      </c>
      <c r="AD46" s="8">
        <f t="shared" si="7"/>
        <v>1</v>
      </c>
      <c r="AE46" s="8" t="s">
        <v>68</v>
      </c>
      <c r="AF46" s="8">
        <f t="shared" si="8"/>
        <v>-1</v>
      </c>
      <c r="AG46" s="8" t="s">
        <v>67</v>
      </c>
      <c r="AH46" s="8">
        <f t="shared" si="9"/>
        <v>1</v>
      </c>
      <c r="AI46" s="8" t="s">
        <v>69</v>
      </c>
      <c r="AJ46" s="8">
        <f t="shared" si="10"/>
        <v>0</v>
      </c>
      <c r="AK46" s="8" t="s">
        <v>68</v>
      </c>
      <c r="AL46" s="8">
        <f t="shared" si="11"/>
        <v>-1</v>
      </c>
    </row>
    <row r="47" spans="1:38" ht="27" customHeight="1" x14ac:dyDescent="0.3">
      <c r="A47" s="8" t="s">
        <v>111</v>
      </c>
      <c r="B47" s="8" t="s">
        <v>95</v>
      </c>
      <c r="C47" s="8" t="s">
        <v>294</v>
      </c>
      <c r="D47" s="8">
        <v>25</v>
      </c>
      <c r="E47" s="8" t="s">
        <v>93</v>
      </c>
      <c r="F47" s="8" t="s">
        <v>59</v>
      </c>
      <c r="G47" s="8" t="s">
        <v>60</v>
      </c>
      <c r="H47" s="8" t="s">
        <v>61</v>
      </c>
      <c r="I47" s="8" t="s">
        <v>88</v>
      </c>
      <c r="J47" s="8" t="s">
        <v>75</v>
      </c>
      <c r="K47" s="8">
        <v>3</v>
      </c>
      <c r="L47" s="8" t="s">
        <v>97</v>
      </c>
      <c r="M47" s="8" t="s">
        <v>65</v>
      </c>
      <c r="N47" s="8" t="s">
        <v>177</v>
      </c>
      <c r="O47" s="8" t="s">
        <v>68</v>
      </c>
      <c r="P47" s="8">
        <f t="shared" si="0"/>
        <v>-1</v>
      </c>
      <c r="Q47" s="8" t="s">
        <v>68</v>
      </c>
      <c r="R47" s="8">
        <f t="shared" si="1"/>
        <v>-1</v>
      </c>
      <c r="S47" s="8" t="s">
        <v>69</v>
      </c>
      <c r="T47" s="8">
        <f t="shared" si="2"/>
        <v>0</v>
      </c>
      <c r="U47" s="8" t="s">
        <v>67</v>
      </c>
      <c r="V47" s="8">
        <f t="shared" si="3"/>
        <v>1</v>
      </c>
      <c r="W47" s="8" t="s">
        <v>67</v>
      </c>
      <c r="X47" s="8">
        <f t="shared" si="4"/>
        <v>1</v>
      </c>
      <c r="Y47" s="8" t="s">
        <v>69</v>
      </c>
      <c r="Z47" s="8">
        <f t="shared" si="5"/>
        <v>0</v>
      </c>
      <c r="AA47" s="8" t="s">
        <v>69</v>
      </c>
      <c r="AB47" s="8">
        <f t="shared" si="6"/>
        <v>0</v>
      </c>
      <c r="AC47" s="8" t="s">
        <v>68</v>
      </c>
      <c r="AD47" s="8">
        <f t="shared" si="7"/>
        <v>-1</v>
      </c>
      <c r="AE47" s="8" t="s">
        <v>69</v>
      </c>
      <c r="AF47" s="8">
        <f t="shared" si="8"/>
        <v>0</v>
      </c>
      <c r="AG47" s="8" t="s">
        <v>67</v>
      </c>
      <c r="AH47" s="8">
        <f t="shared" si="9"/>
        <v>1</v>
      </c>
      <c r="AI47" s="8" t="s">
        <v>67</v>
      </c>
      <c r="AJ47" s="8">
        <f t="shared" si="10"/>
        <v>1</v>
      </c>
      <c r="AK47" s="8" t="s">
        <v>68</v>
      </c>
      <c r="AL47" s="8">
        <f t="shared" si="11"/>
        <v>-1</v>
      </c>
    </row>
    <row r="48" spans="1:38" ht="27" customHeight="1" x14ac:dyDescent="0.3">
      <c r="A48" s="8" t="s">
        <v>111</v>
      </c>
      <c r="B48" s="8" t="s">
        <v>95</v>
      </c>
      <c r="C48" s="8" t="s">
        <v>294</v>
      </c>
      <c r="D48" s="8">
        <v>32</v>
      </c>
      <c r="E48" s="8" t="s">
        <v>58</v>
      </c>
      <c r="F48" s="8" t="s">
        <v>59</v>
      </c>
      <c r="G48" s="8" t="s">
        <v>60</v>
      </c>
      <c r="H48" s="8" t="s">
        <v>61</v>
      </c>
      <c r="I48" s="8" t="s">
        <v>154</v>
      </c>
      <c r="J48" s="8" t="s">
        <v>75</v>
      </c>
      <c r="K48" s="8">
        <v>4</v>
      </c>
      <c r="L48" s="8" t="s">
        <v>121</v>
      </c>
      <c r="M48" s="8" t="s">
        <v>65</v>
      </c>
      <c r="N48" s="8" t="s">
        <v>178</v>
      </c>
      <c r="O48" s="8" t="s">
        <v>69</v>
      </c>
      <c r="P48" s="8">
        <f t="shared" si="0"/>
        <v>0</v>
      </c>
      <c r="Q48" s="8" t="s">
        <v>68</v>
      </c>
      <c r="R48" s="8">
        <f t="shared" si="1"/>
        <v>-1</v>
      </c>
      <c r="S48" s="8" t="s">
        <v>69</v>
      </c>
      <c r="T48" s="8">
        <f t="shared" si="2"/>
        <v>0</v>
      </c>
      <c r="U48" s="8" t="s">
        <v>67</v>
      </c>
      <c r="V48" s="8">
        <f t="shared" si="3"/>
        <v>1</v>
      </c>
      <c r="W48" s="8" t="s">
        <v>67</v>
      </c>
      <c r="X48" s="8">
        <f t="shared" si="4"/>
        <v>1</v>
      </c>
      <c r="Y48" s="8" t="s">
        <v>67</v>
      </c>
      <c r="Z48" s="8">
        <f t="shared" si="5"/>
        <v>1</v>
      </c>
      <c r="AA48" s="8" t="s">
        <v>69</v>
      </c>
      <c r="AB48" s="8">
        <f t="shared" si="6"/>
        <v>0</v>
      </c>
      <c r="AC48" s="8" t="s">
        <v>69</v>
      </c>
      <c r="AD48" s="8">
        <f t="shared" si="7"/>
        <v>0</v>
      </c>
      <c r="AE48" s="8" t="s">
        <v>67</v>
      </c>
      <c r="AF48" s="8">
        <f t="shared" si="8"/>
        <v>1</v>
      </c>
      <c r="AG48" s="8" t="s">
        <v>67</v>
      </c>
      <c r="AH48" s="8">
        <f t="shared" si="9"/>
        <v>1</v>
      </c>
      <c r="AI48" s="8" t="s">
        <v>69</v>
      </c>
      <c r="AJ48" s="8">
        <f t="shared" si="10"/>
        <v>0</v>
      </c>
      <c r="AK48" s="8" t="s">
        <v>68</v>
      </c>
      <c r="AL48" s="8">
        <f t="shared" si="11"/>
        <v>-1</v>
      </c>
    </row>
    <row r="49" spans="1:38" ht="27" customHeight="1" x14ac:dyDescent="0.3">
      <c r="A49" s="8" t="s">
        <v>111</v>
      </c>
      <c r="B49" s="8" t="s">
        <v>95</v>
      </c>
      <c r="C49" s="8" t="s">
        <v>294</v>
      </c>
      <c r="D49" s="8">
        <v>31</v>
      </c>
      <c r="E49" s="8" t="s">
        <v>93</v>
      </c>
      <c r="F49" s="8" t="s">
        <v>59</v>
      </c>
      <c r="G49" s="8" t="s">
        <v>60</v>
      </c>
      <c r="H49" s="8" t="s">
        <v>61</v>
      </c>
      <c r="I49" s="8" t="s">
        <v>154</v>
      </c>
      <c r="J49" s="8" t="s">
        <v>75</v>
      </c>
      <c r="K49" s="8">
        <v>4</v>
      </c>
      <c r="L49" s="8" t="s">
        <v>97</v>
      </c>
      <c r="M49" s="8" t="s">
        <v>65</v>
      </c>
      <c r="N49" s="8" t="s">
        <v>179</v>
      </c>
      <c r="O49" s="8" t="s">
        <v>69</v>
      </c>
      <c r="P49" s="8">
        <f t="shared" si="0"/>
        <v>0</v>
      </c>
      <c r="Q49" s="8" t="s">
        <v>69</v>
      </c>
      <c r="R49" s="8">
        <f t="shared" si="1"/>
        <v>0</v>
      </c>
      <c r="S49" s="8" t="s">
        <v>67</v>
      </c>
      <c r="T49" s="8">
        <f t="shared" si="2"/>
        <v>1</v>
      </c>
      <c r="U49" s="8" t="s">
        <v>67</v>
      </c>
      <c r="V49" s="8">
        <f t="shared" si="3"/>
        <v>1</v>
      </c>
      <c r="W49" s="8" t="s">
        <v>68</v>
      </c>
      <c r="X49" s="8">
        <f t="shared" si="4"/>
        <v>-1</v>
      </c>
      <c r="Y49" s="8" t="s">
        <v>67</v>
      </c>
      <c r="Z49" s="8">
        <f t="shared" si="5"/>
        <v>1</v>
      </c>
      <c r="AA49" s="8" t="s">
        <v>67</v>
      </c>
      <c r="AB49" s="8">
        <f t="shared" si="6"/>
        <v>1</v>
      </c>
      <c r="AC49" s="8" t="s">
        <v>67</v>
      </c>
      <c r="AD49" s="8">
        <f t="shared" si="7"/>
        <v>1</v>
      </c>
      <c r="AE49" s="8" t="s">
        <v>69</v>
      </c>
      <c r="AF49" s="8">
        <f t="shared" si="8"/>
        <v>0</v>
      </c>
      <c r="AG49" s="8" t="s">
        <v>67</v>
      </c>
      <c r="AH49" s="8">
        <f t="shared" si="9"/>
        <v>1</v>
      </c>
      <c r="AI49" s="8" t="s">
        <v>69</v>
      </c>
      <c r="AJ49" s="8">
        <f t="shared" si="10"/>
        <v>0</v>
      </c>
      <c r="AK49" s="8" t="s">
        <v>69</v>
      </c>
      <c r="AL49" s="8">
        <f t="shared" si="11"/>
        <v>0</v>
      </c>
    </row>
    <row r="50" spans="1:38" ht="27" customHeight="1" x14ac:dyDescent="0.3">
      <c r="A50" s="8" t="s">
        <v>111</v>
      </c>
      <c r="B50" s="8" t="s">
        <v>95</v>
      </c>
      <c r="C50" s="8" t="s">
        <v>294</v>
      </c>
      <c r="D50" s="8">
        <v>39</v>
      </c>
      <c r="E50" s="8" t="s">
        <v>93</v>
      </c>
      <c r="F50" s="8" t="s">
        <v>59</v>
      </c>
      <c r="G50" s="8" t="s">
        <v>60</v>
      </c>
      <c r="H50" s="8" t="s">
        <v>61</v>
      </c>
      <c r="I50" s="8" t="s">
        <v>96</v>
      </c>
      <c r="J50" s="8" t="s">
        <v>80</v>
      </c>
      <c r="K50" s="8">
        <v>4</v>
      </c>
      <c r="L50" s="8" t="s">
        <v>97</v>
      </c>
      <c r="M50" s="8" t="s">
        <v>65</v>
      </c>
      <c r="N50" s="8" t="s">
        <v>177</v>
      </c>
      <c r="O50" s="8" t="s">
        <v>67</v>
      </c>
      <c r="P50" s="8">
        <f t="shared" si="0"/>
        <v>1</v>
      </c>
      <c r="Q50" s="8" t="s">
        <v>69</v>
      </c>
      <c r="R50" s="8">
        <f t="shared" si="1"/>
        <v>0</v>
      </c>
      <c r="S50" s="8" t="s">
        <v>67</v>
      </c>
      <c r="T50" s="8">
        <f t="shared" si="2"/>
        <v>1</v>
      </c>
      <c r="U50" s="8" t="s">
        <v>67</v>
      </c>
      <c r="V50" s="8">
        <f t="shared" si="3"/>
        <v>1</v>
      </c>
      <c r="W50" s="8" t="s">
        <v>67</v>
      </c>
      <c r="X50" s="8">
        <f t="shared" si="4"/>
        <v>1</v>
      </c>
      <c r="Y50" s="8" t="s">
        <v>69</v>
      </c>
      <c r="Z50" s="8">
        <f t="shared" si="5"/>
        <v>0</v>
      </c>
      <c r="AA50" s="8" t="s">
        <v>69</v>
      </c>
      <c r="AB50" s="8">
        <f t="shared" si="6"/>
        <v>0</v>
      </c>
      <c r="AC50" s="8" t="s">
        <v>67</v>
      </c>
      <c r="AD50" s="8">
        <f t="shared" si="7"/>
        <v>1</v>
      </c>
      <c r="AE50" s="8" t="s">
        <v>67</v>
      </c>
      <c r="AF50" s="8">
        <f t="shared" si="8"/>
        <v>1</v>
      </c>
      <c r="AG50" s="8" t="s">
        <v>67</v>
      </c>
      <c r="AH50" s="8">
        <f t="shared" si="9"/>
        <v>1</v>
      </c>
      <c r="AI50" s="8" t="s">
        <v>69</v>
      </c>
      <c r="AJ50" s="8">
        <f t="shared" si="10"/>
        <v>0</v>
      </c>
      <c r="AK50" s="8" t="s">
        <v>69</v>
      </c>
      <c r="AL50" s="8">
        <f t="shared" si="11"/>
        <v>0</v>
      </c>
    </row>
    <row r="51" spans="1:38" ht="27" customHeight="1" x14ac:dyDescent="0.3">
      <c r="A51" s="8" t="s">
        <v>111</v>
      </c>
      <c r="B51" s="8" t="s">
        <v>95</v>
      </c>
      <c r="C51" s="8" t="s">
        <v>294</v>
      </c>
      <c r="D51" s="8">
        <v>20</v>
      </c>
      <c r="E51" s="8" t="s">
        <v>58</v>
      </c>
      <c r="F51" s="8" t="s">
        <v>59</v>
      </c>
      <c r="G51" s="8" t="s">
        <v>60</v>
      </c>
      <c r="H51" s="8" t="s">
        <v>61</v>
      </c>
      <c r="I51" s="8" t="s">
        <v>74</v>
      </c>
      <c r="J51" s="8" t="s">
        <v>63</v>
      </c>
      <c r="K51" s="8">
        <v>3</v>
      </c>
      <c r="L51" s="8" t="s">
        <v>97</v>
      </c>
      <c r="M51" s="8" t="s">
        <v>65</v>
      </c>
      <c r="N51" s="8" t="s">
        <v>135</v>
      </c>
      <c r="O51" s="8" t="s">
        <v>67</v>
      </c>
      <c r="P51" s="8">
        <f t="shared" si="0"/>
        <v>1</v>
      </c>
      <c r="Q51" s="8" t="s">
        <v>69</v>
      </c>
      <c r="R51" s="8">
        <f t="shared" si="1"/>
        <v>0</v>
      </c>
      <c r="S51" s="8" t="s">
        <v>67</v>
      </c>
      <c r="T51" s="8">
        <f t="shared" si="2"/>
        <v>1</v>
      </c>
      <c r="U51" s="8" t="s">
        <v>67</v>
      </c>
      <c r="V51" s="8">
        <f t="shared" si="3"/>
        <v>1</v>
      </c>
      <c r="W51" s="8" t="s">
        <v>67</v>
      </c>
      <c r="X51" s="8">
        <f t="shared" si="4"/>
        <v>1</v>
      </c>
      <c r="Y51" s="8" t="s">
        <v>67</v>
      </c>
      <c r="Z51" s="8">
        <f t="shared" si="5"/>
        <v>1</v>
      </c>
      <c r="AA51" s="8" t="s">
        <v>67</v>
      </c>
      <c r="AB51" s="8">
        <f t="shared" si="6"/>
        <v>1</v>
      </c>
      <c r="AC51" s="8" t="s">
        <v>67</v>
      </c>
      <c r="AD51" s="8">
        <f t="shared" si="7"/>
        <v>1</v>
      </c>
      <c r="AE51" s="8" t="s">
        <v>67</v>
      </c>
      <c r="AF51" s="8">
        <f t="shared" si="8"/>
        <v>1</v>
      </c>
      <c r="AG51" s="8" t="s">
        <v>67</v>
      </c>
      <c r="AH51" s="8">
        <f t="shared" si="9"/>
        <v>1</v>
      </c>
      <c r="AI51" s="8" t="s">
        <v>69</v>
      </c>
      <c r="AJ51" s="8">
        <f t="shared" si="10"/>
        <v>0</v>
      </c>
      <c r="AK51" s="8" t="s">
        <v>69</v>
      </c>
      <c r="AL51" s="8">
        <f t="shared" si="11"/>
        <v>0</v>
      </c>
    </row>
    <row r="52" spans="1:38" ht="27" customHeight="1" x14ac:dyDescent="0.3">
      <c r="A52" s="8" t="s">
        <v>111</v>
      </c>
      <c r="B52" s="8" t="s">
        <v>95</v>
      </c>
      <c r="C52" s="8" t="s">
        <v>294</v>
      </c>
      <c r="D52" s="8">
        <v>39</v>
      </c>
      <c r="E52" s="8" t="s">
        <v>93</v>
      </c>
      <c r="F52" s="8" t="s">
        <v>59</v>
      </c>
      <c r="G52" s="8" t="s">
        <v>60</v>
      </c>
      <c r="H52" s="8" t="s">
        <v>61</v>
      </c>
      <c r="I52" s="8" t="s">
        <v>96</v>
      </c>
      <c r="J52" s="8" t="s">
        <v>75</v>
      </c>
      <c r="K52" s="8">
        <v>2</v>
      </c>
      <c r="L52" s="8" t="s">
        <v>97</v>
      </c>
      <c r="M52" s="8" t="s">
        <v>65</v>
      </c>
      <c r="N52" s="8" t="s">
        <v>122</v>
      </c>
      <c r="O52" s="8" t="s">
        <v>67</v>
      </c>
      <c r="P52" s="8">
        <f t="shared" si="0"/>
        <v>1</v>
      </c>
      <c r="Q52" s="8" t="s">
        <v>69</v>
      </c>
      <c r="R52" s="8">
        <f t="shared" si="1"/>
        <v>0</v>
      </c>
      <c r="S52" s="8" t="s">
        <v>67</v>
      </c>
      <c r="T52" s="8">
        <f t="shared" si="2"/>
        <v>1</v>
      </c>
      <c r="U52" s="8" t="s">
        <v>67</v>
      </c>
      <c r="V52" s="8">
        <f t="shared" si="3"/>
        <v>1</v>
      </c>
      <c r="W52" s="8" t="s">
        <v>67</v>
      </c>
      <c r="X52" s="8">
        <f t="shared" si="4"/>
        <v>1</v>
      </c>
      <c r="Y52" s="8" t="s">
        <v>67</v>
      </c>
      <c r="Z52" s="8">
        <f t="shared" si="5"/>
        <v>1</v>
      </c>
      <c r="AA52" s="8" t="s">
        <v>67</v>
      </c>
      <c r="AB52" s="8">
        <f t="shared" si="6"/>
        <v>1</v>
      </c>
      <c r="AC52" s="8" t="s">
        <v>67</v>
      </c>
      <c r="AD52" s="8">
        <f t="shared" si="7"/>
        <v>1</v>
      </c>
      <c r="AE52" s="8" t="s">
        <v>69</v>
      </c>
      <c r="AF52" s="8">
        <f t="shared" si="8"/>
        <v>0</v>
      </c>
      <c r="AG52" s="8" t="s">
        <v>69</v>
      </c>
      <c r="AH52" s="8">
        <f t="shared" si="9"/>
        <v>0</v>
      </c>
      <c r="AI52" s="8" t="s">
        <v>69</v>
      </c>
      <c r="AJ52" s="8">
        <f t="shared" si="10"/>
        <v>0</v>
      </c>
      <c r="AK52" s="8" t="s">
        <v>67</v>
      </c>
      <c r="AL52" s="8">
        <f t="shared" si="11"/>
        <v>1</v>
      </c>
    </row>
  </sheetData>
  <mergeCells count="3">
    <mergeCell ref="O1:AL1"/>
    <mergeCell ref="A1:A2"/>
    <mergeCell ref="B1:N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A9D08E"/>
  </sheetPr>
  <dimension ref="A3:AO30"/>
  <sheetViews>
    <sheetView topLeftCell="Q1" zoomScale="83" zoomScaleNormal="120" workbookViewId="0">
      <selection activeCell="AJ7" sqref="AJ7"/>
    </sheetView>
  </sheetViews>
  <sheetFormatPr defaultRowHeight="14.4" x14ac:dyDescent="0.3"/>
  <cols>
    <col min="1" max="1" width="24.77734375" customWidth="1"/>
    <col min="2" max="2" width="28" bestFit="1" customWidth="1"/>
    <col min="3" max="3" width="26.21875" bestFit="1" customWidth="1"/>
    <col min="4" max="4" width="24.21875" bestFit="1" customWidth="1"/>
    <col min="5" max="5" width="31.44140625" bestFit="1" customWidth="1"/>
    <col min="6" max="6" width="30.77734375" bestFit="1" customWidth="1"/>
    <col min="7" max="7" width="41" bestFit="1" customWidth="1"/>
    <col min="8" max="8" width="42.5546875" bestFit="1" customWidth="1"/>
    <col min="9" max="9" width="25.6640625" bestFit="1" customWidth="1"/>
    <col min="10" max="10" width="36" bestFit="1" customWidth="1"/>
    <col min="11" max="11" width="32.44140625" bestFit="1" customWidth="1"/>
    <col min="12" max="12" width="60.77734375" bestFit="1" customWidth="1"/>
    <col min="13" max="13" width="34.5546875" bestFit="1" customWidth="1"/>
    <col min="14" max="14" width="26.6640625" customWidth="1"/>
    <col min="16" max="16" width="59" customWidth="1"/>
    <col min="17" max="17" width="16.77734375" customWidth="1"/>
    <col min="20" max="20" width="13.77734375" customWidth="1"/>
    <col min="21" max="21" width="13.44140625" customWidth="1"/>
  </cols>
  <sheetData>
    <row r="3" spans="1:41" x14ac:dyDescent="0.3">
      <c r="A3" s="15" t="s">
        <v>211</v>
      </c>
      <c r="B3" t="s">
        <v>232</v>
      </c>
      <c r="C3" t="s">
        <v>233</v>
      </c>
      <c r="D3" t="s">
        <v>234</v>
      </c>
      <c r="E3" t="s">
        <v>235</v>
      </c>
      <c r="F3" t="s">
        <v>236</v>
      </c>
      <c r="G3" t="s">
        <v>237</v>
      </c>
      <c r="H3" t="s">
        <v>238</v>
      </c>
      <c r="I3" t="s">
        <v>239</v>
      </c>
      <c r="J3" t="s">
        <v>240</v>
      </c>
      <c r="K3" t="s">
        <v>241</v>
      </c>
      <c r="L3" t="s">
        <v>242</v>
      </c>
      <c r="M3" t="s">
        <v>243</v>
      </c>
      <c r="N3" s="17" t="s">
        <v>244</v>
      </c>
    </row>
    <row r="4" spans="1:41" x14ac:dyDescent="0.3">
      <c r="A4" s="16" t="s">
        <v>138</v>
      </c>
      <c r="B4">
        <v>0</v>
      </c>
      <c r="C4">
        <v>-0.72727272727272729</v>
      </c>
      <c r="D4">
        <v>0.27272727272727271</v>
      </c>
      <c r="E4">
        <v>0.81818181818181823</v>
      </c>
      <c r="F4">
        <v>0.27272727272727271</v>
      </c>
      <c r="G4">
        <v>0.18181818181818182</v>
      </c>
      <c r="H4">
        <v>-9.0909090909090912E-2</v>
      </c>
      <c r="I4">
        <v>-0.81818181818181823</v>
      </c>
      <c r="J4">
        <v>0.18181818181818182</v>
      </c>
      <c r="K4">
        <v>1</v>
      </c>
      <c r="L4">
        <v>0</v>
      </c>
      <c r="M4">
        <v>-9.0909090909090912E-2</v>
      </c>
      <c r="N4">
        <f>AVERAGE(B4:M4)</f>
        <v>8.3333333333333329E-2</v>
      </c>
    </row>
    <row r="5" spans="1:41" x14ac:dyDescent="0.3">
      <c r="A5" s="16" t="s">
        <v>95</v>
      </c>
      <c r="B5">
        <v>-0.2857142857142857</v>
      </c>
      <c r="C5">
        <v>-0.5714285714285714</v>
      </c>
      <c r="D5">
        <v>0.2857142857142857</v>
      </c>
      <c r="E5">
        <v>0.8571428571428571</v>
      </c>
      <c r="F5">
        <v>0.2857142857142857</v>
      </c>
      <c r="G5">
        <v>0.2857142857142857</v>
      </c>
      <c r="H5">
        <v>-0.21428571428571427</v>
      </c>
      <c r="I5">
        <v>0.6428571428571429</v>
      </c>
      <c r="J5">
        <v>-7.1428571428571425E-2</v>
      </c>
      <c r="K5">
        <v>0.7857142857142857</v>
      </c>
      <c r="L5">
        <v>0.21428571428571427</v>
      </c>
      <c r="M5">
        <v>-0.35714285714285715</v>
      </c>
      <c r="N5">
        <f t="shared" ref="N5:N8" si="0">AVERAGE(B5:M5)</f>
        <v>0.15476190476190477</v>
      </c>
    </row>
    <row r="6" spans="1:41" x14ac:dyDescent="0.3">
      <c r="A6" s="16" t="s">
        <v>57</v>
      </c>
      <c r="B6">
        <v>0</v>
      </c>
      <c r="C6">
        <v>-0.66666666666666663</v>
      </c>
      <c r="D6">
        <v>0.33333333333333331</v>
      </c>
      <c r="E6">
        <v>0.33333333333333331</v>
      </c>
      <c r="F6">
        <v>0.5</v>
      </c>
      <c r="G6">
        <v>0.16666666666666666</v>
      </c>
      <c r="H6">
        <v>-0.5</v>
      </c>
      <c r="I6">
        <v>0.83333333333333337</v>
      </c>
      <c r="J6">
        <v>0.16666666666666666</v>
      </c>
      <c r="K6">
        <v>0.66666666666666663</v>
      </c>
      <c r="L6">
        <v>0.16666666666666666</v>
      </c>
      <c r="M6">
        <v>-0.33333333333333331</v>
      </c>
      <c r="N6">
        <f t="shared" si="0"/>
        <v>0.1388888888888889</v>
      </c>
    </row>
    <row r="7" spans="1:41" x14ac:dyDescent="0.3">
      <c r="A7" s="16" t="s">
        <v>160</v>
      </c>
      <c r="B7">
        <v>0.8</v>
      </c>
      <c r="C7">
        <v>-0.4</v>
      </c>
      <c r="D7">
        <v>0.5</v>
      </c>
      <c r="E7">
        <v>1</v>
      </c>
      <c r="F7">
        <v>0.4</v>
      </c>
      <c r="G7">
        <v>0.5</v>
      </c>
      <c r="H7">
        <v>0.3</v>
      </c>
      <c r="I7">
        <v>0</v>
      </c>
      <c r="J7">
        <v>0.4</v>
      </c>
      <c r="K7">
        <v>1</v>
      </c>
      <c r="L7">
        <v>0.1</v>
      </c>
      <c r="M7">
        <v>0.5</v>
      </c>
      <c r="N7">
        <f t="shared" si="0"/>
        <v>0.42499999999999999</v>
      </c>
    </row>
    <row r="8" spans="1:41" x14ac:dyDescent="0.3">
      <c r="A8" s="16" t="s">
        <v>203</v>
      </c>
      <c r="B8">
        <v>0.33333333333333331</v>
      </c>
      <c r="C8">
        <v>-0.33333333333333331</v>
      </c>
      <c r="D8">
        <v>0.66666666666666663</v>
      </c>
      <c r="E8">
        <v>0.88888888888888884</v>
      </c>
      <c r="F8">
        <v>0.66666666666666663</v>
      </c>
      <c r="G8">
        <v>0.55555555555555558</v>
      </c>
      <c r="H8">
        <v>0.33333333333333331</v>
      </c>
      <c r="I8">
        <v>0.1111111111111111</v>
      </c>
      <c r="J8">
        <v>0.33333333333333331</v>
      </c>
      <c r="K8">
        <v>0.77777777777777779</v>
      </c>
      <c r="L8">
        <v>0.22222222222222221</v>
      </c>
      <c r="M8">
        <v>-0.22222222222222221</v>
      </c>
      <c r="N8">
        <f t="shared" si="0"/>
        <v>0.36111111111111116</v>
      </c>
    </row>
    <row r="9" spans="1:41" s="27" customFormat="1" ht="15" thickBot="1" x14ac:dyDescent="0.35">
      <c r="A9"/>
      <c r="B9"/>
      <c r="C9"/>
      <c r="D9"/>
      <c r="E9"/>
      <c r="F9"/>
      <c r="G9"/>
      <c r="H9"/>
      <c r="I9"/>
      <c r="J9"/>
      <c r="K9"/>
      <c r="L9"/>
      <c r="M9"/>
      <c r="N9" s="10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</row>
    <row r="10" spans="1:41" x14ac:dyDescent="0.3">
      <c r="N10" s="109"/>
      <c r="P10" s="103" t="s">
        <v>262</v>
      </c>
      <c r="Q10" s="105" t="s">
        <v>211</v>
      </c>
      <c r="R10" s="106"/>
      <c r="S10" s="106"/>
      <c r="T10" s="106"/>
      <c r="U10" s="107"/>
    </row>
    <row r="11" spans="1:41" ht="15" thickBot="1" x14ac:dyDescent="0.35">
      <c r="N11" s="109"/>
      <c r="P11" s="104"/>
      <c r="Q11" s="34" t="s">
        <v>138</v>
      </c>
      <c r="R11" s="32" t="s">
        <v>95</v>
      </c>
      <c r="S11" s="32" t="s">
        <v>57</v>
      </c>
      <c r="T11" s="32" t="s">
        <v>160</v>
      </c>
      <c r="U11" s="33" t="s">
        <v>203</v>
      </c>
    </row>
    <row r="12" spans="1:41" s="27" customFormat="1" ht="15" thickBot="1" x14ac:dyDescent="0.35">
      <c r="A12" s="108"/>
      <c r="B12" s="108"/>
      <c r="C12" s="108"/>
      <c r="D12" s="108"/>
      <c r="E12" s="108"/>
      <c r="F12" s="108"/>
      <c r="G12" s="108"/>
      <c r="H12" s="108"/>
      <c r="I12" s="108"/>
      <c r="J12" s="108"/>
      <c r="K12" s="108"/>
      <c r="L12" s="108"/>
      <c r="M12" s="108"/>
      <c r="N12" s="109"/>
      <c r="O12"/>
      <c r="P12" s="37" t="s">
        <v>232</v>
      </c>
      <c r="Q12" s="35">
        <v>0</v>
      </c>
      <c r="R12" s="30">
        <v>-0.2857142857142857</v>
      </c>
      <c r="S12" s="30">
        <v>0</v>
      </c>
      <c r="T12" s="30">
        <v>0.8</v>
      </c>
      <c r="U12" s="31">
        <v>0.33333333333333331</v>
      </c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</row>
    <row r="13" spans="1:41" ht="15" thickBot="1" x14ac:dyDescent="0.35">
      <c r="A13" s="20" t="s">
        <v>245</v>
      </c>
      <c r="B13" s="21">
        <f>_xlfn.QUARTILE.INC(B4:B8, 1)</f>
        <v>0</v>
      </c>
      <c r="C13" s="21">
        <f t="shared" ref="C13:M13" si="1">_xlfn.QUARTILE.INC(C4:C8, 1)</f>
        <v>-0.66666666666666663</v>
      </c>
      <c r="D13" s="21">
        <f t="shared" si="1"/>
        <v>0.2857142857142857</v>
      </c>
      <c r="E13" s="21">
        <f t="shared" si="1"/>
        <v>0.81818181818181823</v>
      </c>
      <c r="F13" s="21">
        <f t="shared" si="1"/>
        <v>0.2857142857142857</v>
      </c>
      <c r="G13" s="21">
        <f t="shared" si="1"/>
        <v>0.18181818181818182</v>
      </c>
      <c r="H13" s="21">
        <f t="shared" si="1"/>
        <v>-0.21428571428571427</v>
      </c>
      <c r="I13" s="21">
        <f t="shared" si="1"/>
        <v>0</v>
      </c>
      <c r="J13" s="21">
        <f t="shared" si="1"/>
        <v>0.16666666666666666</v>
      </c>
      <c r="K13" s="21">
        <f t="shared" si="1"/>
        <v>0.77777777777777779</v>
      </c>
      <c r="L13" s="21">
        <f t="shared" si="1"/>
        <v>0.1</v>
      </c>
      <c r="M13" s="83">
        <f t="shared" si="1"/>
        <v>-0.33333333333333331</v>
      </c>
      <c r="N13" s="109"/>
      <c r="P13" s="38" t="s">
        <v>233</v>
      </c>
      <c r="Q13" s="36">
        <v>-0.72727272727272729</v>
      </c>
      <c r="R13" s="28">
        <v>-0.5714285714285714</v>
      </c>
      <c r="S13" s="28">
        <v>-0.66666666666666663</v>
      </c>
      <c r="T13" s="28">
        <v>-0.4</v>
      </c>
      <c r="U13" s="29">
        <v>-0.33333333333333331</v>
      </c>
    </row>
    <row r="14" spans="1:41" ht="15" thickBot="1" x14ac:dyDescent="0.35">
      <c r="A14" s="20" t="s">
        <v>246</v>
      </c>
      <c r="B14" s="21">
        <f>_xlfn.QUARTILE.INC(B4:B8, 3)</f>
        <v>0.33333333333333331</v>
      </c>
      <c r="C14" s="21">
        <f t="shared" ref="C14:M14" si="2">_xlfn.QUARTILE.INC(C4:C8, 3)</f>
        <v>-0.4</v>
      </c>
      <c r="D14" s="21">
        <f t="shared" si="2"/>
        <v>0.5</v>
      </c>
      <c r="E14" s="21">
        <f t="shared" si="2"/>
        <v>0.88888888888888884</v>
      </c>
      <c r="F14" s="21">
        <f t="shared" si="2"/>
        <v>0.5</v>
      </c>
      <c r="G14" s="21">
        <f t="shared" si="2"/>
        <v>0.5</v>
      </c>
      <c r="H14" s="21">
        <f t="shared" si="2"/>
        <v>0.3</v>
      </c>
      <c r="I14" s="21">
        <f t="shared" si="2"/>
        <v>0.6428571428571429</v>
      </c>
      <c r="J14" s="21">
        <f t="shared" si="2"/>
        <v>0.33333333333333331</v>
      </c>
      <c r="K14" s="21">
        <f t="shared" si="2"/>
        <v>1</v>
      </c>
      <c r="L14" s="21">
        <f t="shared" si="2"/>
        <v>0.21428571428571427</v>
      </c>
      <c r="M14" s="83">
        <f t="shared" si="2"/>
        <v>-9.0909090909090912E-2</v>
      </c>
      <c r="N14" s="109"/>
      <c r="P14" s="38" t="s">
        <v>234</v>
      </c>
      <c r="Q14" s="36">
        <v>0.27272727272727271</v>
      </c>
      <c r="R14" s="28">
        <v>0.2857142857142857</v>
      </c>
      <c r="S14" s="28">
        <v>0.33333333333333331</v>
      </c>
      <c r="T14" s="28">
        <v>0.5</v>
      </c>
      <c r="U14" s="29">
        <v>0.66666666666666663</v>
      </c>
    </row>
    <row r="15" spans="1:41" ht="15" thickBot="1" x14ac:dyDescent="0.35">
      <c r="A15" s="22" t="s">
        <v>247</v>
      </c>
      <c r="B15" s="23">
        <f>B14-B13</f>
        <v>0.33333333333333331</v>
      </c>
      <c r="C15" s="23">
        <f t="shared" ref="C15:M15" si="3">C14-C13</f>
        <v>0.26666666666666661</v>
      </c>
      <c r="D15" s="23">
        <f t="shared" si="3"/>
        <v>0.2142857142857143</v>
      </c>
      <c r="E15" s="23">
        <f t="shared" si="3"/>
        <v>7.0707070707070607E-2</v>
      </c>
      <c r="F15" s="23">
        <f t="shared" si="3"/>
        <v>0.2142857142857143</v>
      </c>
      <c r="G15" s="23">
        <f t="shared" si="3"/>
        <v>0.31818181818181818</v>
      </c>
      <c r="H15" s="23">
        <f t="shared" si="3"/>
        <v>0.51428571428571423</v>
      </c>
      <c r="I15" s="23">
        <f t="shared" si="3"/>
        <v>0.6428571428571429</v>
      </c>
      <c r="J15" s="23">
        <f t="shared" si="3"/>
        <v>0.16666666666666666</v>
      </c>
      <c r="K15" s="23">
        <f t="shared" si="3"/>
        <v>0.22222222222222221</v>
      </c>
      <c r="L15" s="23">
        <f t="shared" si="3"/>
        <v>0.11428571428571427</v>
      </c>
      <c r="M15" s="84">
        <f t="shared" si="3"/>
        <v>0.2424242424242424</v>
      </c>
      <c r="N15" s="109"/>
      <c r="P15" s="38" t="s">
        <v>235</v>
      </c>
      <c r="Q15" s="36">
        <v>0.81818181818181823</v>
      </c>
      <c r="R15" s="28">
        <v>0.8571428571428571</v>
      </c>
      <c r="S15" s="28">
        <v>0.33333333333333331</v>
      </c>
      <c r="T15" s="28">
        <v>1</v>
      </c>
      <c r="U15" s="29">
        <v>0.88888888888888884</v>
      </c>
    </row>
    <row r="16" spans="1:41" ht="15" thickBot="1" x14ac:dyDescent="0.35">
      <c r="A16" s="20" t="s">
        <v>248</v>
      </c>
      <c r="B16" s="21">
        <f>B13-(1.5*B15)</f>
        <v>-0.5</v>
      </c>
      <c r="C16" s="21">
        <f t="shared" ref="C16:M16" si="4">C13-(1.5*C15)</f>
        <v>-1.0666666666666664</v>
      </c>
      <c r="D16" s="21">
        <f t="shared" si="4"/>
        <v>-3.5714285714285754E-2</v>
      </c>
      <c r="E16" s="21">
        <f t="shared" si="4"/>
        <v>0.71212121212121238</v>
      </c>
      <c r="F16" s="21">
        <f t="shared" si="4"/>
        <v>-3.5714285714285754E-2</v>
      </c>
      <c r="G16" s="21">
        <f t="shared" si="4"/>
        <v>-0.29545454545454547</v>
      </c>
      <c r="H16" s="21">
        <f t="shared" si="4"/>
        <v>-0.98571428571428565</v>
      </c>
      <c r="I16" s="21">
        <f t="shared" si="4"/>
        <v>-0.96428571428571441</v>
      </c>
      <c r="J16" s="21">
        <f t="shared" si="4"/>
        <v>-8.3333333333333343E-2</v>
      </c>
      <c r="K16" s="21">
        <f t="shared" si="4"/>
        <v>0.44444444444444448</v>
      </c>
      <c r="L16" s="21">
        <f t="shared" si="4"/>
        <v>-7.1428571428571397E-2</v>
      </c>
      <c r="M16" s="83">
        <f t="shared" si="4"/>
        <v>-0.69696969696969691</v>
      </c>
      <c r="N16" s="109"/>
      <c r="P16" s="38" t="s">
        <v>236</v>
      </c>
      <c r="Q16" s="36">
        <v>0.27272727272727271</v>
      </c>
      <c r="R16" s="28">
        <v>0.2857142857142857</v>
      </c>
      <c r="S16" s="28">
        <v>0.5</v>
      </c>
      <c r="T16" s="28">
        <v>0.4</v>
      </c>
      <c r="U16" s="29">
        <v>0.66666666666666663</v>
      </c>
    </row>
    <row r="17" spans="1:41" ht="15" thickBot="1" x14ac:dyDescent="0.35">
      <c r="A17" s="18" t="s">
        <v>249</v>
      </c>
      <c r="B17" s="19">
        <f>B14+(1.5*B15)</f>
        <v>0.83333333333333326</v>
      </c>
      <c r="C17" s="19">
        <f t="shared" ref="C17:M17" si="5">C14+(1.5*C15)</f>
        <v>0</v>
      </c>
      <c r="D17" s="19">
        <f t="shared" si="5"/>
        <v>0.8214285714285714</v>
      </c>
      <c r="E17" s="19">
        <f t="shared" si="5"/>
        <v>0.99494949494949481</v>
      </c>
      <c r="F17" s="19">
        <f t="shared" si="5"/>
        <v>0.8214285714285714</v>
      </c>
      <c r="G17" s="19">
        <f t="shared" si="5"/>
        <v>0.97727272727272729</v>
      </c>
      <c r="H17" s="19">
        <f t="shared" si="5"/>
        <v>1.0714285714285714</v>
      </c>
      <c r="I17" s="19">
        <f t="shared" si="5"/>
        <v>1.6071428571428572</v>
      </c>
      <c r="J17" s="19">
        <f t="shared" si="5"/>
        <v>0.58333333333333326</v>
      </c>
      <c r="K17" s="19">
        <f t="shared" si="5"/>
        <v>1.3333333333333333</v>
      </c>
      <c r="L17" s="19">
        <f t="shared" si="5"/>
        <v>0.38571428571428568</v>
      </c>
      <c r="M17" s="85">
        <f t="shared" si="5"/>
        <v>0.27272727272727271</v>
      </c>
      <c r="N17" s="109"/>
      <c r="P17" s="38" t="s">
        <v>237</v>
      </c>
      <c r="Q17" s="36">
        <v>0.18181818181818182</v>
      </c>
      <c r="R17" s="28">
        <v>0.2857142857142857</v>
      </c>
      <c r="S17" s="28">
        <v>0.16666666666666666</v>
      </c>
      <c r="T17" s="28">
        <v>0.5</v>
      </c>
      <c r="U17" s="29">
        <v>0.55555555555555558</v>
      </c>
    </row>
    <row r="18" spans="1:41" s="27" customFormat="1" ht="13.8" customHeight="1" x14ac:dyDescent="0.3">
      <c r="A18" s="102"/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M18" s="102"/>
      <c r="N18" s="109"/>
      <c r="O18"/>
      <c r="P18" s="38" t="s">
        <v>238</v>
      </c>
      <c r="Q18" s="36">
        <v>-9.0909090909090912E-2</v>
      </c>
      <c r="R18" s="28">
        <v>-0.21428571428571427</v>
      </c>
      <c r="S18" s="28">
        <v>-0.5</v>
      </c>
      <c r="T18" s="28">
        <v>0.3</v>
      </c>
      <c r="U18" s="29">
        <v>0.33333333333333331</v>
      </c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</row>
    <row r="19" spans="1:41" s="24" customFormat="1" x14ac:dyDescent="0.3">
      <c r="A19" s="24" t="s">
        <v>211</v>
      </c>
      <c r="B19" s="25" t="s">
        <v>250</v>
      </c>
      <c r="C19" s="25" t="s">
        <v>251</v>
      </c>
      <c r="D19" s="25" t="s">
        <v>252</v>
      </c>
      <c r="E19" s="25" t="s">
        <v>253</v>
      </c>
      <c r="F19" s="25" t="s">
        <v>254</v>
      </c>
      <c r="G19" s="25" t="s">
        <v>255</v>
      </c>
      <c r="H19" s="25" t="s">
        <v>256</v>
      </c>
      <c r="I19" s="25" t="s">
        <v>257</v>
      </c>
      <c r="J19" s="25" t="s">
        <v>258</v>
      </c>
      <c r="K19" s="25" t="s">
        <v>259</v>
      </c>
      <c r="L19" s="25" t="s">
        <v>260</v>
      </c>
      <c r="M19" s="26" t="s">
        <v>261</v>
      </c>
      <c r="N19" s="109"/>
      <c r="O19"/>
      <c r="P19" s="38" t="s">
        <v>239</v>
      </c>
      <c r="Q19" s="36">
        <v>-0.81818181818181823</v>
      </c>
      <c r="R19" s="28">
        <v>0.6428571428571429</v>
      </c>
      <c r="S19" s="28">
        <v>0.83333333333333337</v>
      </c>
      <c r="T19" s="28">
        <v>0</v>
      </c>
      <c r="U19" s="29">
        <v>0.1111111111111111</v>
      </c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</row>
    <row r="20" spans="1:41" x14ac:dyDescent="0.3">
      <c r="A20" s="16" t="s">
        <v>138</v>
      </c>
      <c r="B20" t="str">
        <f>IF(OR(B4 &lt; $B$16, B4 &gt; $B$17), "Outlier", "Normal")</f>
        <v>Normal</v>
      </c>
      <c r="C20" t="str">
        <f>IF(OR(C4 &lt; $C$16, C4 &gt; $C$17), "Outlier", "Normal")</f>
        <v>Normal</v>
      </c>
      <c r="D20" t="str">
        <f>IF(OR(D4 &lt; $D$16, D4 &gt; $D$17), "Outlier", "Normal")</f>
        <v>Normal</v>
      </c>
      <c r="E20" t="str">
        <f>IF(OR(E4 &lt; $E$16, E4 &gt; $E$17), "Outlier", "Normal")</f>
        <v>Normal</v>
      </c>
      <c r="F20" t="str">
        <f>IF(OR(F4 &lt; $F$16, F4 &gt; $F$17), "Outlier", "Normal")</f>
        <v>Normal</v>
      </c>
      <c r="G20" t="str">
        <f>IF(OR(G4 &lt; $G$16, G4 &gt; $G$17), "Outlier", "Normal")</f>
        <v>Normal</v>
      </c>
      <c r="H20" t="str">
        <f>IF(OR(H4 &lt; $H$16, H4 &gt; $H$17), "Outlier", "Normal")</f>
        <v>Normal</v>
      </c>
      <c r="I20" t="str">
        <f>IF(OR(I4 &lt; $I$16, I4 &gt; $I$17), "Outlier", "Normal")</f>
        <v>Normal</v>
      </c>
      <c r="J20" t="str">
        <f>IF(OR(J4 &lt; $J$16, J4 &gt; $J$17), "Outlier", "Normal")</f>
        <v>Normal</v>
      </c>
      <c r="K20" t="str">
        <f>IF(OR(K4 &lt; $K$16, K4 &gt; $K$17), "Outlier", "Normal")</f>
        <v>Normal</v>
      </c>
      <c r="L20" t="str">
        <f>IF(OR(L4 &lt; $L$16, L4 &gt; $L$17), "Outlier", "Normal")</f>
        <v>Normal</v>
      </c>
      <c r="M20" t="str">
        <f>IF(OR(M4 &lt; $M$16, M4 &gt; $M$17), "Outlier", "Normal")</f>
        <v>Normal</v>
      </c>
      <c r="N20" s="109"/>
      <c r="P20" s="38" t="s">
        <v>241</v>
      </c>
      <c r="Q20" s="36">
        <v>0.18181818181818182</v>
      </c>
      <c r="R20" s="28">
        <v>-7.1428571428571425E-2</v>
      </c>
      <c r="S20" s="28">
        <v>0.16666666666666666</v>
      </c>
      <c r="T20" s="28">
        <v>0.4</v>
      </c>
      <c r="U20" s="29">
        <v>0.33333333333333331</v>
      </c>
    </row>
    <row r="21" spans="1:41" x14ac:dyDescent="0.3">
      <c r="A21" s="16" t="s">
        <v>95</v>
      </c>
      <c r="B21" t="str">
        <f t="shared" ref="B21:B24" si="6">IF(OR(B5 &lt; $B$16, B5 &gt; $B$17), "Outlier", "Normal")</f>
        <v>Normal</v>
      </c>
      <c r="C21" t="str">
        <f t="shared" ref="C21:C24" si="7">IF(OR(C5 &lt; $C$16, C5 &gt; $C$17), "Outlier", "Normal")</f>
        <v>Normal</v>
      </c>
      <c r="D21" t="str">
        <f t="shared" ref="D21:D24" si="8">IF(OR(D5 &lt; $D$16, D5 &gt; $D$17), "Outlier", "Normal")</f>
        <v>Normal</v>
      </c>
      <c r="E21" t="str">
        <f t="shared" ref="E21:E24" si="9">IF(OR(E5 &lt; $E$16, E5 &gt; $E$17), "Outlier", "Normal")</f>
        <v>Normal</v>
      </c>
      <c r="F21" t="str">
        <f t="shared" ref="F21:F24" si="10">IF(OR(F5 &lt; $F$16, F5 &gt; $F$17), "Outlier", "Normal")</f>
        <v>Normal</v>
      </c>
      <c r="G21" t="str">
        <f t="shared" ref="G21:G24" si="11">IF(OR(G5 &lt; $G$16, G5 &gt; $G$17), "Outlier", "Normal")</f>
        <v>Normal</v>
      </c>
      <c r="H21" t="str">
        <f t="shared" ref="H21:H24" si="12">IF(OR(H5 &lt; $H$16, H5 &gt; $H$17), "Outlier", "Normal")</f>
        <v>Normal</v>
      </c>
      <c r="I21" t="str">
        <f t="shared" ref="I21:I24" si="13">IF(OR(I5 &lt; $I$16, I5 &gt; $I$17), "Outlier", "Normal")</f>
        <v>Normal</v>
      </c>
      <c r="J21" t="str">
        <f t="shared" ref="J21:J24" si="14">IF(OR(J5 &lt; $J$16, J5 &gt; $J$17), "Outlier", "Normal")</f>
        <v>Normal</v>
      </c>
      <c r="K21" t="str">
        <f t="shared" ref="K21:K24" si="15">IF(OR(K5 &lt; $K$16, K5 &gt; $K$17), "Outlier", "Normal")</f>
        <v>Normal</v>
      </c>
      <c r="L21" t="str">
        <f t="shared" ref="L21:L24" si="16">IF(OR(L5 &lt; $L$16, L5 &gt; $L$17), "Outlier", "Normal")</f>
        <v>Normal</v>
      </c>
      <c r="M21" t="str">
        <f t="shared" ref="M21:M24" si="17">IF(OR(M5 &lt; $M$16, M5 &gt; $M$17), "Outlier", "Normal")</f>
        <v>Normal</v>
      </c>
      <c r="N21" s="109"/>
      <c r="P21" s="38" t="s">
        <v>240</v>
      </c>
      <c r="Q21" s="36">
        <v>1</v>
      </c>
      <c r="R21" s="28">
        <v>0.7857142857142857</v>
      </c>
      <c r="S21" s="28">
        <v>0.66666666666666663</v>
      </c>
      <c r="T21" s="28">
        <v>1</v>
      </c>
      <c r="U21" s="29">
        <v>0.77777777777777779</v>
      </c>
    </row>
    <row r="22" spans="1:41" x14ac:dyDescent="0.3">
      <c r="A22" s="16" t="s">
        <v>57</v>
      </c>
      <c r="B22" t="str">
        <f t="shared" si="6"/>
        <v>Normal</v>
      </c>
      <c r="C22" t="str">
        <f t="shared" si="7"/>
        <v>Normal</v>
      </c>
      <c r="D22" t="str">
        <f t="shared" si="8"/>
        <v>Normal</v>
      </c>
      <c r="E22" s="86" t="str">
        <f>IF(OR(E6 &lt; $E$16, E6 &gt; $E$17), "Outlier", "Normal")</f>
        <v>Outlier</v>
      </c>
      <c r="F22" t="str">
        <f t="shared" si="10"/>
        <v>Normal</v>
      </c>
      <c r="G22" t="str">
        <f t="shared" si="11"/>
        <v>Normal</v>
      </c>
      <c r="H22" t="str">
        <f t="shared" si="12"/>
        <v>Normal</v>
      </c>
      <c r="I22" t="str">
        <f t="shared" si="13"/>
        <v>Normal</v>
      </c>
      <c r="J22" t="str">
        <f t="shared" si="14"/>
        <v>Normal</v>
      </c>
      <c r="K22" t="str">
        <f t="shared" si="15"/>
        <v>Normal</v>
      </c>
      <c r="L22" t="str">
        <f t="shared" si="16"/>
        <v>Normal</v>
      </c>
      <c r="M22" t="str">
        <f t="shared" si="17"/>
        <v>Normal</v>
      </c>
      <c r="N22" s="109"/>
      <c r="P22" s="38" t="s">
        <v>242</v>
      </c>
      <c r="Q22" s="36">
        <v>0</v>
      </c>
      <c r="R22" s="28">
        <v>0.21428571428571427</v>
      </c>
      <c r="S22" s="28">
        <v>0.16666666666666666</v>
      </c>
      <c r="T22" s="28">
        <v>0.1</v>
      </c>
      <c r="U22" s="29">
        <v>0.22222222222222221</v>
      </c>
    </row>
    <row r="23" spans="1:41" ht="15" thickBot="1" x14ac:dyDescent="0.35">
      <c r="A23" s="16" t="s">
        <v>160</v>
      </c>
      <c r="B23" t="str">
        <f t="shared" si="6"/>
        <v>Normal</v>
      </c>
      <c r="C23" t="str">
        <f t="shared" si="7"/>
        <v>Normal</v>
      </c>
      <c r="D23" t="str">
        <f t="shared" si="8"/>
        <v>Normal</v>
      </c>
      <c r="E23" s="86" t="str">
        <f>IF(OR(E7 &lt; $E$16, E7 &gt; $E$17), "Outlier", "Normal")</f>
        <v>Outlier</v>
      </c>
      <c r="F23" t="str">
        <f t="shared" si="10"/>
        <v>Normal</v>
      </c>
      <c r="G23" t="str">
        <f t="shared" si="11"/>
        <v>Normal</v>
      </c>
      <c r="H23" t="str">
        <f t="shared" si="12"/>
        <v>Normal</v>
      </c>
      <c r="I23" t="str">
        <f t="shared" si="13"/>
        <v>Normal</v>
      </c>
      <c r="J23" t="str">
        <f t="shared" si="14"/>
        <v>Normal</v>
      </c>
      <c r="K23" t="str">
        <f t="shared" si="15"/>
        <v>Normal</v>
      </c>
      <c r="L23" t="str">
        <f t="shared" si="16"/>
        <v>Normal</v>
      </c>
      <c r="M23" s="86" t="str">
        <f t="shared" si="17"/>
        <v>Outlier</v>
      </c>
      <c r="N23" s="109"/>
      <c r="P23" s="39" t="s">
        <v>243</v>
      </c>
      <c r="Q23" s="41">
        <v>-9.0909090909090912E-2</v>
      </c>
      <c r="R23" s="42">
        <v>-0.35714285714285715</v>
      </c>
      <c r="S23" s="42">
        <v>-0.33333333333333331</v>
      </c>
      <c r="T23" s="42">
        <v>0.5</v>
      </c>
      <c r="U23" s="43">
        <v>-0.22222222222222221</v>
      </c>
    </row>
    <row r="24" spans="1:41" ht="15.6" thickTop="1" thickBot="1" x14ac:dyDescent="0.35">
      <c r="A24" s="16" t="s">
        <v>203</v>
      </c>
      <c r="B24" t="str">
        <f t="shared" si="6"/>
        <v>Normal</v>
      </c>
      <c r="C24" t="str">
        <f t="shared" si="7"/>
        <v>Normal</v>
      </c>
      <c r="D24" t="str">
        <f t="shared" si="8"/>
        <v>Normal</v>
      </c>
      <c r="E24" t="str">
        <f t="shared" si="9"/>
        <v>Normal</v>
      </c>
      <c r="F24" t="str">
        <f t="shared" si="10"/>
        <v>Normal</v>
      </c>
      <c r="G24" t="str">
        <f t="shared" si="11"/>
        <v>Normal</v>
      </c>
      <c r="H24" t="str">
        <f t="shared" si="12"/>
        <v>Normal</v>
      </c>
      <c r="I24" t="str">
        <f t="shared" si="13"/>
        <v>Normal</v>
      </c>
      <c r="J24" t="str">
        <f t="shared" si="14"/>
        <v>Normal</v>
      </c>
      <c r="K24" t="str">
        <f t="shared" si="15"/>
        <v>Normal</v>
      </c>
      <c r="L24" t="str">
        <f t="shared" si="16"/>
        <v>Normal</v>
      </c>
      <c r="M24" t="str">
        <f t="shared" si="17"/>
        <v>Normal</v>
      </c>
      <c r="N24" s="109"/>
      <c r="P24" s="40" t="s">
        <v>263</v>
      </c>
      <c r="Q24" s="44">
        <f>AVERAGE(Q12:Q23)</f>
        <v>8.3333333333333329E-2</v>
      </c>
      <c r="R24" s="45">
        <f>AVERAGE(R12:R23)</f>
        <v>0.15476190476190477</v>
      </c>
      <c r="S24" s="45">
        <f>AVERAGE(S12:S23)</f>
        <v>0.1388888888888889</v>
      </c>
      <c r="T24" s="45">
        <f>AVERAGE(T12:T23)</f>
        <v>0.42499999999999999</v>
      </c>
      <c r="U24" s="46">
        <f>AVERAGE(U12:U23)</f>
        <v>0.36111111111111116</v>
      </c>
    </row>
    <row r="25" spans="1:41" s="27" customFormat="1" x14ac:dyDescent="0.3">
      <c r="A25"/>
      <c r="B25"/>
      <c r="C25"/>
      <c r="D25"/>
      <c r="E25"/>
      <c r="F25"/>
      <c r="G25"/>
      <c r="H25"/>
      <c r="I25"/>
      <c r="J25"/>
      <c r="K25"/>
      <c r="L25"/>
      <c r="M25"/>
      <c r="N25" s="109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</row>
    <row r="26" spans="1:41" x14ac:dyDescent="0.3">
      <c r="N26" s="109"/>
    </row>
    <row r="27" spans="1:41" x14ac:dyDescent="0.3">
      <c r="N27" s="109"/>
    </row>
    <row r="28" spans="1:41" x14ac:dyDescent="0.3">
      <c r="N28" s="109"/>
    </row>
    <row r="29" spans="1:41" x14ac:dyDescent="0.3">
      <c r="N29" s="109"/>
    </row>
    <row r="30" spans="1:41" x14ac:dyDescent="0.3">
      <c r="N30" s="109"/>
    </row>
  </sheetData>
  <mergeCells count="5">
    <mergeCell ref="A18:M18"/>
    <mergeCell ref="P10:P11"/>
    <mergeCell ref="Q10:U10"/>
    <mergeCell ref="A12:M12"/>
    <mergeCell ref="N9:N30"/>
  </mergeCells>
  <conditionalFormatting sqref="Q12:U23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{EBFBE46E-A91E-48AE-84B7-282ECD5CE256}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BFBE46E-A91E-48AE-84B7-282ECD5CE25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Q12:U23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B4C6E7"/>
  </sheetPr>
  <dimension ref="C3:H11"/>
  <sheetViews>
    <sheetView workbookViewId="0">
      <selection activeCell="F24" sqref="F24"/>
    </sheetView>
  </sheetViews>
  <sheetFormatPr defaultRowHeight="14.4" x14ac:dyDescent="0.3"/>
  <cols>
    <col min="2" max="2" width="12.109375" customWidth="1"/>
    <col min="3" max="3" width="30" customWidth="1"/>
    <col min="4" max="4" width="15.21875" customWidth="1"/>
    <col min="5" max="5" width="16.77734375" customWidth="1"/>
    <col min="6" max="6" width="22.6640625" customWidth="1"/>
    <col min="7" max="7" width="28.6640625" customWidth="1"/>
    <col min="8" max="8" width="19.44140625" customWidth="1"/>
  </cols>
  <sheetData>
    <row r="3" spans="3:8" ht="15" thickBot="1" x14ac:dyDescent="0.35"/>
    <row r="4" spans="3:8" x14ac:dyDescent="0.3">
      <c r="C4" s="110" t="s">
        <v>269</v>
      </c>
      <c r="D4" s="111"/>
      <c r="E4" s="111"/>
      <c r="F4" s="111"/>
      <c r="G4" s="111"/>
      <c r="H4" s="112"/>
    </row>
    <row r="5" spans="3:8" ht="25.2" customHeight="1" thickBot="1" x14ac:dyDescent="0.35">
      <c r="C5" s="113"/>
      <c r="D5" s="114"/>
      <c r="E5" s="114"/>
      <c r="F5" s="114"/>
      <c r="G5" s="114"/>
      <c r="H5" s="115"/>
    </row>
    <row r="6" spans="3:8" ht="22.8" customHeight="1" thickBot="1" x14ac:dyDescent="0.35">
      <c r="C6" s="58"/>
      <c r="D6" s="56" t="s">
        <v>264</v>
      </c>
      <c r="E6" s="56" t="s">
        <v>265</v>
      </c>
      <c r="F6" s="56" t="s">
        <v>266</v>
      </c>
      <c r="G6" s="56" t="s">
        <v>267</v>
      </c>
      <c r="H6" s="57" t="s">
        <v>268</v>
      </c>
    </row>
    <row r="7" spans="3:8" ht="18.600000000000001" thickBot="1" x14ac:dyDescent="0.35">
      <c r="C7" s="56" t="s">
        <v>264</v>
      </c>
      <c r="D7" s="47">
        <f>CORREL('Gobardanga ULB Data'!BD3:BD52,'Gobardanga ULB Data'!BD3:BD52)</f>
        <v>1</v>
      </c>
      <c r="E7" s="48">
        <f>CORREL('Gobardanga ULB Data'!BD3:BD52,'Gobardanga ULB Data'!BF3:BF52)</f>
        <v>0.64167196365890133</v>
      </c>
      <c r="F7" s="48">
        <f>CORREL('Gobardanga ULB Data'!BD3:BD52,'Gobardanga ULB Data'!BH3:BH52)</f>
        <v>0.6759266160415397</v>
      </c>
      <c r="G7" s="48">
        <f>CORREL('Gobardanga ULB Data'!BD3:BD52,'Gobardanga ULB Data'!BJ3:BJ52)</f>
        <v>0.66678522056774814</v>
      </c>
      <c r="H7" s="49">
        <f>CORREL('Gobardanga ULB Data'!BD3:BD52,'Gobardanga ULB Data'!BL3:BL52)</f>
        <v>0.54989427123382595</v>
      </c>
    </row>
    <row r="8" spans="3:8" ht="18.600000000000001" thickBot="1" x14ac:dyDescent="0.35">
      <c r="C8" s="56" t="s">
        <v>265</v>
      </c>
      <c r="D8" s="50">
        <v>0.64167196365890133</v>
      </c>
      <c r="E8" s="51">
        <v>1</v>
      </c>
      <c r="F8" s="51">
        <f>CORREL('Gobardanga ULB Data'!BF3:BF52,'Gobardanga ULB Data'!BH3:BH52)</f>
        <v>0.69726865365470958</v>
      </c>
      <c r="G8" s="51">
        <f>CORREL('Gobardanga ULB Data'!BF3:BF52,'Gobardanga ULB Data'!BJ3:BJ52)</f>
        <v>0.7141510697104837</v>
      </c>
      <c r="H8" s="52">
        <f>CORREL('Gobardanga ULB Data'!BF3:BF52,'Gobardanga ULB Data'!BL3:BL52)</f>
        <v>0.50335084784447848</v>
      </c>
    </row>
    <row r="9" spans="3:8" ht="18.600000000000001" thickBot="1" x14ac:dyDescent="0.35">
      <c r="C9" s="56" t="s">
        <v>266</v>
      </c>
      <c r="D9" s="50">
        <v>0.6759266160415397</v>
      </c>
      <c r="E9" s="51">
        <v>0.69726865365470958</v>
      </c>
      <c r="F9" s="51">
        <v>1</v>
      </c>
      <c r="G9" s="51">
        <f>CORREL('Gobardanga ULB Data'!BH3:BH52,'Gobardanga ULB Data'!BJ3:BJ52)</f>
        <v>0.58383095762997228</v>
      </c>
      <c r="H9" s="52">
        <f>CORREL('Gobardanga ULB Data'!BH3:BH52,'Gobardanga ULB Data'!BL3:BL52)</f>
        <v>0.53240570976438217</v>
      </c>
    </row>
    <row r="10" spans="3:8" ht="18.600000000000001" thickBot="1" x14ac:dyDescent="0.35">
      <c r="C10" s="56" t="s">
        <v>267</v>
      </c>
      <c r="D10" s="50">
        <v>0.66678522056774814</v>
      </c>
      <c r="E10" s="51">
        <v>0.7141510697104837</v>
      </c>
      <c r="F10" s="51">
        <v>0.58383095762997228</v>
      </c>
      <c r="G10" s="51">
        <v>1</v>
      </c>
      <c r="H10" s="52">
        <f>CORREL('Gobardanga ULB Data'!BJ3:BJ52,'Gobardanga ULB Data'!BL3:BL52)</f>
        <v>0.68292795584164845</v>
      </c>
    </row>
    <row r="11" spans="3:8" ht="18.600000000000001" thickBot="1" x14ac:dyDescent="0.35">
      <c r="C11" s="56" t="s">
        <v>268</v>
      </c>
      <c r="D11" s="53">
        <v>0.54989427123382595</v>
      </c>
      <c r="E11" s="54">
        <v>0.50335084784447848</v>
      </c>
      <c r="F11" s="54">
        <v>0.53240570976438217</v>
      </c>
      <c r="G11" s="54">
        <v>0.68292795584164845</v>
      </c>
      <c r="H11" s="55">
        <v>1</v>
      </c>
    </row>
  </sheetData>
  <mergeCells count="1">
    <mergeCell ref="C4:H5"/>
  </mergeCells>
  <conditionalFormatting sqref="D7:H11">
    <cfRule type="colorScale" priority="1">
      <colorScale>
        <cfvo type="min"/>
        <cfvo type="max"/>
        <color theme="5" tint="0.79998168889431442"/>
        <color theme="5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99FF"/>
  </sheetPr>
  <dimension ref="A1:E15"/>
  <sheetViews>
    <sheetView topLeftCell="A16" zoomScale="92" zoomScaleNormal="92" workbookViewId="0">
      <selection activeCell="H27" sqref="H27"/>
    </sheetView>
  </sheetViews>
  <sheetFormatPr defaultRowHeight="14.4" x14ac:dyDescent="0.3"/>
  <cols>
    <col min="1" max="1" width="31.77734375" customWidth="1"/>
    <col min="2" max="2" width="24" customWidth="1"/>
    <col min="4" max="4" width="57.33203125" customWidth="1"/>
    <col min="5" max="5" width="33.109375" customWidth="1"/>
  </cols>
  <sheetData>
    <row r="1" spans="1:5" ht="17.399999999999999" customHeight="1" x14ac:dyDescent="0.3">
      <c r="A1" s="116" t="s">
        <v>291</v>
      </c>
      <c r="B1" s="117"/>
      <c r="D1" s="116" t="s">
        <v>287</v>
      </c>
      <c r="E1" s="117"/>
    </row>
    <row r="2" spans="1:5" ht="15" thickBot="1" x14ac:dyDescent="0.35">
      <c r="A2" s="118"/>
      <c r="B2" s="119"/>
      <c r="D2" s="118"/>
      <c r="E2" s="119"/>
    </row>
    <row r="3" spans="1:5" ht="18.600000000000001" customHeight="1" x14ac:dyDescent="0.3">
      <c r="A3" s="91" t="s">
        <v>271</v>
      </c>
      <c r="B3" s="92" t="s">
        <v>272</v>
      </c>
      <c r="D3" s="91" t="s">
        <v>292</v>
      </c>
      <c r="E3" s="92" t="s">
        <v>272</v>
      </c>
    </row>
    <row r="4" spans="1:5" ht="21" customHeight="1" x14ac:dyDescent="0.3">
      <c r="A4" s="87" t="s">
        <v>273</v>
      </c>
      <c r="B4" s="88">
        <v>11</v>
      </c>
      <c r="D4" s="87" t="s">
        <v>279</v>
      </c>
      <c r="E4" s="88">
        <v>8</v>
      </c>
    </row>
    <row r="5" spans="1:5" ht="21" customHeight="1" x14ac:dyDescent="0.3">
      <c r="A5" s="87" t="s">
        <v>289</v>
      </c>
      <c r="B5" s="88">
        <v>10</v>
      </c>
      <c r="D5" s="87" t="s">
        <v>43</v>
      </c>
      <c r="E5" s="88">
        <v>5</v>
      </c>
    </row>
    <row r="6" spans="1:5" ht="21" customHeight="1" x14ac:dyDescent="0.3">
      <c r="A6" s="87" t="s">
        <v>274</v>
      </c>
      <c r="B6" s="88">
        <v>7</v>
      </c>
      <c r="D6" s="87" t="s">
        <v>280</v>
      </c>
      <c r="E6" s="88">
        <v>3</v>
      </c>
    </row>
    <row r="7" spans="1:5" ht="21" customHeight="1" x14ac:dyDescent="0.3">
      <c r="A7" s="87" t="s">
        <v>275</v>
      </c>
      <c r="B7" s="88">
        <v>3</v>
      </c>
      <c r="D7" s="87" t="s">
        <v>281</v>
      </c>
      <c r="E7" s="88">
        <v>2</v>
      </c>
    </row>
    <row r="8" spans="1:5" ht="21" customHeight="1" x14ac:dyDescent="0.3">
      <c r="A8" s="87" t="s">
        <v>276</v>
      </c>
      <c r="B8" s="88">
        <v>1</v>
      </c>
      <c r="D8" s="87" t="s">
        <v>282</v>
      </c>
      <c r="E8" s="88">
        <v>2</v>
      </c>
    </row>
    <row r="9" spans="1:5" ht="21" customHeight="1" x14ac:dyDescent="0.3">
      <c r="A9" s="87" t="s">
        <v>290</v>
      </c>
      <c r="B9" s="88">
        <v>1</v>
      </c>
      <c r="D9" s="87" t="s">
        <v>162</v>
      </c>
      <c r="E9" s="88">
        <v>1</v>
      </c>
    </row>
    <row r="10" spans="1:5" ht="21" customHeight="1" x14ac:dyDescent="0.3">
      <c r="A10" s="87" t="s">
        <v>277</v>
      </c>
      <c r="B10" s="88">
        <v>1</v>
      </c>
      <c r="D10" s="87" t="s">
        <v>169</v>
      </c>
      <c r="E10" s="88">
        <v>1</v>
      </c>
    </row>
    <row r="11" spans="1:5" ht="21" customHeight="1" thickBot="1" x14ac:dyDescent="0.35">
      <c r="A11" s="89" t="s">
        <v>278</v>
      </c>
      <c r="B11" s="90">
        <v>1</v>
      </c>
      <c r="D11" s="87" t="s">
        <v>283</v>
      </c>
      <c r="E11" s="88">
        <v>1</v>
      </c>
    </row>
    <row r="12" spans="1:5" ht="26.4" customHeight="1" x14ac:dyDescent="0.3">
      <c r="D12" s="87" t="s">
        <v>293</v>
      </c>
      <c r="E12" s="88">
        <v>1</v>
      </c>
    </row>
    <row r="13" spans="1:5" ht="21" customHeight="1" x14ac:dyDescent="0.3">
      <c r="D13" s="87" t="s">
        <v>284</v>
      </c>
      <c r="E13" s="88">
        <v>1</v>
      </c>
    </row>
    <row r="14" spans="1:5" ht="21" customHeight="1" x14ac:dyDescent="0.3">
      <c r="D14" s="87" t="s">
        <v>285</v>
      </c>
      <c r="E14" s="88">
        <v>1</v>
      </c>
    </row>
    <row r="15" spans="1:5" ht="21" customHeight="1" thickBot="1" x14ac:dyDescent="0.35">
      <c r="D15" s="89" t="s">
        <v>286</v>
      </c>
      <c r="E15" s="90">
        <v>1</v>
      </c>
    </row>
  </sheetData>
  <mergeCells count="2">
    <mergeCell ref="A1:B2"/>
    <mergeCell ref="D1:E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Gobardanga ULB Data</vt:lpstr>
      <vt:lpstr>Satisfaction Avg</vt:lpstr>
      <vt:lpstr>Std. Dev.</vt:lpstr>
      <vt:lpstr>Overall Satisfaction Data</vt:lpstr>
      <vt:lpstr>Trend Analysis</vt:lpstr>
      <vt:lpstr>Correlation Analysis</vt:lpstr>
      <vt:lpstr>O_P_Q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Chayan</dc:creator>
  <cp:lastModifiedBy>Kanad Biswas</cp:lastModifiedBy>
  <dcterms:created xsi:type="dcterms:W3CDTF">2024-10-27T06:36:43Z</dcterms:created>
  <dcterms:modified xsi:type="dcterms:W3CDTF">2024-11-06T12:11:56Z</dcterms:modified>
</cp:coreProperties>
</file>