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nad\OneDrive\Documents\"/>
    </mc:Choice>
  </mc:AlternateContent>
  <xr:revisionPtr revIDLastSave="0" documentId="8_{74D501DF-C46E-494A-8348-F9E22E0C07F5}" xr6:coauthVersionLast="47" xr6:coauthVersionMax="47" xr10:uidLastSave="{00000000-0000-0000-0000-000000000000}"/>
  <bookViews>
    <workbookView xWindow="-108" yWindow="-108" windowWidth="23256" windowHeight="12456" firstSheet="1" activeTab="1" xr2:uid="{12FC8917-8C2B-49E8-9796-4AB5B469BF1D}"/>
  </bookViews>
  <sheets>
    <sheet name="Kamarhati ULB Data" sheetId="1" r:id="rId1"/>
    <sheet name="Satisfaction Avg." sheetId="3" r:id="rId2"/>
    <sheet name="Std. Dev." sheetId="4" r:id="rId3"/>
    <sheet name="Overall Satisfaction Data" sheetId="5" r:id="rId4"/>
    <sheet name="Trend Analysis" sheetId="6" r:id="rId5"/>
    <sheet name="Correlation Analysis" sheetId="7" r:id="rId6"/>
    <sheet name="O_P_Q Analysis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7" l="1"/>
  <c r="H9" i="7"/>
  <c r="G9" i="7"/>
  <c r="H8" i="7"/>
  <c r="G8" i="7"/>
  <c r="F8" i="7"/>
  <c r="H7" i="7"/>
  <c r="G7" i="7"/>
  <c r="F7" i="7"/>
  <c r="E7" i="7"/>
  <c r="D7" i="7"/>
  <c r="S22" i="6"/>
  <c r="T22" i="6"/>
  <c r="R22" i="6"/>
  <c r="Q22" i="6"/>
  <c r="C11" i="6"/>
  <c r="D11" i="6"/>
  <c r="E11" i="6"/>
  <c r="F11" i="6"/>
  <c r="G11" i="6"/>
  <c r="H11" i="6"/>
  <c r="H12" i="6" s="1"/>
  <c r="I11" i="6"/>
  <c r="I12" i="6" s="1"/>
  <c r="J11" i="6"/>
  <c r="K11" i="6"/>
  <c r="L11" i="6"/>
  <c r="M11" i="6"/>
  <c r="B11" i="6"/>
  <c r="C10" i="6"/>
  <c r="D10" i="6"/>
  <c r="E10" i="6"/>
  <c r="F10" i="6"/>
  <c r="G10" i="6"/>
  <c r="H10" i="6"/>
  <c r="H13" i="6" s="1"/>
  <c r="I10" i="6"/>
  <c r="J10" i="6"/>
  <c r="K10" i="6"/>
  <c r="L10" i="6"/>
  <c r="M10" i="6"/>
  <c r="B10" i="6"/>
  <c r="N6" i="6"/>
  <c r="N5" i="6"/>
  <c r="N7" i="6"/>
  <c r="N4" i="6"/>
  <c r="AL52" i="5"/>
  <c r="AJ52" i="5"/>
  <c r="AH52" i="5"/>
  <c r="AF52" i="5"/>
  <c r="AD52" i="5"/>
  <c r="AB52" i="5"/>
  <c r="Z52" i="5"/>
  <c r="X52" i="5"/>
  <c r="V52" i="5"/>
  <c r="T52" i="5"/>
  <c r="R52" i="5"/>
  <c r="P52" i="5"/>
  <c r="AL51" i="5"/>
  <c r="AJ51" i="5"/>
  <c r="AH51" i="5"/>
  <c r="AF51" i="5"/>
  <c r="AD51" i="5"/>
  <c r="AB51" i="5"/>
  <c r="Z51" i="5"/>
  <c r="X51" i="5"/>
  <c r="V51" i="5"/>
  <c r="T51" i="5"/>
  <c r="R51" i="5"/>
  <c r="P51" i="5"/>
  <c r="AL50" i="5"/>
  <c r="AJ50" i="5"/>
  <c r="AH50" i="5"/>
  <c r="AF50" i="5"/>
  <c r="AD50" i="5"/>
  <c r="AB50" i="5"/>
  <c r="Z50" i="5"/>
  <c r="X50" i="5"/>
  <c r="V50" i="5"/>
  <c r="T50" i="5"/>
  <c r="R50" i="5"/>
  <c r="P50" i="5"/>
  <c r="AL49" i="5"/>
  <c r="AJ49" i="5"/>
  <c r="AH49" i="5"/>
  <c r="AF49" i="5"/>
  <c r="AD49" i="5"/>
  <c r="AB49" i="5"/>
  <c r="Z49" i="5"/>
  <c r="X49" i="5"/>
  <c r="V49" i="5"/>
  <c r="T49" i="5"/>
  <c r="R49" i="5"/>
  <c r="P49" i="5"/>
  <c r="AL48" i="5"/>
  <c r="AJ48" i="5"/>
  <c r="AH48" i="5"/>
  <c r="AF48" i="5"/>
  <c r="AD48" i="5"/>
  <c r="AB48" i="5"/>
  <c r="Z48" i="5"/>
  <c r="X48" i="5"/>
  <c r="V48" i="5"/>
  <c r="T48" i="5"/>
  <c r="R48" i="5"/>
  <c r="P48" i="5"/>
  <c r="AL47" i="5"/>
  <c r="AJ47" i="5"/>
  <c r="AH47" i="5"/>
  <c r="AF47" i="5"/>
  <c r="AD47" i="5"/>
  <c r="AB47" i="5"/>
  <c r="Z47" i="5"/>
  <c r="X47" i="5"/>
  <c r="V47" i="5"/>
  <c r="T47" i="5"/>
  <c r="R47" i="5"/>
  <c r="P47" i="5"/>
  <c r="AL46" i="5"/>
  <c r="AJ46" i="5"/>
  <c r="AH46" i="5"/>
  <c r="AF46" i="5"/>
  <c r="AD46" i="5"/>
  <c r="AB46" i="5"/>
  <c r="Z46" i="5"/>
  <c r="X46" i="5"/>
  <c r="V46" i="5"/>
  <c r="T46" i="5"/>
  <c r="R46" i="5"/>
  <c r="P46" i="5"/>
  <c r="AL45" i="5"/>
  <c r="AJ45" i="5"/>
  <c r="AH45" i="5"/>
  <c r="AF45" i="5"/>
  <c r="AD45" i="5"/>
  <c r="AB45" i="5"/>
  <c r="Z45" i="5"/>
  <c r="X45" i="5"/>
  <c r="V45" i="5"/>
  <c r="T45" i="5"/>
  <c r="R45" i="5"/>
  <c r="P45" i="5"/>
  <c r="AL44" i="5"/>
  <c r="AJ44" i="5"/>
  <c r="AH44" i="5"/>
  <c r="AF44" i="5"/>
  <c r="AD44" i="5"/>
  <c r="AB44" i="5"/>
  <c r="Z44" i="5"/>
  <c r="X44" i="5"/>
  <c r="V44" i="5"/>
  <c r="T44" i="5"/>
  <c r="R44" i="5"/>
  <c r="P44" i="5"/>
  <c r="AL43" i="5"/>
  <c r="AJ43" i="5"/>
  <c r="AH43" i="5"/>
  <c r="AF43" i="5"/>
  <c r="AD43" i="5"/>
  <c r="AB43" i="5"/>
  <c r="Z43" i="5"/>
  <c r="X43" i="5"/>
  <c r="V43" i="5"/>
  <c r="T43" i="5"/>
  <c r="R43" i="5"/>
  <c r="P43" i="5"/>
  <c r="AL42" i="5"/>
  <c r="AJ42" i="5"/>
  <c r="AH42" i="5"/>
  <c r="AF42" i="5"/>
  <c r="AD42" i="5"/>
  <c r="AB42" i="5"/>
  <c r="Z42" i="5"/>
  <c r="X42" i="5"/>
  <c r="V42" i="5"/>
  <c r="T42" i="5"/>
  <c r="R42" i="5"/>
  <c r="P42" i="5"/>
  <c r="AL41" i="5"/>
  <c r="AJ41" i="5"/>
  <c r="AH41" i="5"/>
  <c r="AF41" i="5"/>
  <c r="AD41" i="5"/>
  <c r="AB41" i="5"/>
  <c r="Z41" i="5"/>
  <c r="X41" i="5"/>
  <c r="V41" i="5"/>
  <c r="T41" i="5"/>
  <c r="R41" i="5"/>
  <c r="P41" i="5"/>
  <c r="AL40" i="5"/>
  <c r="AJ40" i="5"/>
  <c r="AH40" i="5"/>
  <c r="AF40" i="5"/>
  <c r="AD40" i="5"/>
  <c r="AB40" i="5"/>
  <c r="Z40" i="5"/>
  <c r="X40" i="5"/>
  <c r="V40" i="5"/>
  <c r="T40" i="5"/>
  <c r="R40" i="5"/>
  <c r="P40" i="5"/>
  <c r="AL39" i="5"/>
  <c r="AJ39" i="5"/>
  <c r="AH39" i="5"/>
  <c r="AF39" i="5"/>
  <c r="AD39" i="5"/>
  <c r="AB39" i="5"/>
  <c r="Z39" i="5"/>
  <c r="X39" i="5"/>
  <c r="V39" i="5"/>
  <c r="T39" i="5"/>
  <c r="R39" i="5"/>
  <c r="P39" i="5"/>
  <c r="AL38" i="5"/>
  <c r="AJ38" i="5"/>
  <c r="AH38" i="5"/>
  <c r="AF38" i="5"/>
  <c r="AD38" i="5"/>
  <c r="AB38" i="5"/>
  <c r="Z38" i="5"/>
  <c r="X38" i="5"/>
  <c r="V38" i="5"/>
  <c r="T38" i="5"/>
  <c r="R38" i="5"/>
  <c r="P38" i="5"/>
  <c r="AL37" i="5"/>
  <c r="AJ37" i="5"/>
  <c r="AH37" i="5"/>
  <c r="AF37" i="5"/>
  <c r="AD37" i="5"/>
  <c r="AB37" i="5"/>
  <c r="Z37" i="5"/>
  <c r="X37" i="5"/>
  <c r="V37" i="5"/>
  <c r="T37" i="5"/>
  <c r="R37" i="5"/>
  <c r="P37" i="5"/>
  <c r="AL36" i="5"/>
  <c r="AJ36" i="5"/>
  <c r="AH36" i="5"/>
  <c r="AF36" i="5"/>
  <c r="AD36" i="5"/>
  <c r="AB36" i="5"/>
  <c r="Z36" i="5"/>
  <c r="X36" i="5"/>
  <c r="V36" i="5"/>
  <c r="T36" i="5"/>
  <c r="R36" i="5"/>
  <c r="P36" i="5"/>
  <c r="AL35" i="5"/>
  <c r="AJ35" i="5"/>
  <c r="AH35" i="5"/>
  <c r="AF35" i="5"/>
  <c r="AD35" i="5"/>
  <c r="AB35" i="5"/>
  <c r="Z35" i="5"/>
  <c r="X35" i="5"/>
  <c r="V35" i="5"/>
  <c r="T35" i="5"/>
  <c r="R35" i="5"/>
  <c r="P35" i="5"/>
  <c r="AL34" i="5"/>
  <c r="AJ34" i="5"/>
  <c r="AH34" i="5"/>
  <c r="AF34" i="5"/>
  <c r="AD34" i="5"/>
  <c r="AB34" i="5"/>
  <c r="Z34" i="5"/>
  <c r="X34" i="5"/>
  <c r="V34" i="5"/>
  <c r="T34" i="5"/>
  <c r="R34" i="5"/>
  <c r="P34" i="5"/>
  <c r="AL33" i="5"/>
  <c r="AJ33" i="5"/>
  <c r="AH33" i="5"/>
  <c r="AF33" i="5"/>
  <c r="AD33" i="5"/>
  <c r="AB33" i="5"/>
  <c r="Z33" i="5"/>
  <c r="X33" i="5"/>
  <c r="V33" i="5"/>
  <c r="T33" i="5"/>
  <c r="R33" i="5"/>
  <c r="P33" i="5"/>
  <c r="AL32" i="5"/>
  <c r="AJ32" i="5"/>
  <c r="AH32" i="5"/>
  <c r="AF32" i="5"/>
  <c r="AD32" i="5"/>
  <c r="AB32" i="5"/>
  <c r="Z32" i="5"/>
  <c r="X32" i="5"/>
  <c r="V32" i="5"/>
  <c r="T32" i="5"/>
  <c r="R32" i="5"/>
  <c r="P32" i="5"/>
  <c r="AL31" i="5"/>
  <c r="AJ31" i="5"/>
  <c r="AH31" i="5"/>
  <c r="AF31" i="5"/>
  <c r="AD31" i="5"/>
  <c r="AB31" i="5"/>
  <c r="Z31" i="5"/>
  <c r="X31" i="5"/>
  <c r="V31" i="5"/>
  <c r="T31" i="5"/>
  <c r="R31" i="5"/>
  <c r="P31" i="5"/>
  <c r="AL30" i="5"/>
  <c r="AJ30" i="5"/>
  <c r="AH30" i="5"/>
  <c r="AF30" i="5"/>
  <c r="AD30" i="5"/>
  <c r="AB30" i="5"/>
  <c r="Z30" i="5"/>
  <c r="X30" i="5"/>
  <c r="V30" i="5"/>
  <c r="T30" i="5"/>
  <c r="R30" i="5"/>
  <c r="P30" i="5"/>
  <c r="AL29" i="5"/>
  <c r="AJ29" i="5"/>
  <c r="AH29" i="5"/>
  <c r="AF29" i="5"/>
  <c r="AD29" i="5"/>
  <c r="AB29" i="5"/>
  <c r="Z29" i="5"/>
  <c r="X29" i="5"/>
  <c r="V29" i="5"/>
  <c r="T29" i="5"/>
  <c r="R29" i="5"/>
  <c r="P29" i="5"/>
  <c r="AL28" i="5"/>
  <c r="AJ28" i="5"/>
  <c r="AH28" i="5"/>
  <c r="AF28" i="5"/>
  <c r="AD28" i="5"/>
  <c r="AB28" i="5"/>
  <c r="Z28" i="5"/>
  <c r="X28" i="5"/>
  <c r="V28" i="5"/>
  <c r="T28" i="5"/>
  <c r="R28" i="5"/>
  <c r="P28" i="5"/>
  <c r="AL27" i="5"/>
  <c r="AJ27" i="5"/>
  <c r="AH27" i="5"/>
  <c r="AF27" i="5"/>
  <c r="AD27" i="5"/>
  <c r="AB27" i="5"/>
  <c r="Z27" i="5"/>
  <c r="X27" i="5"/>
  <c r="V27" i="5"/>
  <c r="T27" i="5"/>
  <c r="R27" i="5"/>
  <c r="P27" i="5"/>
  <c r="AL26" i="5"/>
  <c r="AJ26" i="5"/>
  <c r="AH26" i="5"/>
  <c r="AF26" i="5"/>
  <c r="AD26" i="5"/>
  <c r="AB26" i="5"/>
  <c r="Z26" i="5"/>
  <c r="X26" i="5"/>
  <c r="V26" i="5"/>
  <c r="T26" i="5"/>
  <c r="R26" i="5"/>
  <c r="P26" i="5"/>
  <c r="AL25" i="5"/>
  <c r="AJ25" i="5"/>
  <c r="AH25" i="5"/>
  <c r="AF25" i="5"/>
  <c r="AD25" i="5"/>
  <c r="AB25" i="5"/>
  <c r="Z25" i="5"/>
  <c r="X25" i="5"/>
  <c r="V25" i="5"/>
  <c r="T25" i="5"/>
  <c r="R25" i="5"/>
  <c r="P25" i="5"/>
  <c r="AL24" i="5"/>
  <c r="AJ24" i="5"/>
  <c r="AH24" i="5"/>
  <c r="AF24" i="5"/>
  <c r="AD24" i="5"/>
  <c r="AB24" i="5"/>
  <c r="Z24" i="5"/>
  <c r="X24" i="5"/>
  <c r="V24" i="5"/>
  <c r="T24" i="5"/>
  <c r="R24" i="5"/>
  <c r="P24" i="5"/>
  <c r="AL23" i="5"/>
  <c r="AJ23" i="5"/>
  <c r="AH23" i="5"/>
  <c r="AF23" i="5"/>
  <c r="AD23" i="5"/>
  <c r="AB23" i="5"/>
  <c r="Z23" i="5"/>
  <c r="X23" i="5"/>
  <c r="V23" i="5"/>
  <c r="T23" i="5"/>
  <c r="R23" i="5"/>
  <c r="P23" i="5"/>
  <c r="AL22" i="5"/>
  <c r="AJ22" i="5"/>
  <c r="AH22" i="5"/>
  <c r="AF22" i="5"/>
  <c r="AD22" i="5"/>
  <c r="AB22" i="5"/>
  <c r="Z22" i="5"/>
  <c r="X22" i="5"/>
  <c r="V22" i="5"/>
  <c r="T22" i="5"/>
  <c r="R22" i="5"/>
  <c r="P22" i="5"/>
  <c r="AL21" i="5"/>
  <c r="AJ21" i="5"/>
  <c r="AH21" i="5"/>
  <c r="AF21" i="5"/>
  <c r="AD21" i="5"/>
  <c r="AB21" i="5"/>
  <c r="Z21" i="5"/>
  <c r="X21" i="5"/>
  <c r="V21" i="5"/>
  <c r="T21" i="5"/>
  <c r="R21" i="5"/>
  <c r="P21" i="5"/>
  <c r="AL20" i="5"/>
  <c r="AJ20" i="5"/>
  <c r="AH20" i="5"/>
  <c r="AF20" i="5"/>
  <c r="AD20" i="5"/>
  <c r="AB20" i="5"/>
  <c r="Z20" i="5"/>
  <c r="X20" i="5"/>
  <c r="V20" i="5"/>
  <c r="T20" i="5"/>
  <c r="R20" i="5"/>
  <c r="P20" i="5"/>
  <c r="AL19" i="5"/>
  <c r="AJ19" i="5"/>
  <c r="AH19" i="5"/>
  <c r="AF19" i="5"/>
  <c r="AD19" i="5"/>
  <c r="AB19" i="5"/>
  <c r="Z19" i="5"/>
  <c r="X19" i="5"/>
  <c r="V19" i="5"/>
  <c r="T19" i="5"/>
  <c r="R19" i="5"/>
  <c r="P19" i="5"/>
  <c r="AL18" i="5"/>
  <c r="AJ18" i="5"/>
  <c r="AH18" i="5"/>
  <c r="AF18" i="5"/>
  <c r="AD18" i="5"/>
  <c r="AB18" i="5"/>
  <c r="Z18" i="5"/>
  <c r="X18" i="5"/>
  <c r="V18" i="5"/>
  <c r="T18" i="5"/>
  <c r="R18" i="5"/>
  <c r="P18" i="5"/>
  <c r="AL17" i="5"/>
  <c r="AJ17" i="5"/>
  <c r="AH17" i="5"/>
  <c r="AF17" i="5"/>
  <c r="AD17" i="5"/>
  <c r="AB17" i="5"/>
  <c r="Z17" i="5"/>
  <c r="X17" i="5"/>
  <c r="V17" i="5"/>
  <c r="T17" i="5"/>
  <c r="R17" i="5"/>
  <c r="P17" i="5"/>
  <c r="AL16" i="5"/>
  <c r="AJ16" i="5"/>
  <c r="AH16" i="5"/>
  <c r="AF16" i="5"/>
  <c r="AD16" i="5"/>
  <c r="AB16" i="5"/>
  <c r="Z16" i="5"/>
  <c r="X16" i="5"/>
  <c r="V16" i="5"/>
  <c r="T16" i="5"/>
  <c r="R16" i="5"/>
  <c r="P16" i="5"/>
  <c r="AL15" i="5"/>
  <c r="AJ15" i="5"/>
  <c r="AH15" i="5"/>
  <c r="AF15" i="5"/>
  <c r="AD15" i="5"/>
  <c r="AB15" i="5"/>
  <c r="Z15" i="5"/>
  <c r="X15" i="5"/>
  <c r="V15" i="5"/>
  <c r="T15" i="5"/>
  <c r="R15" i="5"/>
  <c r="P15" i="5"/>
  <c r="AL14" i="5"/>
  <c r="AJ14" i="5"/>
  <c r="AH14" i="5"/>
  <c r="AF14" i="5"/>
  <c r="AD14" i="5"/>
  <c r="AB14" i="5"/>
  <c r="Z14" i="5"/>
  <c r="X14" i="5"/>
  <c r="V14" i="5"/>
  <c r="T14" i="5"/>
  <c r="R14" i="5"/>
  <c r="P14" i="5"/>
  <c r="AL13" i="5"/>
  <c r="AJ13" i="5"/>
  <c r="AH13" i="5"/>
  <c r="AF13" i="5"/>
  <c r="AD13" i="5"/>
  <c r="AB13" i="5"/>
  <c r="Z13" i="5"/>
  <c r="X13" i="5"/>
  <c r="V13" i="5"/>
  <c r="T13" i="5"/>
  <c r="R13" i="5"/>
  <c r="P13" i="5"/>
  <c r="AL12" i="5"/>
  <c r="AJ12" i="5"/>
  <c r="AH12" i="5"/>
  <c r="AF12" i="5"/>
  <c r="AD12" i="5"/>
  <c r="AB12" i="5"/>
  <c r="Z12" i="5"/>
  <c r="X12" i="5"/>
  <c r="V12" i="5"/>
  <c r="T12" i="5"/>
  <c r="R12" i="5"/>
  <c r="P12" i="5"/>
  <c r="AL11" i="5"/>
  <c r="AJ11" i="5"/>
  <c r="AH11" i="5"/>
  <c r="AF11" i="5"/>
  <c r="AD11" i="5"/>
  <c r="AB11" i="5"/>
  <c r="Z11" i="5"/>
  <c r="X11" i="5"/>
  <c r="V11" i="5"/>
  <c r="T11" i="5"/>
  <c r="R11" i="5"/>
  <c r="P11" i="5"/>
  <c r="AL10" i="5"/>
  <c r="AJ10" i="5"/>
  <c r="AH10" i="5"/>
  <c r="AF10" i="5"/>
  <c r="AD10" i="5"/>
  <c r="AB10" i="5"/>
  <c r="Z10" i="5"/>
  <c r="X10" i="5"/>
  <c r="V10" i="5"/>
  <c r="T10" i="5"/>
  <c r="R10" i="5"/>
  <c r="P10" i="5"/>
  <c r="AL9" i="5"/>
  <c r="AJ9" i="5"/>
  <c r="AH9" i="5"/>
  <c r="AF9" i="5"/>
  <c r="AD9" i="5"/>
  <c r="AB9" i="5"/>
  <c r="Z9" i="5"/>
  <c r="X9" i="5"/>
  <c r="V9" i="5"/>
  <c r="T9" i="5"/>
  <c r="R9" i="5"/>
  <c r="P9" i="5"/>
  <c r="AL8" i="5"/>
  <c r="AJ8" i="5"/>
  <c r="AH8" i="5"/>
  <c r="AF8" i="5"/>
  <c r="AD8" i="5"/>
  <c r="AB8" i="5"/>
  <c r="Z8" i="5"/>
  <c r="X8" i="5"/>
  <c r="V8" i="5"/>
  <c r="T8" i="5"/>
  <c r="R8" i="5"/>
  <c r="P8" i="5"/>
  <c r="AL7" i="5"/>
  <c r="AJ7" i="5"/>
  <c r="AH7" i="5"/>
  <c r="AF7" i="5"/>
  <c r="AD7" i="5"/>
  <c r="AB7" i="5"/>
  <c r="Z7" i="5"/>
  <c r="X7" i="5"/>
  <c r="V7" i="5"/>
  <c r="T7" i="5"/>
  <c r="R7" i="5"/>
  <c r="P7" i="5"/>
  <c r="AL6" i="5"/>
  <c r="AJ6" i="5"/>
  <c r="AH6" i="5"/>
  <c r="AF6" i="5"/>
  <c r="AD6" i="5"/>
  <c r="AB6" i="5"/>
  <c r="Z6" i="5"/>
  <c r="X6" i="5"/>
  <c r="V6" i="5"/>
  <c r="T6" i="5"/>
  <c r="R6" i="5"/>
  <c r="P6" i="5"/>
  <c r="AL5" i="5"/>
  <c r="AJ5" i="5"/>
  <c r="AH5" i="5"/>
  <c r="AF5" i="5"/>
  <c r="AD5" i="5"/>
  <c r="AB5" i="5"/>
  <c r="Z5" i="5"/>
  <c r="X5" i="5"/>
  <c r="V5" i="5"/>
  <c r="T5" i="5"/>
  <c r="R5" i="5"/>
  <c r="P5" i="5"/>
  <c r="AL4" i="5"/>
  <c r="AJ4" i="5"/>
  <c r="AH4" i="5"/>
  <c r="AF4" i="5"/>
  <c r="AD4" i="5"/>
  <c r="AB4" i="5"/>
  <c r="Z4" i="5"/>
  <c r="X4" i="5"/>
  <c r="V4" i="5"/>
  <c r="T4" i="5"/>
  <c r="R4" i="5"/>
  <c r="P4" i="5"/>
  <c r="AL3" i="5"/>
  <c r="AJ3" i="5"/>
  <c r="AH3" i="5"/>
  <c r="AF3" i="5"/>
  <c r="AD3" i="5"/>
  <c r="AB3" i="5"/>
  <c r="Z3" i="5"/>
  <c r="X3" i="5"/>
  <c r="V3" i="5"/>
  <c r="T3" i="5"/>
  <c r="R3" i="5"/>
  <c r="P3" i="5"/>
  <c r="O5" i="3"/>
  <c r="O6" i="3"/>
  <c r="O7" i="3"/>
  <c r="O8" i="3"/>
  <c r="N5" i="3"/>
  <c r="N6" i="3"/>
  <c r="N7" i="3"/>
  <c r="N8" i="3"/>
  <c r="M5" i="3"/>
  <c r="M6" i="3"/>
  <c r="M7" i="3"/>
  <c r="M8" i="3"/>
  <c r="L5" i="3"/>
  <c r="L6" i="3"/>
  <c r="L7" i="3"/>
  <c r="L8" i="3"/>
  <c r="K5" i="3"/>
  <c r="K6" i="3"/>
  <c r="K7" i="3"/>
  <c r="K8" i="3"/>
  <c r="L4" i="3"/>
  <c r="M4" i="3"/>
  <c r="N4" i="3"/>
  <c r="O4" i="3"/>
  <c r="K4" i="3"/>
  <c r="BE3" i="1"/>
  <c r="H5" i="3"/>
  <c r="I5" i="3" s="1"/>
  <c r="H6" i="3"/>
  <c r="I6" i="3" s="1"/>
  <c r="H7" i="3"/>
  <c r="I7" i="3" s="1"/>
  <c r="H4" i="3"/>
  <c r="I4" i="3" s="1"/>
  <c r="BL52" i="1"/>
  <c r="BM52" i="1" s="1"/>
  <c r="BJ52" i="1"/>
  <c r="BK52" i="1" s="1"/>
  <c r="BH52" i="1"/>
  <c r="BI52" i="1" s="1"/>
  <c r="BF52" i="1"/>
  <c r="BG52" i="1" s="1"/>
  <c r="BD52" i="1"/>
  <c r="BE52" i="1" s="1"/>
  <c r="BL51" i="1"/>
  <c r="BM51" i="1" s="1"/>
  <c r="BJ51" i="1"/>
  <c r="BK51" i="1" s="1"/>
  <c r="BH51" i="1"/>
  <c r="BI51" i="1" s="1"/>
  <c r="BF51" i="1"/>
  <c r="BG51" i="1" s="1"/>
  <c r="BD51" i="1"/>
  <c r="BE51" i="1" s="1"/>
  <c r="BL50" i="1"/>
  <c r="BM50" i="1" s="1"/>
  <c r="BJ50" i="1"/>
  <c r="BK50" i="1" s="1"/>
  <c r="BH50" i="1"/>
  <c r="BI50" i="1" s="1"/>
  <c r="BF50" i="1"/>
  <c r="BG50" i="1" s="1"/>
  <c r="BD50" i="1"/>
  <c r="BE50" i="1" s="1"/>
  <c r="BL49" i="1"/>
  <c r="BM49" i="1" s="1"/>
  <c r="BJ49" i="1"/>
  <c r="BK49" i="1" s="1"/>
  <c r="BH49" i="1"/>
  <c r="BI49" i="1" s="1"/>
  <c r="BF49" i="1"/>
  <c r="BG49" i="1" s="1"/>
  <c r="BD49" i="1"/>
  <c r="BE49" i="1" s="1"/>
  <c r="BL48" i="1"/>
  <c r="BM48" i="1" s="1"/>
  <c r="BJ48" i="1"/>
  <c r="BK48" i="1" s="1"/>
  <c r="BH48" i="1"/>
  <c r="BI48" i="1" s="1"/>
  <c r="BF48" i="1"/>
  <c r="BG48" i="1" s="1"/>
  <c r="BD48" i="1"/>
  <c r="BE48" i="1" s="1"/>
  <c r="BL47" i="1"/>
  <c r="BM47" i="1" s="1"/>
  <c r="BJ47" i="1"/>
  <c r="BK47" i="1" s="1"/>
  <c r="BH47" i="1"/>
  <c r="BI47" i="1" s="1"/>
  <c r="BF47" i="1"/>
  <c r="BG47" i="1" s="1"/>
  <c r="BD47" i="1"/>
  <c r="BE47" i="1" s="1"/>
  <c r="BL46" i="1"/>
  <c r="BM46" i="1" s="1"/>
  <c r="BJ46" i="1"/>
  <c r="BK46" i="1" s="1"/>
  <c r="BH46" i="1"/>
  <c r="BI46" i="1" s="1"/>
  <c r="BF46" i="1"/>
  <c r="BG46" i="1" s="1"/>
  <c r="BD46" i="1"/>
  <c r="BE46" i="1" s="1"/>
  <c r="BL45" i="1"/>
  <c r="BM45" i="1" s="1"/>
  <c r="BJ45" i="1"/>
  <c r="BK45" i="1" s="1"/>
  <c r="BH45" i="1"/>
  <c r="BI45" i="1" s="1"/>
  <c r="BF45" i="1"/>
  <c r="BG45" i="1" s="1"/>
  <c r="BD45" i="1"/>
  <c r="BE45" i="1" s="1"/>
  <c r="BL44" i="1"/>
  <c r="BM44" i="1" s="1"/>
  <c r="BJ44" i="1"/>
  <c r="BK44" i="1" s="1"/>
  <c r="BH44" i="1"/>
  <c r="BI44" i="1" s="1"/>
  <c r="BF44" i="1"/>
  <c r="BG44" i="1" s="1"/>
  <c r="BD44" i="1"/>
  <c r="BE44" i="1" s="1"/>
  <c r="BL43" i="1"/>
  <c r="BM43" i="1" s="1"/>
  <c r="BJ43" i="1"/>
  <c r="BK43" i="1" s="1"/>
  <c r="BH43" i="1"/>
  <c r="BI43" i="1" s="1"/>
  <c r="BF43" i="1"/>
  <c r="BG43" i="1" s="1"/>
  <c r="BD43" i="1"/>
  <c r="BE43" i="1" s="1"/>
  <c r="BL42" i="1"/>
  <c r="BM42" i="1" s="1"/>
  <c r="BJ42" i="1"/>
  <c r="BK42" i="1" s="1"/>
  <c r="BH42" i="1"/>
  <c r="BI42" i="1" s="1"/>
  <c r="BF42" i="1"/>
  <c r="BG42" i="1" s="1"/>
  <c r="BD42" i="1"/>
  <c r="BE42" i="1" s="1"/>
  <c r="BL41" i="1"/>
  <c r="BM41" i="1" s="1"/>
  <c r="BJ41" i="1"/>
  <c r="BK41" i="1" s="1"/>
  <c r="BH41" i="1"/>
  <c r="BI41" i="1" s="1"/>
  <c r="BF41" i="1"/>
  <c r="BG41" i="1" s="1"/>
  <c r="BD41" i="1"/>
  <c r="BE41" i="1" s="1"/>
  <c r="BL40" i="1"/>
  <c r="BM40" i="1" s="1"/>
  <c r="BJ40" i="1"/>
  <c r="BK40" i="1" s="1"/>
  <c r="BH40" i="1"/>
  <c r="BI40" i="1" s="1"/>
  <c r="BF40" i="1"/>
  <c r="BG40" i="1" s="1"/>
  <c r="BD40" i="1"/>
  <c r="BE40" i="1" s="1"/>
  <c r="BL39" i="1"/>
  <c r="BM39" i="1" s="1"/>
  <c r="BJ39" i="1"/>
  <c r="BK39" i="1" s="1"/>
  <c r="BH39" i="1"/>
  <c r="BI39" i="1" s="1"/>
  <c r="BF39" i="1"/>
  <c r="BG39" i="1" s="1"/>
  <c r="BD39" i="1"/>
  <c r="BE39" i="1" s="1"/>
  <c r="BL38" i="1"/>
  <c r="BM38" i="1" s="1"/>
  <c r="BJ38" i="1"/>
  <c r="BK38" i="1" s="1"/>
  <c r="BH38" i="1"/>
  <c r="BI38" i="1" s="1"/>
  <c r="BF38" i="1"/>
  <c r="BG38" i="1" s="1"/>
  <c r="BD38" i="1"/>
  <c r="BE38" i="1" s="1"/>
  <c r="BL37" i="1"/>
  <c r="BM37" i="1" s="1"/>
  <c r="BJ37" i="1"/>
  <c r="BK37" i="1" s="1"/>
  <c r="BH37" i="1"/>
  <c r="BI37" i="1" s="1"/>
  <c r="BF37" i="1"/>
  <c r="BG37" i="1" s="1"/>
  <c r="BD37" i="1"/>
  <c r="BE37" i="1" s="1"/>
  <c r="BL36" i="1"/>
  <c r="BM36" i="1" s="1"/>
  <c r="BJ36" i="1"/>
  <c r="BK36" i="1" s="1"/>
  <c r="BH36" i="1"/>
  <c r="BI36" i="1" s="1"/>
  <c r="BF36" i="1"/>
  <c r="BG36" i="1" s="1"/>
  <c r="BD36" i="1"/>
  <c r="BE36" i="1" s="1"/>
  <c r="BL35" i="1"/>
  <c r="BM35" i="1" s="1"/>
  <c r="BJ35" i="1"/>
  <c r="BK35" i="1" s="1"/>
  <c r="BH35" i="1"/>
  <c r="BI35" i="1" s="1"/>
  <c r="BF35" i="1"/>
  <c r="BG35" i="1" s="1"/>
  <c r="BD35" i="1"/>
  <c r="BE35" i="1" s="1"/>
  <c r="BL34" i="1"/>
  <c r="BM34" i="1" s="1"/>
  <c r="BJ34" i="1"/>
  <c r="BK34" i="1" s="1"/>
  <c r="BH34" i="1"/>
  <c r="BI34" i="1" s="1"/>
  <c r="BF34" i="1"/>
  <c r="BG34" i="1" s="1"/>
  <c r="BD34" i="1"/>
  <c r="BE34" i="1" s="1"/>
  <c r="BL33" i="1"/>
  <c r="BM33" i="1" s="1"/>
  <c r="BJ33" i="1"/>
  <c r="BK33" i="1" s="1"/>
  <c r="BH33" i="1"/>
  <c r="BI33" i="1" s="1"/>
  <c r="BF33" i="1"/>
  <c r="BG33" i="1" s="1"/>
  <c r="BD33" i="1"/>
  <c r="BE33" i="1" s="1"/>
  <c r="BL32" i="1"/>
  <c r="BM32" i="1" s="1"/>
  <c r="BJ32" i="1"/>
  <c r="BK32" i="1" s="1"/>
  <c r="BH32" i="1"/>
  <c r="BI32" i="1" s="1"/>
  <c r="BF32" i="1"/>
  <c r="BG32" i="1" s="1"/>
  <c r="BD32" i="1"/>
  <c r="BE32" i="1" s="1"/>
  <c r="BL31" i="1"/>
  <c r="BM31" i="1" s="1"/>
  <c r="BJ31" i="1"/>
  <c r="BK31" i="1" s="1"/>
  <c r="BH31" i="1"/>
  <c r="BI31" i="1" s="1"/>
  <c r="BF31" i="1"/>
  <c r="BG31" i="1" s="1"/>
  <c r="BD31" i="1"/>
  <c r="BE31" i="1" s="1"/>
  <c r="BL30" i="1"/>
  <c r="BM30" i="1" s="1"/>
  <c r="BJ30" i="1"/>
  <c r="BK30" i="1" s="1"/>
  <c r="BH30" i="1"/>
  <c r="BI30" i="1" s="1"/>
  <c r="BF30" i="1"/>
  <c r="BG30" i="1" s="1"/>
  <c r="BD30" i="1"/>
  <c r="BE30" i="1" s="1"/>
  <c r="BL29" i="1"/>
  <c r="BM29" i="1" s="1"/>
  <c r="BJ29" i="1"/>
  <c r="BK29" i="1" s="1"/>
  <c r="BH29" i="1"/>
  <c r="BI29" i="1" s="1"/>
  <c r="BF29" i="1"/>
  <c r="BG29" i="1" s="1"/>
  <c r="BD29" i="1"/>
  <c r="BE29" i="1" s="1"/>
  <c r="BL28" i="1"/>
  <c r="BM28" i="1" s="1"/>
  <c r="BJ28" i="1"/>
  <c r="BK28" i="1" s="1"/>
  <c r="BH28" i="1"/>
  <c r="BI28" i="1" s="1"/>
  <c r="BF28" i="1"/>
  <c r="BG28" i="1" s="1"/>
  <c r="BD28" i="1"/>
  <c r="BE28" i="1" s="1"/>
  <c r="BL27" i="1"/>
  <c r="BM27" i="1" s="1"/>
  <c r="BJ27" i="1"/>
  <c r="BK27" i="1" s="1"/>
  <c r="BH27" i="1"/>
  <c r="BI27" i="1" s="1"/>
  <c r="BF27" i="1"/>
  <c r="BG27" i="1" s="1"/>
  <c r="BD27" i="1"/>
  <c r="BE27" i="1" s="1"/>
  <c r="BL26" i="1"/>
  <c r="BM26" i="1" s="1"/>
  <c r="BJ26" i="1"/>
  <c r="BK26" i="1" s="1"/>
  <c r="BH26" i="1"/>
  <c r="BI26" i="1" s="1"/>
  <c r="BF26" i="1"/>
  <c r="BG26" i="1" s="1"/>
  <c r="BD26" i="1"/>
  <c r="BE26" i="1" s="1"/>
  <c r="BL25" i="1"/>
  <c r="BM25" i="1" s="1"/>
  <c r="BJ25" i="1"/>
  <c r="BK25" i="1" s="1"/>
  <c r="BH25" i="1"/>
  <c r="BI25" i="1" s="1"/>
  <c r="BF25" i="1"/>
  <c r="BG25" i="1" s="1"/>
  <c r="BD25" i="1"/>
  <c r="BE25" i="1" s="1"/>
  <c r="BL24" i="1"/>
  <c r="BM24" i="1" s="1"/>
  <c r="BJ24" i="1"/>
  <c r="BK24" i="1" s="1"/>
  <c r="BH24" i="1"/>
  <c r="BI24" i="1" s="1"/>
  <c r="BF24" i="1"/>
  <c r="BG24" i="1" s="1"/>
  <c r="BD24" i="1"/>
  <c r="BE24" i="1" s="1"/>
  <c r="BL23" i="1"/>
  <c r="BM23" i="1" s="1"/>
  <c r="BJ23" i="1"/>
  <c r="BK23" i="1" s="1"/>
  <c r="BH23" i="1"/>
  <c r="BI23" i="1" s="1"/>
  <c r="BF23" i="1"/>
  <c r="BG23" i="1" s="1"/>
  <c r="BD23" i="1"/>
  <c r="BE23" i="1" s="1"/>
  <c r="BL22" i="1"/>
  <c r="BM22" i="1" s="1"/>
  <c r="BJ22" i="1"/>
  <c r="BK22" i="1" s="1"/>
  <c r="BH22" i="1"/>
  <c r="BI22" i="1" s="1"/>
  <c r="BF22" i="1"/>
  <c r="BG22" i="1" s="1"/>
  <c r="BD22" i="1"/>
  <c r="BE22" i="1" s="1"/>
  <c r="BL21" i="1"/>
  <c r="BM21" i="1" s="1"/>
  <c r="BJ21" i="1"/>
  <c r="BK21" i="1" s="1"/>
  <c r="BH21" i="1"/>
  <c r="BI21" i="1" s="1"/>
  <c r="BF21" i="1"/>
  <c r="BG21" i="1" s="1"/>
  <c r="BD21" i="1"/>
  <c r="BE21" i="1" s="1"/>
  <c r="BL20" i="1"/>
  <c r="BM20" i="1" s="1"/>
  <c r="BJ20" i="1"/>
  <c r="BK20" i="1" s="1"/>
  <c r="BH20" i="1"/>
  <c r="BI20" i="1" s="1"/>
  <c r="BF20" i="1"/>
  <c r="BG20" i="1" s="1"/>
  <c r="BD20" i="1"/>
  <c r="BE20" i="1" s="1"/>
  <c r="BL19" i="1"/>
  <c r="BM19" i="1" s="1"/>
  <c r="BJ19" i="1"/>
  <c r="BK19" i="1" s="1"/>
  <c r="BH19" i="1"/>
  <c r="BI19" i="1" s="1"/>
  <c r="BF19" i="1"/>
  <c r="BG19" i="1" s="1"/>
  <c r="BD19" i="1"/>
  <c r="BE19" i="1" s="1"/>
  <c r="BL18" i="1"/>
  <c r="BM18" i="1" s="1"/>
  <c r="BJ18" i="1"/>
  <c r="BK18" i="1" s="1"/>
  <c r="BH18" i="1"/>
  <c r="BI18" i="1" s="1"/>
  <c r="BF18" i="1"/>
  <c r="BG18" i="1" s="1"/>
  <c r="BD18" i="1"/>
  <c r="BE18" i="1" s="1"/>
  <c r="BL17" i="1"/>
  <c r="BM17" i="1" s="1"/>
  <c r="BJ17" i="1"/>
  <c r="BK17" i="1" s="1"/>
  <c r="BH17" i="1"/>
  <c r="BI17" i="1" s="1"/>
  <c r="BF17" i="1"/>
  <c r="BG17" i="1" s="1"/>
  <c r="BD17" i="1"/>
  <c r="BE17" i="1" s="1"/>
  <c r="BL16" i="1"/>
  <c r="BM16" i="1" s="1"/>
  <c r="BJ16" i="1"/>
  <c r="BK16" i="1" s="1"/>
  <c r="BH16" i="1"/>
  <c r="BI16" i="1" s="1"/>
  <c r="BF16" i="1"/>
  <c r="BG16" i="1" s="1"/>
  <c r="BD16" i="1"/>
  <c r="BE16" i="1" s="1"/>
  <c r="BL15" i="1"/>
  <c r="BM15" i="1" s="1"/>
  <c r="BJ15" i="1"/>
  <c r="BK15" i="1" s="1"/>
  <c r="BH15" i="1"/>
  <c r="BI15" i="1" s="1"/>
  <c r="BF15" i="1"/>
  <c r="BG15" i="1" s="1"/>
  <c r="BD15" i="1"/>
  <c r="BE15" i="1" s="1"/>
  <c r="BL14" i="1"/>
  <c r="BM14" i="1" s="1"/>
  <c r="BJ14" i="1"/>
  <c r="BK14" i="1" s="1"/>
  <c r="BH14" i="1"/>
  <c r="BI14" i="1" s="1"/>
  <c r="BF14" i="1"/>
  <c r="BG14" i="1" s="1"/>
  <c r="BD14" i="1"/>
  <c r="BE14" i="1" s="1"/>
  <c r="BL13" i="1"/>
  <c r="BM13" i="1" s="1"/>
  <c r="BJ13" i="1"/>
  <c r="BK13" i="1" s="1"/>
  <c r="BH13" i="1"/>
  <c r="BI13" i="1" s="1"/>
  <c r="BF13" i="1"/>
  <c r="BG13" i="1" s="1"/>
  <c r="BD13" i="1"/>
  <c r="BE13" i="1" s="1"/>
  <c r="BL12" i="1"/>
  <c r="BM12" i="1" s="1"/>
  <c r="BJ12" i="1"/>
  <c r="BK12" i="1" s="1"/>
  <c r="BH12" i="1"/>
  <c r="BI12" i="1" s="1"/>
  <c r="BF12" i="1"/>
  <c r="BG12" i="1" s="1"/>
  <c r="BD12" i="1"/>
  <c r="BE12" i="1" s="1"/>
  <c r="BL11" i="1"/>
  <c r="BM11" i="1" s="1"/>
  <c r="BJ11" i="1"/>
  <c r="BK11" i="1" s="1"/>
  <c r="BH11" i="1"/>
  <c r="BI11" i="1" s="1"/>
  <c r="BF11" i="1"/>
  <c r="BG11" i="1" s="1"/>
  <c r="BD11" i="1"/>
  <c r="BE11" i="1" s="1"/>
  <c r="BL10" i="1"/>
  <c r="BM10" i="1" s="1"/>
  <c r="BJ10" i="1"/>
  <c r="BK10" i="1" s="1"/>
  <c r="BH10" i="1"/>
  <c r="BI10" i="1" s="1"/>
  <c r="BF10" i="1"/>
  <c r="BG10" i="1" s="1"/>
  <c r="BD10" i="1"/>
  <c r="BE10" i="1" s="1"/>
  <c r="BL9" i="1"/>
  <c r="BM9" i="1" s="1"/>
  <c r="BJ9" i="1"/>
  <c r="BK9" i="1" s="1"/>
  <c r="BH9" i="1"/>
  <c r="BI9" i="1" s="1"/>
  <c r="BF9" i="1"/>
  <c r="BG9" i="1" s="1"/>
  <c r="BD9" i="1"/>
  <c r="BE9" i="1" s="1"/>
  <c r="BL8" i="1"/>
  <c r="BM8" i="1" s="1"/>
  <c r="BJ8" i="1"/>
  <c r="BK8" i="1" s="1"/>
  <c r="BH8" i="1"/>
  <c r="BI8" i="1" s="1"/>
  <c r="BF8" i="1"/>
  <c r="BG8" i="1" s="1"/>
  <c r="BD8" i="1"/>
  <c r="BE8" i="1" s="1"/>
  <c r="BL7" i="1"/>
  <c r="BM7" i="1" s="1"/>
  <c r="BJ7" i="1"/>
  <c r="BK7" i="1" s="1"/>
  <c r="BH7" i="1"/>
  <c r="BI7" i="1" s="1"/>
  <c r="BF7" i="1"/>
  <c r="BG7" i="1" s="1"/>
  <c r="BD7" i="1"/>
  <c r="BE7" i="1" s="1"/>
  <c r="BL6" i="1"/>
  <c r="BM6" i="1" s="1"/>
  <c r="BJ6" i="1"/>
  <c r="BK6" i="1" s="1"/>
  <c r="BH6" i="1"/>
  <c r="BI6" i="1" s="1"/>
  <c r="BF6" i="1"/>
  <c r="BG6" i="1" s="1"/>
  <c r="BD6" i="1"/>
  <c r="BE6" i="1" s="1"/>
  <c r="BL5" i="1"/>
  <c r="BM5" i="1" s="1"/>
  <c r="BJ5" i="1"/>
  <c r="BK5" i="1" s="1"/>
  <c r="BH5" i="1"/>
  <c r="BI5" i="1" s="1"/>
  <c r="BF5" i="1"/>
  <c r="BG5" i="1" s="1"/>
  <c r="BD5" i="1"/>
  <c r="BE5" i="1" s="1"/>
  <c r="BL4" i="1"/>
  <c r="BM4" i="1" s="1"/>
  <c r="BJ4" i="1"/>
  <c r="BK4" i="1" s="1"/>
  <c r="BH4" i="1"/>
  <c r="BI4" i="1" s="1"/>
  <c r="BF4" i="1"/>
  <c r="BG4" i="1" s="1"/>
  <c r="BD4" i="1"/>
  <c r="BE4" i="1" s="1"/>
  <c r="BL3" i="1"/>
  <c r="BM3" i="1" s="1"/>
  <c r="BJ3" i="1"/>
  <c r="BK3" i="1" s="1"/>
  <c r="BH3" i="1"/>
  <c r="BI3" i="1" s="1"/>
  <c r="BF3" i="1"/>
  <c r="BG3" i="1" s="1"/>
  <c r="BD3" i="1"/>
  <c r="H19" i="6" l="1"/>
  <c r="H20" i="6"/>
  <c r="K14" i="6"/>
  <c r="G13" i="6"/>
  <c r="D13" i="6"/>
  <c r="D14" i="6"/>
  <c r="K13" i="6"/>
  <c r="I13" i="6"/>
  <c r="B13" i="6"/>
  <c r="I14" i="6"/>
  <c r="D12" i="6"/>
  <c r="M12" i="6"/>
  <c r="M14" i="6" s="1"/>
  <c r="L12" i="6"/>
  <c r="L13" i="6" s="1"/>
  <c r="K12" i="6"/>
  <c r="J12" i="6"/>
  <c r="J14" i="6" s="1"/>
  <c r="H14" i="6"/>
  <c r="H17" i="6" s="1"/>
  <c r="G12" i="6"/>
  <c r="G14" i="6" s="1"/>
  <c r="F12" i="6"/>
  <c r="F13" i="6" s="1"/>
  <c r="E12" i="6"/>
  <c r="E13" i="6" s="1"/>
  <c r="C12" i="6"/>
  <c r="C13" i="6" s="1"/>
  <c r="B12" i="6"/>
  <c r="B14" i="6" s="1"/>
  <c r="E17" i="6" l="1"/>
  <c r="E19" i="6"/>
  <c r="F19" i="6"/>
  <c r="L20" i="6"/>
  <c r="L17" i="6"/>
  <c r="G17" i="6"/>
  <c r="G19" i="6"/>
  <c r="G18" i="6"/>
  <c r="G20" i="6"/>
  <c r="I19" i="6"/>
  <c r="I18" i="6"/>
  <c r="I17" i="6"/>
  <c r="I20" i="6"/>
  <c r="B20" i="6"/>
  <c r="B17" i="6"/>
  <c r="B18" i="6"/>
  <c r="B19" i="6"/>
  <c r="K17" i="6"/>
  <c r="K18" i="6"/>
  <c r="K19" i="6"/>
  <c r="K20" i="6"/>
  <c r="C14" i="6"/>
  <c r="C18" i="6" s="1"/>
  <c r="H18" i="6"/>
  <c r="F14" i="6"/>
  <c r="F20" i="6" s="1"/>
  <c r="J13" i="6"/>
  <c r="L14" i="6"/>
  <c r="L18" i="6" s="1"/>
  <c r="D18" i="6"/>
  <c r="D19" i="6"/>
  <c r="D20" i="6"/>
  <c r="D17" i="6"/>
  <c r="E14" i="6"/>
  <c r="E18" i="6" s="1"/>
  <c r="M13" i="6"/>
  <c r="F18" i="6" l="1"/>
  <c r="M19" i="6"/>
  <c r="M20" i="6"/>
  <c r="M18" i="6"/>
  <c r="M17" i="6"/>
  <c r="F17" i="6"/>
  <c r="E20" i="6"/>
  <c r="L19" i="6"/>
  <c r="C19" i="6"/>
  <c r="J20" i="6"/>
  <c r="J17" i="6"/>
  <c r="J18" i="6"/>
  <c r="J19" i="6"/>
  <c r="C20" i="6"/>
  <c r="C17" i="6"/>
</calcChain>
</file>

<file path=xl/sharedStrings.xml><?xml version="1.0" encoding="utf-8"?>
<sst xmlns="http://schemas.openxmlformats.org/spreadsheetml/2006/main" count="2732" uniqueCount="289">
  <si>
    <t>Mode</t>
  </si>
  <si>
    <t>DEMOGRAPHIC INFORMATION</t>
  </si>
  <si>
    <t>PUBLIC SERVICES</t>
  </si>
  <si>
    <t>HEALTH AND SAFETY</t>
  </si>
  <si>
    <t>URBAN DEVELOPMENT AND INFRASTRUCTURE</t>
  </si>
  <si>
    <t>ENVIRONMENT AND SUSTAINABILITY</t>
  </si>
  <si>
    <t>CITIZEN ENGAGEMENT</t>
  </si>
  <si>
    <t>OVERALL SATISFACTION OVER THE PAST 10 YEARS</t>
  </si>
  <si>
    <t>OPEN-ENDED QUESTIONS</t>
  </si>
  <si>
    <t>SATISFACTION INDEX</t>
  </si>
  <si>
    <t>Place or Area</t>
  </si>
  <si>
    <t>ULB Area</t>
  </si>
  <si>
    <t>Age</t>
  </si>
  <si>
    <t>Gender</t>
  </si>
  <si>
    <t>Religion</t>
  </si>
  <si>
    <t>Caste</t>
  </si>
  <si>
    <t>Length of Residence</t>
  </si>
  <si>
    <t>Occupation</t>
  </si>
  <si>
    <t xml:space="preserve">Educational qualification </t>
  </si>
  <si>
    <t xml:space="preserve"> Water Supply</t>
  </si>
  <si>
    <t xml:space="preserve"> Cleanliness and Garbage Collection  </t>
  </si>
  <si>
    <t xml:space="preserve"> Public Toilets  </t>
  </si>
  <si>
    <t xml:space="preserve">Sewage and Drainage System  </t>
  </si>
  <si>
    <t xml:space="preserve"> Condition of Roads and Footpaths  </t>
  </si>
  <si>
    <t xml:space="preserve">Fire Safety Measures </t>
  </si>
  <si>
    <t xml:space="preserve">Availability of Ambulance </t>
  </si>
  <si>
    <t xml:space="preserve"> Response to Emergency Situations</t>
  </si>
  <si>
    <t>Food Safety</t>
  </si>
  <si>
    <t>Availability of Public Transportation</t>
  </si>
  <si>
    <t>Urban Planning Initiatives</t>
  </si>
  <si>
    <t>Hawker and Footpath Chaos</t>
  </si>
  <si>
    <t>Education Facilities</t>
  </si>
  <si>
    <t>Efforts to Reduce Pollution</t>
  </si>
  <si>
    <t xml:space="preserve">Environmental Sustainability </t>
  </si>
  <si>
    <t>Managing Flooding and Waterlogging</t>
  </si>
  <si>
    <t xml:space="preserve">Tree Plantation and Urban Forestry </t>
  </si>
  <si>
    <t xml:space="preserve"> Efforts to Reduce Plastic Use</t>
  </si>
  <si>
    <t xml:space="preserve"> ULB's Transparency Regarding Policies </t>
  </si>
  <si>
    <t xml:space="preserve">Education </t>
  </si>
  <si>
    <t xml:space="preserve">Medical </t>
  </si>
  <si>
    <t>Road network</t>
  </si>
  <si>
    <t>Power supply</t>
  </si>
  <si>
    <t>Water supply</t>
  </si>
  <si>
    <t xml:space="preserve">Solid waste management </t>
  </si>
  <si>
    <t xml:space="preserve">Waste water management </t>
  </si>
  <si>
    <t>Market</t>
  </si>
  <si>
    <t xml:space="preserve">Recreation facilities </t>
  </si>
  <si>
    <t>Internet access</t>
  </si>
  <si>
    <t xml:space="preserve">Government policies towards ULB development </t>
  </si>
  <si>
    <t>Hazard mitigation</t>
  </si>
  <si>
    <t>Public service satisfaction</t>
  </si>
  <si>
    <t>Health and safety satisfaction</t>
  </si>
  <si>
    <t>Urban development satisfaction</t>
  </si>
  <si>
    <t>Environmental satisfaction</t>
  </si>
  <si>
    <t>Citizen engagement satisfaction</t>
  </si>
  <si>
    <t>Online</t>
  </si>
  <si>
    <t xml:space="preserve">Kamarhati </t>
  </si>
  <si>
    <t>Female</t>
  </si>
  <si>
    <t>Hindu</t>
  </si>
  <si>
    <t>General</t>
  </si>
  <si>
    <t>1-5 year</t>
  </si>
  <si>
    <t xml:space="preserve">Homemaker  </t>
  </si>
  <si>
    <t>College Graduate</t>
  </si>
  <si>
    <t>More than 5 lakh</t>
  </si>
  <si>
    <t>No</t>
  </si>
  <si>
    <t xml:space="preserve">Daughter </t>
  </si>
  <si>
    <t>Unchanged</t>
  </si>
  <si>
    <t>Getting better</t>
  </si>
  <si>
    <t>Worst water drainage system which should be better.</t>
  </si>
  <si>
    <t>Some recreation places.</t>
  </si>
  <si>
    <t>Student</t>
  </si>
  <si>
    <t>Postgraduate or Higher</t>
  </si>
  <si>
    <t>1-2.5 lakh</t>
  </si>
  <si>
    <t>Belgharia</t>
  </si>
  <si>
    <t>Getting worse</t>
  </si>
  <si>
    <t>Worst drainage system</t>
  </si>
  <si>
    <t>Some parks or green recreations</t>
  </si>
  <si>
    <t>Yes</t>
  </si>
  <si>
    <t>--</t>
  </si>
  <si>
    <t xml:space="preserve">Water logging during monsoon </t>
  </si>
  <si>
    <t xml:space="preserve">Waste management and cleanliness </t>
  </si>
  <si>
    <t>Less than 1 lakh</t>
  </si>
  <si>
    <t>Father</t>
  </si>
  <si>
    <t>I don't know</t>
  </si>
  <si>
    <t>More than 10 year</t>
  </si>
  <si>
    <t>Secondary School</t>
  </si>
  <si>
    <t xml:space="preserve">Father </t>
  </si>
  <si>
    <t>General safety of the public and pollution control.</t>
  </si>
  <si>
    <t xml:space="preserve">General beautification and arranged spaces for hawkers and better traffic and waste, water logging management. </t>
  </si>
  <si>
    <t>Fining people who lack civic sense and make bad use of shared public spaces should be initiated.</t>
  </si>
  <si>
    <t>ST</t>
  </si>
  <si>
    <t>2.5-5 lakh</t>
  </si>
  <si>
    <t>Male</t>
  </si>
  <si>
    <t>Others</t>
  </si>
  <si>
    <t>Unemployed</t>
  </si>
  <si>
    <t>Very poor drainage system</t>
  </si>
  <si>
    <t>Doing planning work with the city</t>
  </si>
  <si>
    <t>To be humane...</t>
  </si>
  <si>
    <t>SC</t>
  </si>
  <si>
    <t>Son</t>
  </si>
  <si>
    <t>Waste management, water logging</t>
  </si>
  <si>
    <t>Yet to think about</t>
  </si>
  <si>
    <t xml:space="preserve">Drainage system </t>
  </si>
  <si>
    <t>Medical service</t>
  </si>
  <si>
    <t xml:space="preserve">Water supply </t>
  </si>
  <si>
    <t>6-10 year</t>
  </si>
  <si>
    <t xml:space="preserve"> Son</t>
  </si>
  <si>
    <t>Offline</t>
  </si>
  <si>
    <t>Retired</t>
  </si>
  <si>
    <t>Municipal official works</t>
  </si>
  <si>
    <t>Public health service</t>
  </si>
  <si>
    <t>Recreational place, parks &amp; greeneries</t>
  </si>
  <si>
    <t>Drainage problem, garbage collection issue, corruption &amp; other political issues</t>
  </si>
  <si>
    <t>Drainage problem, garbage issue, corruption and other political issues</t>
  </si>
  <si>
    <t>Lack of public medical facilities</t>
  </si>
  <si>
    <t>Employed in Private sector</t>
  </si>
  <si>
    <t>Wife</t>
  </si>
  <si>
    <t>Public female toilet</t>
  </si>
  <si>
    <t>Primary School</t>
  </si>
  <si>
    <t>Waterlogging problem, mosquito problem</t>
  </si>
  <si>
    <t>Self-employed</t>
  </si>
  <si>
    <t>Bad condition of road, drainage &amp; waterlogging problem</t>
  </si>
  <si>
    <t>Rathtala</t>
  </si>
  <si>
    <t>Drinking water problem. Flooding &amp;water logging issues</t>
  </si>
  <si>
    <t>Drinking water problem, drainage and water logging issues</t>
  </si>
  <si>
    <t xml:space="preserve">Dakshineswar </t>
  </si>
  <si>
    <t>Muslim</t>
  </si>
  <si>
    <t>OBC</t>
  </si>
  <si>
    <t>Employed in Government sector</t>
  </si>
  <si>
    <t xml:space="preserve"> Daughter</t>
  </si>
  <si>
    <t xml:space="preserve"> Plastic use, drainage issue</t>
  </si>
  <si>
    <t xml:space="preserve"> More tree plantation , green space </t>
  </si>
  <si>
    <t xml:space="preserve"> Waste management , drainage issue ,disease management ,carelessness about overall matters </t>
  </si>
  <si>
    <t xml:space="preserve"> Tree plantation, plastic use reduction</t>
  </si>
  <si>
    <t>Cleanliness</t>
  </si>
  <si>
    <t xml:space="preserve"> All over cleaning ,road improvement</t>
  </si>
  <si>
    <t>Waste management , better drainage system</t>
  </si>
  <si>
    <t xml:space="preserve"> Market development </t>
  </si>
  <si>
    <t xml:space="preserve"> Issues regarding ULB's policies</t>
  </si>
  <si>
    <t xml:space="preserve"> Drinking water issue</t>
  </si>
  <si>
    <t xml:space="preserve"> Healthcare, drainage system</t>
  </si>
  <si>
    <t>Proper cleanliness of locality</t>
  </si>
  <si>
    <t xml:space="preserve">  Disease management ,carelessness about overall matters </t>
  </si>
  <si>
    <t>Waste management , drainage issue</t>
  </si>
  <si>
    <t xml:space="preserve"> Open drains, drinking water</t>
  </si>
  <si>
    <t xml:space="preserve"> Algae in ponds</t>
  </si>
  <si>
    <t xml:space="preserve"> Road condition </t>
  </si>
  <si>
    <t>Open drains</t>
  </si>
  <si>
    <t xml:space="preserve"> Overall carelessness</t>
  </si>
  <si>
    <t xml:space="preserve"> Wife</t>
  </si>
  <si>
    <t xml:space="preserve"> Market development, drainage issue</t>
  </si>
  <si>
    <t>Need to add more traffic rules, street light issue</t>
  </si>
  <si>
    <t>Development in urban area</t>
  </si>
  <si>
    <t xml:space="preserve"> All over development</t>
  </si>
  <si>
    <t>Ariadaha</t>
  </si>
  <si>
    <t xml:space="preserve"> Hard to access general facilities</t>
  </si>
  <si>
    <t>Irregular cleaning of drains , drainage issue</t>
  </si>
  <si>
    <t>Issue of public toilets</t>
  </si>
  <si>
    <t>Drinking water issue, ration</t>
  </si>
  <si>
    <t>Road condition , mosquito spray</t>
  </si>
  <si>
    <t>Overall improvement</t>
  </si>
  <si>
    <t xml:space="preserve"> Drainage issue </t>
  </si>
  <si>
    <t xml:space="preserve"> Prohibit plastic</t>
  </si>
  <si>
    <t>Improvement of waste management</t>
  </si>
  <si>
    <t xml:space="preserve"> Road connectivity , drainage system</t>
  </si>
  <si>
    <t xml:space="preserve"> More green space</t>
  </si>
  <si>
    <t>Lack of waste water management</t>
  </si>
  <si>
    <t xml:space="preserve"> Waste water management</t>
  </si>
  <si>
    <t xml:space="preserve"> Market and overall development</t>
  </si>
  <si>
    <t xml:space="preserve"> Waste management</t>
  </si>
  <si>
    <t xml:space="preserve"> </t>
  </si>
  <si>
    <t xml:space="preserve"> Waste management </t>
  </si>
  <si>
    <t xml:space="preserve">Open drain , mosquito issue </t>
  </si>
  <si>
    <t>Less than 1 year</t>
  </si>
  <si>
    <t>Dengue</t>
  </si>
  <si>
    <t>Need proper maintenance of drains</t>
  </si>
  <si>
    <t xml:space="preserve"> Waterlogging issues, open drains</t>
  </si>
  <si>
    <t>Drinking water issue</t>
  </si>
  <si>
    <t xml:space="preserve"> All over satisfied</t>
  </si>
  <si>
    <t xml:space="preserve"> Drinking water supply</t>
  </si>
  <si>
    <t>Other</t>
  </si>
  <si>
    <t xml:space="preserve"> Water logging, waste management</t>
  </si>
  <si>
    <t xml:space="preserve"> Lack of playground and recreational areas</t>
  </si>
  <si>
    <t xml:space="preserve"> Market development</t>
  </si>
  <si>
    <t>No of family members</t>
  </si>
  <si>
    <t>Family income (per annum)</t>
  </si>
  <si>
    <t xml:space="preserve"> Relation to the head of the family</t>
  </si>
  <si>
    <t xml:space="preserve"> Availability of Power Supply </t>
  </si>
  <si>
    <t xml:space="preserve">Public Health Services (clinics, hospitals etc) </t>
  </si>
  <si>
    <t>Disease (dengue, malaria) Control</t>
  </si>
  <si>
    <t>Availability of Parks, Recreational Spaces</t>
  </si>
  <si>
    <t>Accessibility to Municipal Services</t>
  </si>
  <si>
    <t xml:space="preserve"> ULB's Law and Order</t>
  </si>
  <si>
    <t xml:space="preserve"> ULB's Complaint Resolution Process</t>
  </si>
  <si>
    <t>Any other suggestions or feedback for the Urban Local Body</t>
  </si>
  <si>
    <t>Additional Services you would like the ULB to introduce in your area?</t>
  </si>
  <si>
    <t xml:space="preserve">Most Pressing Issues in your locality </t>
  </si>
  <si>
    <t xml:space="preserve"> Health and safety Average</t>
  </si>
  <si>
    <t xml:space="preserve"> Urban development Average</t>
  </si>
  <si>
    <t xml:space="preserve"> Environmental Average</t>
  </si>
  <si>
    <t xml:space="preserve"> Citizen engagement Average</t>
  </si>
  <si>
    <t>Public service Average</t>
  </si>
  <si>
    <t>Average of Public service Average</t>
  </si>
  <si>
    <t>Average of  Health and safety Average</t>
  </si>
  <si>
    <t>Average of  Urban development Average</t>
  </si>
  <si>
    <t>Average of  Environmental Average</t>
  </si>
  <si>
    <t>Average of  Citizen engagement Average</t>
  </si>
  <si>
    <t>Weighted Overall Satisfaction Index</t>
  </si>
  <si>
    <t xml:space="preserve"> Public service satisfaction </t>
  </si>
  <si>
    <t xml:space="preserve"> Health and safety satisfaction</t>
  </si>
  <si>
    <t xml:space="preserve"> Urban development satisfaction</t>
  </si>
  <si>
    <t xml:space="preserve"> Environmental satisfaction</t>
  </si>
  <si>
    <t>Overall Satisfaction of Areas</t>
  </si>
  <si>
    <t>Area</t>
  </si>
  <si>
    <t>Overall satisfaction of each segments</t>
  </si>
  <si>
    <t>StdDev of Public service Average</t>
  </si>
  <si>
    <t>StdDev of  Health and safety Average</t>
  </si>
  <si>
    <t>StdDev of  Urban development Average</t>
  </si>
  <si>
    <t>StdDev of  Environmental Average</t>
  </si>
  <si>
    <t>StdDev of  Citizen engagement Average</t>
  </si>
  <si>
    <t>OVERALL SATISFACTION OVER THE PAST 10 YEARS WITH THE WEIGHTED VALUES</t>
  </si>
  <si>
    <t>Weighted Education</t>
  </si>
  <si>
    <t>Weighted Medical</t>
  </si>
  <si>
    <t xml:space="preserve"> Weighted Road</t>
  </si>
  <si>
    <t xml:space="preserve"> Weighted Power supply</t>
  </si>
  <si>
    <t>Weighted Water supply</t>
  </si>
  <si>
    <t>Weighted Solid waste management</t>
  </si>
  <si>
    <t xml:space="preserve">Weighted Water waste management </t>
  </si>
  <si>
    <t>Weighted Market</t>
  </si>
  <si>
    <t>Weighted Recreation facilities</t>
  </si>
  <si>
    <t>Weighted Internet Access</t>
  </si>
  <si>
    <t xml:space="preserve">Weighted Government policies towards ULB development </t>
  </si>
  <si>
    <t>Weighted Hazard mitigation</t>
  </si>
  <si>
    <t xml:space="preserve"> Head of the family</t>
  </si>
  <si>
    <t>Average of Weighted Education</t>
  </si>
  <si>
    <t>Average of Weighted Medical</t>
  </si>
  <si>
    <t>Average of  Weighted Road</t>
  </si>
  <si>
    <t>Average of  Weighted Power supply</t>
  </si>
  <si>
    <t>Average of Weighted Water supply</t>
  </si>
  <si>
    <t>Average of Weighted Solid waste management</t>
  </si>
  <si>
    <t xml:space="preserve">Average of Weighted Water waste management </t>
  </si>
  <si>
    <t>Average of Weighted Market</t>
  </si>
  <si>
    <t>Average of Weighted Recreation facilities</t>
  </si>
  <si>
    <t>Average of Weighted Internet Access</t>
  </si>
  <si>
    <t xml:space="preserve">Average of Weighted Government policies towards ULB development </t>
  </si>
  <si>
    <t>Average of Weighted Hazard mitigation</t>
  </si>
  <si>
    <t>Q1 25th Percentile</t>
  </si>
  <si>
    <t>Q3 75th Percentile</t>
  </si>
  <si>
    <t xml:space="preserve"> I Q R</t>
  </si>
  <si>
    <t>Lower Boundary</t>
  </si>
  <si>
    <t>Upper boundary</t>
  </si>
  <si>
    <t>O.L finding- Education</t>
  </si>
  <si>
    <t>O.L finding- Medical</t>
  </si>
  <si>
    <t>O.L finding- Road</t>
  </si>
  <si>
    <t>O.L finding-Power supply</t>
  </si>
  <si>
    <t>O.L finding- Water supply</t>
  </si>
  <si>
    <t>O.L finding-Solid waste management</t>
  </si>
  <si>
    <t xml:space="preserve">O.L finding- Water waste management </t>
  </si>
  <si>
    <t>O.L finding- Market</t>
  </si>
  <si>
    <t>O.L finding- Internet Access</t>
  </si>
  <si>
    <t>O.L finding- Recreation facilities</t>
  </si>
  <si>
    <t xml:space="preserve">O.L finding- Government policies towards ULB development </t>
  </si>
  <si>
    <t>O.L finding- Hazard mitigation</t>
  </si>
  <si>
    <t>ASPECTS</t>
  </si>
  <si>
    <t>CORRELATION MATRIX</t>
  </si>
  <si>
    <t>Overall Avg.</t>
  </si>
  <si>
    <t>Public service</t>
  </si>
  <si>
    <t>Health &amp; safety</t>
  </si>
  <si>
    <t>Urban development</t>
  </si>
  <si>
    <t>Citizen engagement</t>
  </si>
  <si>
    <t>Environmental sustainability</t>
  </si>
  <si>
    <t xml:space="preserve"> Overall change of all aspects over past 10 years in every area</t>
  </si>
  <si>
    <t>Overall Average of Every Area</t>
  </si>
  <si>
    <t>1. Most Pressing Issues in Your Locality</t>
  </si>
  <si>
    <t>Theme</t>
  </si>
  <si>
    <t>Frequency</t>
  </si>
  <si>
    <t>Drainage System</t>
  </si>
  <si>
    <t>Water Management</t>
  </si>
  <si>
    <t>Waste Management</t>
  </si>
  <si>
    <t>Road Condition</t>
  </si>
  <si>
    <t>Health Concerns</t>
  </si>
  <si>
    <t>Corruption and Political Issues</t>
  </si>
  <si>
    <t>Lack of Public Facilities</t>
  </si>
  <si>
    <t>2. Additional Services or Facilities You Would Like ULB to Introduce</t>
  </si>
  <si>
    <t>Recreational Areas</t>
  </si>
  <si>
    <t>Better Drainage System</t>
  </si>
  <si>
    <t>Healthcare Services</t>
  </si>
  <si>
    <t>Beautification and Urban Planning</t>
  </si>
  <si>
    <t>Infrastructure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</si>
</sst>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</fills>
  <borders count="6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2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4" fillId="3" borderId="5" xfId="2" applyFont="1" applyBorder="1" applyAlignment="1">
      <alignment horizontal="center" vertical="center"/>
    </xf>
    <xf numFmtId="0" fontId="4" fillId="3" borderId="6" xfId="2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pivotButton="1" applyFont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8" xfId="4" applyFont="1" applyBorder="1" applyAlignment="1">
      <alignment horizontal="center" vertical="center"/>
    </xf>
    <xf numFmtId="0" fontId="8" fillId="5" borderId="7" xfId="4" applyFont="1" applyBorder="1" applyAlignment="1">
      <alignment horizontal="center" vertical="center"/>
    </xf>
    <xf numFmtId="0" fontId="6" fillId="0" borderId="0" xfId="0" applyFont="1"/>
    <xf numFmtId="0" fontId="6" fillId="7" borderId="0" xfId="0" applyFont="1" applyFill="1" applyAlignment="1">
      <alignment horizontal="center" vertical="center"/>
    </xf>
    <xf numFmtId="0" fontId="6" fillId="0" borderId="0" xfId="0" pivotButton="1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/>
    <xf numFmtId="0" fontId="0" fillId="0" borderId="0" xfId="0" applyFill="1" applyAlignment="1"/>
    <xf numFmtId="0" fontId="0" fillId="0" borderId="0" xfId="0" applyFill="1"/>
    <xf numFmtId="0" fontId="9" fillId="0" borderId="2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0" fillId="5" borderId="4" xfId="4" applyFont="1" applyBorder="1" applyAlignment="1">
      <alignment horizontal="center" vertical="center"/>
    </xf>
    <xf numFmtId="0" fontId="8" fillId="6" borderId="39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5" borderId="24" xfId="4" applyFont="1" applyBorder="1" applyAlignment="1">
      <alignment horizontal="center" vertical="center"/>
    </xf>
    <xf numFmtId="0" fontId="8" fillId="5" borderId="25" xfId="4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1" fillId="12" borderId="47" xfId="7" applyBorder="1"/>
    <xf numFmtId="0" fontId="10" fillId="11" borderId="51" xfId="6" applyFont="1" applyBorder="1" applyAlignment="1">
      <alignment horizontal="center" vertical="center"/>
    </xf>
    <xf numFmtId="0" fontId="10" fillId="11" borderId="52" xfId="6" applyFont="1" applyBorder="1" applyAlignment="1">
      <alignment horizontal="center" vertical="center"/>
    </xf>
    <xf numFmtId="0" fontId="10" fillId="11" borderId="53" xfId="6" applyFont="1" applyBorder="1" applyAlignment="1">
      <alignment horizontal="center" vertical="center"/>
    </xf>
    <xf numFmtId="0" fontId="10" fillId="11" borderId="48" xfId="6" applyFont="1" applyBorder="1" applyAlignment="1">
      <alignment horizontal="center" vertical="center"/>
    </xf>
    <xf numFmtId="0" fontId="10" fillId="11" borderId="49" xfId="6" applyFont="1" applyBorder="1" applyAlignment="1">
      <alignment horizontal="center" vertical="center"/>
    </xf>
    <xf numFmtId="0" fontId="10" fillId="11" borderId="50" xfId="6" applyFont="1" applyBorder="1" applyAlignment="1">
      <alignment horizontal="center" vertical="center"/>
    </xf>
    <xf numFmtId="0" fontId="9" fillId="0" borderId="16" xfId="0" applyFont="1" applyBorder="1"/>
    <xf numFmtId="0" fontId="9" fillId="0" borderId="18" xfId="0" applyFont="1" applyBorder="1"/>
    <xf numFmtId="0" fontId="9" fillId="0" borderId="14" xfId="0" applyFont="1" applyBorder="1"/>
    <xf numFmtId="0" fontId="10" fillId="6" borderId="9" xfId="0" applyFont="1" applyFill="1" applyBorder="1" applyAlignment="1">
      <alignment horizontal="center" vertical="center"/>
    </xf>
    <xf numFmtId="0" fontId="9" fillId="9" borderId="28" xfId="0" applyFont="1" applyFill="1" applyBorder="1" applyAlignment="1">
      <alignment horizontal="center" vertical="center"/>
    </xf>
    <xf numFmtId="0" fontId="9" fillId="9" borderId="29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 vertical="center"/>
    </xf>
    <xf numFmtId="164" fontId="9" fillId="0" borderId="26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9" fillId="0" borderId="36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4" xfId="0" applyFont="1" applyBorder="1" applyAlignment="1">
      <alignment horizontal="center" wrapText="1"/>
    </xf>
    <xf numFmtId="0" fontId="9" fillId="0" borderId="55" xfId="0" applyFont="1" applyBorder="1" applyAlignment="1">
      <alignment horizontal="center" wrapText="1"/>
    </xf>
    <xf numFmtId="0" fontId="9" fillId="0" borderId="43" xfId="0" applyFont="1" applyBorder="1" applyAlignment="1">
      <alignment horizontal="center" wrapText="1"/>
    </xf>
    <xf numFmtId="0" fontId="9" fillId="0" borderId="45" xfId="0" applyFont="1" applyBorder="1" applyAlignment="1">
      <alignment horizontal="center" wrapText="1"/>
    </xf>
    <xf numFmtId="0" fontId="10" fillId="0" borderId="55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56" xfId="0" applyFont="1" applyBorder="1"/>
    <xf numFmtId="0" fontId="9" fillId="0" borderId="57" xfId="0" applyFont="1" applyBorder="1"/>
    <xf numFmtId="0" fontId="9" fillId="0" borderId="58" xfId="0" applyFont="1" applyBorder="1"/>
    <xf numFmtId="0" fontId="3" fillId="4" borderId="4" xfId="3" applyFont="1" applyBorder="1" applyAlignment="1">
      <alignment horizontal="center" vertical="center"/>
    </xf>
    <xf numFmtId="0" fontId="3" fillId="4" borderId="2" xfId="3" applyFont="1" applyBorder="1" applyAlignment="1">
      <alignment horizontal="center" vertical="center"/>
    </xf>
    <xf numFmtId="0" fontId="3" fillId="4" borderId="3" xfId="3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3" fillId="4" borderId="10" xfId="3" applyFont="1" applyBorder="1" applyAlignment="1">
      <alignment horizontal="center" vertical="center"/>
    </xf>
    <xf numFmtId="0" fontId="3" fillId="4" borderId="11" xfId="3" applyFont="1" applyBorder="1" applyAlignment="1">
      <alignment horizontal="center" vertical="center"/>
    </xf>
    <xf numFmtId="0" fontId="3" fillId="4" borderId="12" xfId="3" applyFont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" fillId="10" borderId="2" xfId="5" applyBorder="1" applyAlignment="1">
      <alignment horizontal="center"/>
    </xf>
    <xf numFmtId="0" fontId="9" fillId="10" borderId="19" xfId="5" applyFont="1" applyBorder="1" applyAlignment="1">
      <alignment horizontal="center"/>
    </xf>
    <xf numFmtId="0" fontId="1" fillId="13" borderId="59" xfId="8" applyBorder="1" applyAlignment="1">
      <alignment horizontal="center"/>
    </xf>
    <xf numFmtId="0" fontId="1" fillId="13" borderId="60" xfId="8" applyBorder="1" applyAlignment="1">
      <alignment horizontal="center"/>
    </xf>
    <xf numFmtId="0" fontId="1" fillId="13" borderId="61" xfId="8" applyBorder="1" applyAlignment="1">
      <alignment horizontal="center"/>
    </xf>
    <xf numFmtId="0" fontId="3" fillId="10" borderId="40" xfId="5" applyFont="1" applyBorder="1" applyAlignment="1">
      <alignment horizontal="center" vertical="center"/>
    </xf>
    <xf numFmtId="0" fontId="3" fillId="10" borderId="41" xfId="5" applyFont="1" applyBorder="1" applyAlignment="1">
      <alignment horizontal="center" vertical="center"/>
    </xf>
    <xf numFmtId="0" fontId="3" fillId="10" borderId="42" xfId="5" applyFont="1" applyBorder="1" applyAlignment="1">
      <alignment horizontal="center" vertical="center"/>
    </xf>
    <xf numFmtId="0" fontId="3" fillId="10" borderId="43" xfId="5" applyFont="1" applyBorder="1" applyAlignment="1">
      <alignment horizontal="center" vertical="center"/>
    </xf>
    <xf numFmtId="0" fontId="3" fillId="10" borderId="44" xfId="5" applyFont="1" applyBorder="1" applyAlignment="1">
      <alignment horizontal="center" vertical="center"/>
    </xf>
    <xf numFmtId="0" fontId="3" fillId="10" borderId="45" xfId="5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</cellXfs>
  <cellStyles count="9">
    <cellStyle name="20% - Accent1" xfId="4" builtinId="30"/>
    <cellStyle name="20% - Accent2" xfId="6" builtinId="34"/>
    <cellStyle name="20% - Accent4" xfId="8" builtinId="42"/>
    <cellStyle name="20% - Accent5" xfId="1" builtinId="46"/>
    <cellStyle name="40% - Accent2" xfId="5" builtinId="35"/>
    <cellStyle name="40% - Accent5" xfId="2" builtinId="47"/>
    <cellStyle name="60% - Accent5" xfId="3" builtinId="48"/>
    <cellStyle name="Accent3" xfId="7" builtinId="37"/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[Kamarhati_New.xlsx]Satisfaction Avg.!PivotTable3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45023286819021"/>
          <c:y val="2.9907558455682437E-2"/>
          <c:w val="0.85099044823789527"/>
          <c:h val="0.64878160853174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'Satisfaction Avg.'!$B$3</c:f>
              <c:strCache>
                <c:ptCount val="1"/>
                <c:pt idx="0">
                  <c:v>Average of Public service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'Satisfaction Avg.'!$A$4:$A$8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'Satisfaction Avg.'!$B$4:$B$8</c:f>
              <c:numCache>
                <c:formatCode>General</c:formatCode>
                <c:ptCount val="4"/>
                <c:pt idx="0">
                  <c:v>3.2333333333333334</c:v>
                </c:pt>
                <c:pt idx="1">
                  <c:v>2.8333333333333335</c:v>
                </c:pt>
                <c:pt idx="2">
                  <c:v>2.7564102564102559</c:v>
                </c:pt>
                <c:pt idx="3">
                  <c:v>3.0555555555555554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0-4D15-939B-08E7066B7A3C}"/>
            </c:ext>
          </c:extLst>
        </c:ser>
        <c:ser>
          <c:idx val="1"/>
          <c:order val="1"/>
          <c:tx>
            <c:strRef>
              <c:f>'Satisfaction Avg.'!$C$3</c:f>
              <c:strCache>
                <c:ptCount val="1"/>
                <c:pt idx="0">
                  <c:v>Average of  Health and safety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'Satisfaction Avg.'!$A$4:$A$8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'Satisfaction Avg.'!$C$4:$C$8</c:f>
              <c:numCache>
                <c:formatCode>General</c:formatCode>
                <c:ptCount val="4"/>
                <c:pt idx="0">
                  <c:v>3.5333333333333337</c:v>
                </c:pt>
                <c:pt idx="1">
                  <c:v>2.6388888888888888</c:v>
                </c:pt>
                <c:pt idx="2">
                  <c:v>2.8205128205128203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0-4D15-939B-08E7066B7A3C}"/>
            </c:ext>
          </c:extLst>
        </c:ser>
        <c:ser>
          <c:idx val="2"/>
          <c:order val="2"/>
          <c:tx>
            <c:strRef>
              <c:f>'Satisfaction Avg.'!$D$3</c:f>
              <c:strCache>
                <c:ptCount val="1"/>
                <c:pt idx="0">
                  <c:v>Average of  Urban development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'Satisfaction Avg.'!$A$4:$A$8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'Satisfaction Avg.'!$D$4:$D$8</c:f>
              <c:numCache>
                <c:formatCode>General</c:formatCode>
                <c:ptCount val="4"/>
                <c:pt idx="0">
                  <c:v>3.1599999999999997</c:v>
                </c:pt>
                <c:pt idx="1">
                  <c:v>2.8166666666666664</c:v>
                </c:pt>
                <c:pt idx="2">
                  <c:v>3.0461538461538464</c:v>
                </c:pt>
                <c:pt idx="3">
                  <c:v>3.2666666666666671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0-4D15-939B-08E7066B7A3C}"/>
            </c:ext>
          </c:extLst>
        </c:ser>
        <c:ser>
          <c:idx val="3"/>
          <c:order val="3"/>
          <c:tx>
            <c:strRef>
              <c:f>'Satisfaction Avg.'!$E$3</c:f>
              <c:strCache>
                <c:ptCount val="1"/>
                <c:pt idx="0">
                  <c:v>Average of  Environmental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'Satisfaction Avg.'!$A$4:$A$8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'Satisfaction Avg.'!$E$4:$E$8</c:f>
              <c:numCache>
                <c:formatCode>General</c:formatCode>
                <c:ptCount val="4"/>
                <c:pt idx="0">
                  <c:v>2.62</c:v>
                </c:pt>
                <c:pt idx="1">
                  <c:v>2.3333333333333335</c:v>
                </c:pt>
                <c:pt idx="2">
                  <c:v>2.1076923076923073</c:v>
                </c:pt>
                <c:pt idx="3">
                  <c:v>2.0666666666666664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0-4D15-939B-08E7066B7A3C}"/>
            </c:ext>
          </c:extLst>
        </c:ser>
        <c:ser>
          <c:idx val="4"/>
          <c:order val="4"/>
          <c:tx>
            <c:strRef>
              <c:f>'Satisfaction Avg.'!$F$3</c:f>
              <c:strCache>
                <c:ptCount val="1"/>
                <c:pt idx="0">
                  <c:v>Average of  Citizen engagement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'Satisfaction Avg.'!$A$4:$A$8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'Satisfaction Avg.'!$F$4:$F$8</c:f>
              <c:numCache>
                <c:formatCode>General</c:formatCode>
                <c:ptCount val="4"/>
                <c:pt idx="0">
                  <c:v>2.8250000000000002</c:v>
                </c:pt>
                <c:pt idx="1">
                  <c:v>2.25</c:v>
                </c:pt>
                <c:pt idx="2">
                  <c:v>2.8076923076923075</c:v>
                </c:pt>
                <c:pt idx="3">
                  <c:v>2.9166666666666665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0-4D15-939B-08E7066B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190720"/>
        <c:axId val="1212169600"/>
      </c:barChart>
      <c:catAx>
        <c:axId val="1212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2169600"/>
        <c:crosses val="autoZero"/>
        <c:auto val="1"/>
        <c:lblAlgn val="ctr"/>
        <c:lblOffset val="100"/>
        <c:noMultiLvlLbl val="0"/>
      </c:catAx>
      <c:valAx>
        <c:axId val="12121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219072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r"/>
      <c:layout>
        <c:manualLayout>
          <c:xMode val="edge"/>
          <c:yMode val="edge"/>
          <c:x val="9.3565830516226713E-3"/>
          <c:y val="0.86466733460927503"/>
          <c:w val="0.98596601873773249"/>
          <c:h val="0.12652695533776059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Weighted Overall Satisfaction Index</a:t>
            </a:r>
          </a:p>
        </c:rich>
      </c:tx>
      <c:layout>
        <c:manualLayout>
          <c:xMode val="edge"/>
          <c:yMode val="edge"/>
          <c:x val="0.2928857911062977"/>
          <c:y val="2.8741333281030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Avg.'!$G$4:$G$7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'Satisfaction Avg.'!$H$4:$H$7</c:f>
              <c:numCache>
                <c:formatCode>General</c:formatCode>
                <c:ptCount val="4"/>
                <c:pt idx="0">
                  <c:v>3.1181666666666668</c:v>
                </c:pt>
                <c:pt idx="1">
                  <c:v>2.5891666666666668</c:v>
                </c:pt>
                <c:pt idx="2">
                  <c:v>2.6620512820512818</c:v>
                </c:pt>
                <c:pt idx="3">
                  <c:v>2.8694444444444445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9-46A8-A783-27B4354C7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45739263"/>
        <c:axId val="1645749247"/>
      </c:barChart>
      <c:catAx>
        <c:axId val="164573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5749247"/>
        <c:crosses val="autoZero"/>
        <c:auto val="1"/>
        <c:lblAlgn val="ctr"/>
        <c:lblOffset val="100"/>
        <c:noMultiLvlLbl val="0"/>
      </c:catAx>
      <c:valAx>
        <c:axId val="16457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573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[Kamarhati_New.xlsx]Std. Dev.!PivotTable5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4338610305290786"/>
          <c:y val="4.3702820818434643E-2"/>
          <c:w val="0.81598121287470649"/>
          <c:h val="0.59929073934251365"/>
        </c:manualLayout>
      </c:layout>
      <c:lineChart>
        <c:grouping val="standard"/>
        <c:varyColors val="0"/>
        <c:ser>
          <c:idx val="0"/>
          <c:order val="0"/>
          <c:tx>
            <c:strRef>
              <c:f>'Std. Dev.'!$B$3</c:f>
              <c:strCache>
                <c:ptCount val="1"/>
                <c:pt idx="0">
                  <c:v>StdDev of Public service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'Std. Dev.'!$A$4:$A$7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'Std. Dev.'!$B$4:$B$7</c:f>
              <c:numCache>
                <c:formatCode>General</c:formatCode>
                <c:ptCount val="4"/>
                <c:pt idx="0">
                  <c:v>0.56218269514104557</c:v>
                </c:pt>
                <c:pt idx="1">
                  <c:v>0.72125031729769251</c:v>
                </c:pt>
                <c:pt idx="2">
                  <c:v>0.5028409319546332</c:v>
                </c:pt>
                <c:pt idx="3">
                  <c:v>0.83253930425037381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7-413D-9325-6452797277A0}"/>
            </c:ext>
          </c:extLst>
        </c:ser>
        <c:ser>
          <c:idx val="1"/>
          <c:order val="1"/>
          <c:tx>
            <c:strRef>
              <c:f>'Std. Dev.'!$C$3</c:f>
              <c:strCache>
                <c:ptCount val="1"/>
                <c:pt idx="0">
                  <c:v>StdDev of  Health and safety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'Std. Dev.'!$A$4:$A$7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'Std. Dev.'!$C$4:$C$7</c:f>
              <c:numCache>
                <c:formatCode>General</c:formatCode>
                <c:ptCount val="4"/>
                <c:pt idx="0">
                  <c:v>0.34960294939004738</c:v>
                </c:pt>
                <c:pt idx="1">
                  <c:v>0.69206663621086928</c:v>
                </c:pt>
                <c:pt idx="2">
                  <c:v>0.42197473628486243</c:v>
                </c:pt>
                <c:pt idx="3">
                  <c:v>0.58145957563294215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7-413D-9325-6452797277A0}"/>
            </c:ext>
          </c:extLst>
        </c:ser>
        <c:ser>
          <c:idx val="2"/>
          <c:order val="2"/>
          <c:tx>
            <c:strRef>
              <c:f>'Std. Dev.'!$D$3</c:f>
              <c:strCache>
                <c:ptCount val="1"/>
                <c:pt idx="0">
                  <c:v>StdDev of  Urban development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'Std. Dev.'!$A$4:$A$7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'Std. Dev.'!$D$4:$D$7</c:f>
              <c:numCache>
                <c:formatCode>General</c:formatCode>
                <c:ptCount val="4"/>
                <c:pt idx="0">
                  <c:v>0.48808013913928561</c:v>
                </c:pt>
                <c:pt idx="1">
                  <c:v>0.50060569374115715</c:v>
                </c:pt>
                <c:pt idx="2">
                  <c:v>0.67898868990995731</c:v>
                </c:pt>
                <c:pt idx="3">
                  <c:v>0.69965978126787087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7-413D-9325-6452797277A0}"/>
            </c:ext>
          </c:extLst>
        </c:ser>
        <c:ser>
          <c:idx val="3"/>
          <c:order val="3"/>
          <c:tx>
            <c:strRef>
              <c:f>'Std. Dev.'!$E$3</c:f>
              <c:strCache>
                <c:ptCount val="1"/>
                <c:pt idx="0">
                  <c:v>StdDev of  Environmental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'Std. Dev.'!$A$4:$A$7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'Std. Dev.'!$E$4:$E$7</c:f>
              <c:numCache>
                <c:formatCode>General</c:formatCode>
                <c:ptCount val="4"/>
                <c:pt idx="0">
                  <c:v>0.74505779045058784</c:v>
                </c:pt>
                <c:pt idx="1">
                  <c:v>0.45393898935936972</c:v>
                </c:pt>
                <c:pt idx="2">
                  <c:v>0.58660256060007532</c:v>
                </c:pt>
                <c:pt idx="3">
                  <c:v>0.76220232284635647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7-413D-9325-6452797277A0}"/>
            </c:ext>
          </c:extLst>
        </c:ser>
        <c:ser>
          <c:idx val="4"/>
          <c:order val="4"/>
          <c:tx>
            <c:strRef>
              <c:f>'Std. Dev.'!$F$3</c:f>
              <c:strCache>
                <c:ptCount val="1"/>
                <c:pt idx="0">
                  <c:v>StdDev of  Citizen engagement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'Std. Dev.'!$A$4:$A$7</c:f>
              <c:strCache>
                <c:ptCount val="4"/>
                <c:pt idx="0">
                  <c:v>Ariadaha</c:v>
                </c:pt>
                <c:pt idx="1">
                  <c:v>Belgharia</c:v>
                </c:pt>
                <c:pt idx="2">
                  <c:v>Dakshineswar </c:v>
                </c:pt>
                <c:pt idx="3">
                  <c:v>Rathtala</c:v>
                </c:pt>
              </c:strCache>
            </c:strRef>
          </c:cat>
          <c:val>
            <c:numRef>
              <c:f>'Std. Dev.'!$F$4:$F$7</c:f>
              <c:numCache>
                <c:formatCode>General</c:formatCode>
                <c:ptCount val="4"/>
                <c:pt idx="0">
                  <c:v>0.77325071397746925</c:v>
                </c:pt>
                <c:pt idx="1">
                  <c:v>0.91701095462872795</c:v>
                </c:pt>
                <c:pt idx="2">
                  <c:v>0.72279727270922778</c:v>
                </c:pt>
                <c:pt idx="3">
                  <c:v>1.0550332876716439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7-413D-9325-6452797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480927"/>
        <c:axId val="1678507807"/>
      </c:lineChart>
      <c:catAx>
        <c:axId val="16784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507807"/>
        <c:crosses val="autoZero"/>
        <c:auto val="1"/>
        <c:lblAlgn val="ctr"/>
        <c:lblOffset val="100"/>
        <c:noMultiLvlLbl val="0"/>
      </c:catAx>
      <c:valAx>
        <c:axId val="16785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Standard Deviation (StdDev)</a:t>
                </a:r>
              </a:p>
            </c:rich>
          </c:tx>
          <c:layout>
            <c:manualLayout>
              <c:xMode val="edge"/>
              <c:yMode val="edge"/>
              <c:x val="4.2010913109545515E-2"/>
              <c:y val="0.18243291506369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8480927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2.9928581295759087E-2"/>
          <c:y val="0.7825333477150973"/>
          <c:w val="0.94200124326564461"/>
          <c:h val="0.1716151919366243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97302387315481"/>
          <c:y val="4.6274048218199526E-2"/>
          <c:w val="0.68154209937880772"/>
          <c:h val="0.596904510647509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'Trend Analysis'!$Q$8:$Q$9</c:f>
              <c:strCache>
                <c:ptCount val="2"/>
                <c:pt idx="0">
                  <c:v>Area</c:v>
                </c:pt>
                <c:pt idx="1">
                  <c:v>Ariadaha</c:v>
                </c:pt>
              </c:strCache>
            </c:strRef>
          </c:tx>
          <c:spPr>
            <a:solidFill>
              <a:schemeClr val="accent1"/>
            </a:solidFill>
            <a:ln cap="sq" cmpd="thinThick"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5.69476082004555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11-4EF9-9715-2A873261F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Analysis'!$P$22</c:f>
              <c:strCache>
                <c:ptCount val="1"/>
                <c:pt idx="0">
                  <c:v> Overall change of all aspects over past 10 years in every area</c:v>
                </c:pt>
              </c:strCache>
            </c:strRef>
          </c:cat>
          <c:val>
            <c:numRef>
              <c:f>'Trend Analysis'!$Q$22</c:f>
              <c:numCache>
                <c:formatCode>0.000</c:formatCode>
                <c:ptCount val="1"/>
                <c:pt idx="0">
                  <c:v>0.22500000000000006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0-418F-8406-A6D667884995}"/>
            </c:ext>
          </c:extLst>
        </c:ser>
        <c:ser>
          <c:idx val="1"/>
          <c:order val="1"/>
          <c:tx>
            <c:strRef>
              <c:f>'Trend Analysis'!$R$8:$R$9</c:f>
              <c:strCache>
                <c:ptCount val="2"/>
                <c:pt idx="0">
                  <c:v>Area</c:v>
                </c:pt>
                <c:pt idx="1">
                  <c:v>Belgharia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642369020501146E-2"/>
                  <c:y val="-7.8750522111463869E-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Calibri (Body)"/>
                        <a:ea typeface="+mn-ea"/>
                        <a:cs typeface="+mn-cs"/>
                      </a:defRPr>
                    </a:pPr>
                    <a:fld id="{0BEF6D73-19AD-4AD1-8696-1BAF13AA027E}" type="VALUE">
                      <a:rPr lang="en-US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>
                          <a:latin typeface="Calibri (Body)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Calibri (Body)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511-4EF9-9715-2A873261F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Analysis'!$P$22</c:f>
              <c:strCache>
                <c:ptCount val="1"/>
                <c:pt idx="0">
                  <c:v> Overall change of all aspects over past 10 years in every area</c:v>
                </c:pt>
              </c:strCache>
            </c:strRef>
          </c:cat>
          <c:val>
            <c:numRef>
              <c:f>'Trend Analysis'!$R$22</c:f>
              <c:numCache>
                <c:formatCode>0.000</c:formatCode>
                <c:ptCount val="1"/>
                <c:pt idx="0">
                  <c:v>-0.18055555555555555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0-418F-8406-A6D667884995}"/>
            </c:ext>
          </c:extLst>
        </c:ser>
        <c:ser>
          <c:idx val="2"/>
          <c:order val="2"/>
          <c:tx>
            <c:strRef>
              <c:f>'Trend Analysis'!$S$8:$S$9</c:f>
              <c:strCache>
                <c:ptCount val="2"/>
                <c:pt idx="0">
                  <c:v>Area</c:v>
                </c:pt>
                <c:pt idx="1">
                  <c:v>Dakshineswar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Analysis'!$P$22</c:f>
              <c:strCache>
                <c:ptCount val="1"/>
                <c:pt idx="0">
                  <c:v> Overall change of all aspects over past 10 years in every area</c:v>
                </c:pt>
              </c:strCache>
            </c:strRef>
          </c:cat>
          <c:val>
            <c:numRef>
              <c:f>'Trend Analysis'!$S$22</c:f>
              <c:numCache>
                <c:formatCode>0.000</c:formatCode>
                <c:ptCount val="1"/>
                <c:pt idx="0">
                  <c:v>-4.6259292692714853E-18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0-418F-8406-A6D667884995}"/>
            </c:ext>
          </c:extLst>
        </c:ser>
        <c:ser>
          <c:idx val="3"/>
          <c:order val="3"/>
          <c:tx>
            <c:strRef>
              <c:f>'Trend Analysis'!$T$8:$T$9</c:f>
              <c:strCache>
                <c:ptCount val="2"/>
                <c:pt idx="0">
                  <c:v>Area</c:v>
                </c:pt>
                <c:pt idx="1">
                  <c:v>Rathtala</c:v>
                </c:pt>
              </c:strCache>
            </c:strRef>
          </c:tx>
          <c:spPr>
            <a:solidFill>
              <a:schemeClr val="accent4"/>
            </a:solidFill>
            <a:ln cmpd="tri">
              <a:solidFill>
                <a:schemeClr val="accent1"/>
              </a:solidFill>
              <a:prstDash val="sysDash"/>
            </a:ln>
            <a:effectLst/>
          </c:spPr>
          <c:invertIfNegative val="0"/>
          <c:dLbls>
            <c:dLbl>
              <c:idx val="0"/>
              <c:layout>
                <c:manualLayout>
                  <c:x val="-5.88458618071374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11-4EF9-9715-2A873261F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Analysis'!$P$22</c:f>
              <c:strCache>
                <c:ptCount val="1"/>
                <c:pt idx="0">
                  <c:v> Overall change of all aspects over past 10 years in every area</c:v>
                </c:pt>
              </c:strCache>
            </c:strRef>
          </c:cat>
          <c:val>
            <c:numRef>
              <c:f>'Trend Analysis'!$T$22</c:f>
              <c:numCache>
                <c:formatCode>0.000</c:formatCode>
                <c:ptCount val="1"/>
                <c:pt idx="0">
                  <c:v>7.2222222222222229E-2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0-418F-8406-A6D6678849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375361327"/>
        <c:axId val="1375376687"/>
      </c:barChart>
      <c:catAx>
        <c:axId val="1375361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5376687"/>
        <c:crosses val="autoZero"/>
        <c:auto val="1"/>
        <c:lblAlgn val="ctr"/>
        <c:lblOffset val="100"/>
        <c:noMultiLvlLbl val="0"/>
      </c:catAx>
      <c:valAx>
        <c:axId val="13753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Overall change of all aspects over past 10 years  </a:t>
                </a:r>
              </a:p>
            </c:rich>
          </c:tx>
          <c:layout>
            <c:manualLayout>
              <c:xMode val="edge"/>
              <c:yMode val="edge"/>
              <c:x val="0.39310769525107769"/>
              <c:y val="0.80588149741591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5361327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b"/>
      <c:layout>
        <c:manualLayout>
          <c:xMode val="edge"/>
          <c:yMode val="edge"/>
          <c:x val="2.8311480996538303E-2"/>
          <c:y val="4.1547271152961557E-2"/>
          <c:w val="0.18463256813710469"/>
          <c:h val="0.78712963714587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70819434174853"/>
          <c:y val="0.20645136107179146"/>
          <c:w val="0.472928433987304"/>
          <c:h val="0.70272922414580874"/>
        </c:manualLayout>
      </c:layout>
      <c:pieChart>
        <c:varyColors val="1"/>
        <c:ser>
          <c:idx val="0"/>
          <c:order val="0"/>
          <c:tx>
            <c:strRef>
              <c:f>[1]Sheet2!$W$4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D-4B5C-938B-44963B78A8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D-4B5C-938B-44963B78A8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ED-4B5C-938B-44963B78A8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ED-4B5C-938B-44963B78A8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ED-4B5C-938B-44963B78A8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ED-4B5C-938B-44963B78A8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ED-4B5C-938B-44963B78A85C}"/>
              </c:ext>
            </c:extLst>
          </c:dPt>
          <c:dLbls>
            <c:dLbl>
              <c:idx val="0"/>
              <c:layout>
                <c:manualLayout>
                  <c:x val="4.1356981168326576E-2"/>
                  <c:y val="-4.5241977786901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ED-4B5C-938B-44963B78A85C}"/>
                </c:ext>
              </c:extLst>
            </c:dLbl>
            <c:dLbl>
              <c:idx val="1"/>
              <c:layout>
                <c:manualLayout>
                  <c:x val="3.1017735876244932E-2"/>
                  <c:y val="-5.65524722336267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ED-4B5C-938B-44963B78A85C}"/>
                </c:ext>
              </c:extLst>
            </c:dLbl>
            <c:dLbl>
              <c:idx val="2"/>
              <c:layout>
                <c:manualLayout>
                  <c:x val="-0.12407094350497973"/>
                  <c:y val="-2.2620988893450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ED-4B5C-938B-44963B78A85C}"/>
                </c:ext>
              </c:extLst>
            </c:dLbl>
            <c:dLbl>
              <c:idx val="3"/>
              <c:layout>
                <c:manualLayout>
                  <c:x val="-2.5848113230204122E-2"/>
                  <c:y val="-1.13104944467253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ED-4B5C-938B-44963B78A85C}"/>
                </c:ext>
              </c:extLst>
            </c:dLbl>
            <c:dLbl>
              <c:idx val="4"/>
              <c:layout>
                <c:manualLayout>
                  <c:x val="-3.3602547199265344E-2"/>
                  <c:y val="-2.6391153709025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ED-4B5C-938B-44963B78A85C}"/>
                </c:ext>
              </c:extLst>
            </c:dLbl>
            <c:dLbl>
              <c:idx val="5"/>
              <c:layout>
                <c:manualLayout>
                  <c:x val="-1.80936792611429E-2"/>
                  <c:y val="-2.6391153709025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ED-4B5C-938B-44963B78A85C}"/>
                </c:ext>
              </c:extLst>
            </c:dLbl>
            <c:dLbl>
              <c:idx val="6"/>
              <c:layout>
                <c:manualLayout>
                  <c:x val="0.10597726424383686"/>
                  <c:y val="-5.65524722336267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ED-4B5C-938B-44963B78A8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[1]Sheet2!$V$5:$V$11</c:f>
              <c:strCache>
                <c:ptCount val="7"/>
                <c:pt idx="0">
                  <c:v>Drainage System</c:v>
                </c:pt>
                <c:pt idx="1">
                  <c:v>Water Management</c:v>
                </c:pt>
                <c:pt idx="2">
                  <c:v>Waste Management</c:v>
                </c:pt>
                <c:pt idx="3">
                  <c:v>Road Condition</c:v>
                </c:pt>
                <c:pt idx="4">
                  <c:v>Health Concerns</c:v>
                </c:pt>
                <c:pt idx="5">
                  <c:v>Corruption and Political Issues</c:v>
                </c:pt>
                <c:pt idx="6">
                  <c:v>Lack of Public Facilities</c:v>
                </c:pt>
              </c:strCache>
            </c:strRef>
          </c:cat>
          <c:val>
            <c:numRef>
              <c:f>[1]Sheet2!$W$5:$W$11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ED-4B5C-938B-44963B78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06903382360214E-2"/>
          <c:y val="9.9582174131753715E-2"/>
          <c:w val="0.93104544597671146"/>
          <c:h val="0.71753944707367889"/>
        </c:manualLayout>
      </c:layout>
      <c:lineChart>
        <c:grouping val="stacked"/>
        <c:varyColors val="0"/>
        <c:ser>
          <c:idx val="0"/>
          <c:order val="0"/>
          <c:tx>
            <c:strRef>
              <c:f>[1]Sheet2!$AA$4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0555555555555555E-2"/>
                  <c:y val="-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3331258-7624-4715-AEA1-A4B8E3FC304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1DB-4B83-9F51-CB6EAF3A03FD}"/>
                </c:ext>
              </c:extLst>
            </c:dLbl>
            <c:dLbl>
              <c:idx val="1"/>
              <c:layout>
                <c:manualLayout>
                  <c:x val="7.8575209176201463E-3"/>
                  <c:y val="-4.7998302689347683E-2"/>
                </c:manualLayout>
              </c:layout>
              <c:tx>
                <c:rich>
                  <a:bodyPr/>
                  <a:lstStyle/>
                  <a:p>
                    <a:fld id="{D7D2427B-D6D4-4950-8D9F-9CCF30B4490B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DB-4B83-9F51-CB6EAF3A03FD}"/>
                </c:ext>
              </c:extLst>
            </c:dLbl>
            <c:dLbl>
              <c:idx val="2"/>
              <c:layout>
                <c:manualLayout>
                  <c:x val="-2.500000000000005E-2"/>
                  <c:y val="-0.10185185185185185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77C6AD9-63AD-416C-9032-9C1ABAB7F7C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1DB-4B83-9F51-CB6EAF3A03FD}"/>
                </c:ext>
              </c:extLst>
            </c:dLbl>
            <c:dLbl>
              <c:idx val="3"/>
              <c:layout>
                <c:manualLayout>
                  <c:x val="-2.7777777777777776E-2"/>
                  <c:y val="-0.11574074074074078"/>
                </c:manualLayout>
              </c:layout>
              <c:tx>
                <c:rich>
                  <a:bodyPr/>
                  <a:lstStyle/>
                  <a:p>
                    <a:fld id="{40CFB9B1-5D7F-4FA1-AEF1-1D6C2C52598C}" type="VALUE">
                      <a:rPr lang="en-US" baseline="0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DB-4B83-9F51-CB6EAF3A03FD}"/>
                </c:ext>
              </c:extLst>
            </c:dLbl>
            <c:dLbl>
              <c:idx val="4"/>
              <c:layout>
                <c:manualLayout>
                  <c:x val="-3.0555555555555454E-2"/>
                  <c:y val="-0.1018518518518518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2D86B87-E9C9-4ED0-983D-15538D7B70B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1DB-4B83-9F51-CB6EAF3A03FD}"/>
                </c:ext>
              </c:extLst>
            </c:dLbl>
            <c:dLbl>
              <c:idx val="5"/>
              <c:layout>
                <c:manualLayout>
                  <c:x val="-1.6666666666666666E-2"/>
                  <c:y val="-0.1111111111111111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AB25FB01-A7BC-436F-BBDA-7C730F135BD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1DB-4B83-9F51-CB6EAF3A03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[1]Sheet2!$Z$5:$Z$10</c:f>
              <c:strCache>
                <c:ptCount val="6"/>
                <c:pt idx="0">
                  <c:v>Recreational Areas</c:v>
                </c:pt>
                <c:pt idx="1">
                  <c:v>Better Drainage System</c:v>
                </c:pt>
                <c:pt idx="2">
                  <c:v>Waste Management</c:v>
                </c:pt>
                <c:pt idx="3">
                  <c:v>Healthcare Services</c:v>
                </c:pt>
                <c:pt idx="4">
                  <c:v>Beautification and Urban Planning</c:v>
                </c:pt>
                <c:pt idx="5">
                  <c:v>Infrastructure Improvements</c:v>
                </c:pt>
              </c:strCache>
            </c:strRef>
          </c:cat>
          <c:val>
            <c:numRef>
              <c:f>[1]Sheet2!$AA$5:$AA$10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B-4B83-9F51-CB6EAF3A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9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23919552"/>
        <c:axId val="523921216"/>
      </c:lineChart>
      <c:catAx>
        <c:axId val="5239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921216"/>
        <c:crosses val="autoZero"/>
        <c:auto val="1"/>
        <c:lblAlgn val="ctr"/>
        <c:lblOffset val="100"/>
        <c:tickMarkSkip val="1"/>
        <c:noMultiLvlLbl val="0"/>
      </c:catAx>
      <c:valAx>
        <c:axId val="5239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>
      <a:innerShdw blurRad="114300">
        <a:prstClr val="black"/>
      </a:inn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1617344</xdr:colOff>
      <xdr:row>9</xdr:row>
      <xdr:rowOff>167641</xdr:rowOff>
    </xdr:from>
    <xdr:to>
      <xdr:col>4</xdr:col>
      <xdr:colOff>2148840</xdr:colOff>
      <xdr:row>32</xdr:row>
      <xdr:rowOff>15241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DF94C-B5AA-0508-50FD-7E152444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300530</xdr:colOff>
      <xdr:row>10</xdr:row>
      <xdr:rowOff>74395</xdr:rowOff>
    </xdr:from>
    <xdr:to>
      <xdr:col>6</xdr:col>
      <xdr:colOff>2123419</xdr:colOff>
      <xdr:row>24</xdr:row>
      <xdr:rowOff>150594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B6BDE-9207-439C-B5DA-2E328162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0.09062</cdr:x>
      <cdr:y>0.7546</cdr:y>
    </cdr:from>
    <cdr:to>
      <cdr:x>0.19273</cdr:x>
      <cdr:y>0.96494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B63F8F-8085-40E4-BA59-D37FA0914F95}"/>
            </a:ext>
          </a:extLst>
        </cdr:cNvPr>
        <cdr:cNvSpPr txBox="1"/>
      </cdr:nvSpPr>
      <cdr:spPr>
        <a:xfrm xmlns:a="http://schemas.openxmlformats.org/drawingml/2006/main">
          <a:off x="811531" y="328040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Places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0.04116</cdr:x>
      <cdr:y>0.47962</cdr:y>
    </cdr:from>
    <cdr:to>
      <cdr:x>0.07839</cdr:x>
      <cdr:y>0.8039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47A35FB-4B02-4EC6-AA71-2AAB554E274F}"/>
            </a:ext>
          </a:extLst>
        </cdr:cNvPr>
        <cdr:cNvSpPr txBox="1"/>
      </cdr:nvSpPr>
      <cdr:spPr>
        <a:xfrm xmlns:a="http://schemas.openxmlformats.org/drawingml/2006/main" rot="16200000">
          <a:off x="-169543" y="2623185"/>
          <a:ext cx="14097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50" b="1">
              <a:latin typeface="Times New Roman" panose="02020603050405020304" pitchFamily="18" charset="0"/>
              <a:cs typeface="Times New Roman" panose="02020603050405020304" pitchFamily="18" charset="0"/>
            </a:rPr>
            <a:t>Satisfaction</a:t>
          </a:r>
          <a:r>
            <a:rPr lang="en-IN" sz="105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Average</a:t>
          </a:r>
          <a:endParaRPr lang="en-IN" sz="105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0.14405</cdr:x>
      <cdr:y>0.78467</cdr:y>
    </cdr:from>
    <cdr:to>
      <cdr:x>0.95819</cdr:x>
      <cdr:y>0.78467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674CEBC-A84F-4B54-8A82-25E618A9E7A1}"/>
            </a:ext>
          </a:extLst>
        </cdr:cNvPr>
        <cdr:cNvCxnSpPr/>
      </cdr:nvCxnSpPr>
      <cdr:spPr>
        <a:xfrm xmlns:a="http://schemas.openxmlformats.org/drawingml/2006/main">
          <a:off x="1290956" y="3470910"/>
          <a:ext cx="729615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0.05798</cdr:x>
      <cdr:y>0.01741</cdr:y>
    </cdr:from>
    <cdr:to>
      <cdr:x>0.05798</cdr:x>
      <cdr:y>0.4897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06DEB219-CAF3-4005-8724-79D1938C811A}"/>
            </a:ext>
          </a:extLst>
        </cdr:cNvPr>
        <cdr:cNvCxnSpPr/>
      </cdr:nvCxnSpPr>
      <cdr:spPr>
        <a:xfrm xmlns:a="http://schemas.openxmlformats.org/drawingml/2006/main" flipV="1">
          <a:off x="494676" y="70560"/>
          <a:ext cx="0" cy="191460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0.34032</cdr:x>
      <cdr:y>0.02814</cdr:y>
    </cdr:from>
    <cdr:to>
      <cdr:x>0.34032</cdr:x>
      <cdr:y>0.677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A39EA0B-3FA3-4FBB-864D-3BDC2C9BB04F}"/>
            </a:ext>
          </a:extLst>
        </cdr:cNvPr>
        <cdr:cNvCxnSpPr/>
      </cdr:nvCxnSpPr>
      <cdr:spPr>
        <a:xfrm xmlns:a="http://schemas.openxmlformats.org/drawingml/2006/main">
          <a:off x="3049906" y="124460"/>
          <a:ext cx="0" cy="2870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0.5536</cdr:x>
      <cdr:y>0.02957</cdr:y>
    </cdr:from>
    <cdr:to>
      <cdr:x>0.5536</cdr:x>
      <cdr:y>0.677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438B18B8-B87C-4756-9F63-8B5DC38FD462}"/>
            </a:ext>
          </a:extLst>
        </cdr:cNvPr>
        <cdr:cNvCxnSpPr/>
      </cdr:nvCxnSpPr>
      <cdr:spPr>
        <a:xfrm xmlns:a="http://schemas.openxmlformats.org/drawingml/2006/main">
          <a:off x="4961256" y="130810"/>
          <a:ext cx="0" cy="28638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0.76476</cdr:x>
      <cdr:y>0.03032</cdr:y>
    </cdr:from>
    <cdr:to>
      <cdr:x>0.76476</cdr:x>
      <cdr:y>0.67768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2645639C-0EE4-44C9-A77D-D11A1E3A35B6}"/>
            </a:ext>
          </a:extLst>
        </cdr:cNvPr>
        <cdr:cNvCxnSpPr/>
      </cdr:nvCxnSpPr>
      <cdr:spPr>
        <a:xfrm xmlns:a="http://schemas.openxmlformats.org/drawingml/2006/main">
          <a:off x="6525277" y="124062"/>
          <a:ext cx="0" cy="26491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1318260</xdr:colOff>
      <xdr:row>8</xdr:row>
      <xdr:rowOff>41910</xdr:rowOff>
    </xdr:from>
    <xdr:to>
      <xdr:col>3</xdr:col>
      <xdr:colOff>2794000</xdr:colOff>
      <xdr:row>27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855EE-EBCE-5BB0-F782-5D1F71C5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489764</xdr:colOff>
      <xdr:row>13</xdr:row>
      <xdr:rowOff>26783</xdr:rowOff>
    </xdr:from>
    <xdr:to>
      <xdr:col>2</xdr:col>
      <xdr:colOff>489764</xdr:colOff>
      <xdr:row>20</xdr:row>
      <xdr:rowOff>72211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2BC6BB-04F8-471E-BF28-F95348C600C8}"/>
            </a:ext>
          </a:extLst>
        </xdr:cNvPr>
        <xdr:cNvCxnSpPr/>
      </xdr:nvCxnSpPr>
      <xdr:spPr>
        <a:xfrm>
          <a:off x="3869918" y="2462578"/>
          <a:ext cx="0" cy="13219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1790374</xdr:colOff>
      <xdr:row>11</xdr:row>
      <xdr:rowOff>132375</xdr:rowOff>
    </xdr:from>
    <xdr:to>
      <xdr:col>2</xdr:col>
      <xdr:colOff>1790374</xdr:colOff>
      <xdr:row>20</xdr:row>
      <xdr:rowOff>80595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A0F4151-521A-47F7-9B8A-7F966542D265}"/>
            </a:ext>
          </a:extLst>
        </xdr:cNvPr>
        <xdr:cNvCxnSpPr/>
      </xdr:nvCxnSpPr>
      <xdr:spPr>
        <a:xfrm>
          <a:off x="5170528" y="2203452"/>
          <a:ext cx="0" cy="1589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0.08211</cdr:x>
      <cdr:y>0.03014</cdr:y>
    </cdr:from>
    <cdr:to>
      <cdr:x>0.08211</cdr:x>
      <cdr:y>0.66575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52FB4E22-3E21-73AE-C10C-8B5BC6893E96}"/>
            </a:ext>
          </a:extLst>
        </cdr:cNvPr>
        <cdr:cNvCxnSpPr/>
      </cdr:nvCxnSpPr>
      <cdr:spPr>
        <a:xfrm xmlns:a="http://schemas.openxmlformats.org/drawingml/2006/main" flipV="1">
          <a:off x="594394" y="125730"/>
          <a:ext cx="0" cy="265174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0.65342</cdr:x>
      <cdr:y>0.28261</cdr:y>
    </cdr:from>
    <cdr:to>
      <cdr:x>0.65342</cdr:x>
      <cdr:y>0.6418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37A38F7-2C58-427F-A19C-EC39D2F72D24}"/>
            </a:ext>
          </a:extLst>
        </cdr:cNvPr>
        <cdr:cNvCxnSpPr/>
      </cdr:nvCxnSpPr>
      <cdr:spPr>
        <a:xfrm xmlns:a="http://schemas.openxmlformats.org/drawingml/2006/main">
          <a:off x="4730848" y="1171428"/>
          <a:ext cx="0" cy="148883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0.85743</cdr:x>
      <cdr:y>0.11433</cdr:y>
    </cdr:from>
    <cdr:to>
      <cdr:x>0.85743</cdr:x>
      <cdr:y>0.6418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EFF3A3A-16B9-448D-B256-52D68222ECC1}"/>
            </a:ext>
          </a:extLst>
        </cdr:cNvPr>
        <cdr:cNvCxnSpPr/>
      </cdr:nvCxnSpPr>
      <cdr:spPr>
        <a:xfrm xmlns:a="http://schemas.openxmlformats.org/drawingml/2006/main">
          <a:off x="6207956" y="473905"/>
          <a:ext cx="0" cy="218635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487680</xdr:colOff>
      <xdr:row>6</xdr:row>
      <xdr:rowOff>129540</xdr:rowOff>
    </xdr:from>
    <xdr:to>
      <xdr:col>33</xdr:col>
      <xdr:colOff>472440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5450E-4379-B8B9-EDC9-D5984E50F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32</xdr:col>
      <xdr:colOff>45720</xdr:colOff>
      <xdr:row>18</xdr:row>
      <xdr:rowOff>38100</xdr:rowOff>
    </xdr:from>
    <xdr:ext cx="1057084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B6766A-8DA2-4719-8D61-C3260D468951}"/>
            </a:ext>
          </a:extLst>
        </xdr:cNvPr>
        <xdr:cNvSpPr txBox="1"/>
      </xdr:nvSpPr>
      <xdr:spPr>
        <a:xfrm>
          <a:off x="47381160" y="3764280"/>
          <a:ext cx="105708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(Getting Better)</a:t>
          </a:r>
        </a:p>
      </xdr:txBody>
    </xdr:sp>
    <xdr:clientData/>
  </xdr:oneCellAnchor>
  <xdr:oneCellAnchor>
    <xdr:from>
      <xdr:col>13</xdr:col>
      <xdr:colOff>30480</xdr:colOff>
      <xdr:row>7</xdr:row>
      <xdr:rowOff>45720</xdr:rowOff>
    </xdr:from>
    <xdr:ext cx="1943100" cy="40614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96B739-5411-4FC4-9CB1-3444CCE0A4B9}"/>
            </a:ext>
          </a:extLst>
        </xdr:cNvPr>
        <xdr:cNvSpPr txBox="1"/>
      </xdr:nvSpPr>
      <xdr:spPr>
        <a:xfrm>
          <a:off x="30175200" y="1264920"/>
          <a:ext cx="1943100" cy="4061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All the outliers are marked with</a:t>
          </a:r>
          <a:r>
            <a:rPr lang="en-I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red text.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IN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Outliers were retained in the analysis as they reflect actual variations in responses from the participants. 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IN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These values provide a more comprehensive view of individual experiences, which is essential for understanding the broader range of satisfaction levels across the sampled population.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IN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data, survey design, and average calculations have been thoroughly validated, indicating that these values represent legitimate perspectives rather than errors.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0.79271</cdr:x>
      <cdr:y>0.84279</cdr:y>
    </cdr:from>
    <cdr:to>
      <cdr:x>0.93394</cdr:x>
      <cdr:y>0.84279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F3DAD28-1174-4D48-704A-5CC2AF016752}"/>
            </a:ext>
          </a:extLst>
        </cdr:cNvPr>
        <cdr:cNvCxnSpPr/>
      </cdr:nvCxnSpPr>
      <cdr:spPr>
        <a:xfrm xmlns:a="http://schemas.openxmlformats.org/drawingml/2006/main">
          <a:off x="5303520" y="2491750"/>
          <a:ext cx="94488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0.25057</cdr:x>
      <cdr:y>0.84021</cdr:y>
    </cdr:from>
    <cdr:to>
      <cdr:x>0.39294</cdr:x>
      <cdr:y>0.84021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77BAFD3-5C3F-4FCC-9196-E972593DA467}"/>
            </a:ext>
          </a:extLst>
        </cdr:cNvPr>
        <cdr:cNvCxnSpPr/>
      </cdr:nvCxnSpPr>
      <cdr:spPr>
        <a:xfrm xmlns:a="http://schemas.openxmlformats.org/drawingml/2006/main" flipH="1">
          <a:off x="1676400" y="2484120"/>
          <a:ext cx="95250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0.1959</cdr:x>
      <cdr:y>0.85567</cdr:y>
    </cdr:from>
    <cdr:to>
      <cdr:x>0.34966</cdr:x>
      <cdr:y>0.96134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7EF5033-1FBD-4DF6-A09B-D32935AD5B26}"/>
            </a:ext>
          </a:extLst>
        </cdr:cNvPr>
        <cdr:cNvSpPr txBox="1"/>
      </cdr:nvSpPr>
      <cdr:spPr>
        <a:xfrm xmlns:a="http://schemas.openxmlformats.org/drawingml/2006/main">
          <a:off x="1310640" y="2529840"/>
          <a:ext cx="102870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(Getting Worse)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198876</xdr:colOff>
      <xdr:row>29</xdr:row>
      <xdr:rowOff>39089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5EDEE-9D5E-4C71-878B-0BF52A14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7</xdr:col>
      <xdr:colOff>516447</xdr:colOff>
      <xdr:row>26</xdr:row>
      <xdr:rowOff>164943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00B73-2534-48E6-B7A0-B3FC1855A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0.13183</cdr:x>
      <cdr:y>0.30353</cdr:y>
    </cdr:from>
    <cdr:to>
      <cdr:x>0.13183</cdr:x>
      <cdr:y>0.81672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546EF1D-30A5-4075-9F60-A3DE4B1F8539}"/>
            </a:ext>
          </a:extLst>
        </cdr:cNvPr>
        <cdr:cNvCxnSpPr/>
      </cdr:nvCxnSpPr>
      <cdr:spPr>
        <a:xfrm xmlns:a="http://schemas.openxmlformats.org/drawingml/2006/main">
          <a:off x="727165" y="883376"/>
          <a:ext cx="0" cy="14935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0.28656</cdr:x>
      <cdr:y>0.2003</cdr:y>
    </cdr:from>
    <cdr:to>
      <cdr:x>0.28656</cdr:x>
      <cdr:y>0.81822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A6F72BE-2800-4E2B-909B-5EAE073557FC}"/>
            </a:ext>
          </a:extLst>
        </cdr:cNvPr>
        <cdr:cNvCxnSpPr/>
      </cdr:nvCxnSpPr>
      <cdr:spPr>
        <a:xfrm xmlns:a="http://schemas.openxmlformats.org/drawingml/2006/main">
          <a:off x="1580605" y="582930"/>
          <a:ext cx="0" cy="1798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0.44208</cdr:x>
      <cdr:y>0.31102</cdr:y>
    </cdr:from>
    <cdr:to>
      <cdr:x>0.44208</cdr:x>
      <cdr:y>0.81822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7892511E-9537-4AEC-A313-348848401F94}"/>
            </a:ext>
          </a:extLst>
        </cdr:cNvPr>
        <cdr:cNvCxnSpPr/>
      </cdr:nvCxnSpPr>
      <cdr:spPr>
        <a:xfrm xmlns:a="http://schemas.openxmlformats.org/drawingml/2006/main">
          <a:off x="2438400" y="905147"/>
          <a:ext cx="0" cy="147610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0.59759</cdr:x>
      <cdr:y>0.40827</cdr:y>
    </cdr:from>
    <cdr:to>
      <cdr:x>0.59759</cdr:x>
      <cdr:y>0.81971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0E06DA1-3886-4A34-A053-D9FB11E0FB74}"/>
            </a:ext>
          </a:extLst>
        </cdr:cNvPr>
        <cdr:cNvCxnSpPr/>
      </cdr:nvCxnSpPr>
      <cdr:spPr>
        <a:xfrm xmlns:a="http://schemas.openxmlformats.org/drawingml/2006/main">
          <a:off x="3296194" y="1188176"/>
          <a:ext cx="0" cy="11974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0.75232</cdr:x>
      <cdr:y>0.41126</cdr:y>
    </cdr:from>
    <cdr:to>
      <cdr:x>0.75232</cdr:x>
      <cdr:y>0.81522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824F8BF3-FF2E-4603-8A05-BF5C2F30F1E2}"/>
            </a:ext>
          </a:extLst>
        </cdr:cNvPr>
        <cdr:cNvCxnSpPr/>
      </cdr:nvCxnSpPr>
      <cdr:spPr>
        <a:xfrm xmlns:a="http://schemas.openxmlformats.org/drawingml/2006/main">
          <a:off x="4149634" y="1196884"/>
          <a:ext cx="0" cy="11756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0.90783</cdr:x>
      <cdr:y>0.513</cdr:y>
    </cdr:from>
    <cdr:to>
      <cdr:x>0.90783</cdr:x>
      <cdr:y>0.81522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6ABE0192-19E5-4C03-89C1-71B9669A9EA2}"/>
            </a:ext>
          </a:extLst>
        </cdr:cNvPr>
        <cdr:cNvCxnSpPr/>
      </cdr:nvCxnSpPr>
      <cdr:spPr>
        <a:xfrm xmlns:a="http://schemas.openxmlformats.org/drawingml/2006/main">
          <a:off x="5007428" y="1492976"/>
          <a:ext cx="0" cy="87956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Kamarhati_Satisfaction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2"/>
    </sheetNames>
    <sheetDataSet>
      <sheetData sheetId="0"/>
      <sheetData sheetId="1"/>
      <sheetData sheetId="2">
        <row r="4">
          <cell r="W4" t="str">
            <v>Frequency</v>
          </cell>
          <cell r="AA4" t="str">
            <v>Frequency</v>
          </cell>
        </row>
        <row r="5">
          <cell r="V5" t="str">
            <v>Drainage System</v>
          </cell>
          <cell r="W5">
            <v>12</v>
          </cell>
          <cell r="Z5" t="str">
            <v>Recreational Areas</v>
          </cell>
          <cell r="AA5">
            <v>5</v>
          </cell>
        </row>
        <row r="6">
          <cell r="V6" t="str">
            <v>Water Management</v>
          </cell>
          <cell r="W6">
            <v>8</v>
          </cell>
          <cell r="Z6" t="str">
            <v>Better Drainage System</v>
          </cell>
          <cell r="AA6">
            <v>6</v>
          </cell>
        </row>
        <row r="7">
          <cell r="V7" t="str">
            <v>Waste Management</v>
          </cell>
          <cell r="W7">
            <v>7</v>
          </cell>
          <cell r="Z7" t="str">
            <v>Waste Management</v>
          </cell>
          <cell r="AA7">
            <v>5</v>
          </cell>
        </row>
        <row r="8">
          <cell r="V8" t="str">
            <v>Road Condition</v>
          </cell>
          <cell r="W8">
            <v>5</v>
          </cell>
          <cell r="Z8" t="str">
            <v>Healthcare Services</v>
          </cell>
          <cell r="AA8">
            <v>4</v>
          </cell>
        </row>
        <row r="9">
          <cell r="V9" t="str">
            <v>Health Concerns</v>
          </cell>
          <cell r="W9">
            <v>5</v>
          </cell>
          <cell r="Z9" t="str">
            <v>Beautification and Urban Planning</v>
          </cell>
          <cell r="AA9">
            <v>4</v>
          </cell>
        </row>
        <row r="10">
          <cell r="V10" t="str">
            <v>Corruption and Political Issues</v>
          </cell>
          <cell r="W10">
            <v>4</v>
          </cell>
          <cell r="Z10" t="str">
            <v>Infrastructure Improvements</v>
          </cell>
          <cell r="AA10">
            <v>3</v>
          </cell>
        </row>
        <row r="11">
          <cell r="V11" t="str">
            <v>Lack of Public Facilities</v>
          </cell>
          <cell r="W1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B5DC-8B61-4F98-B887-7FCDEDFAEF62}">
  <sheetPr>
    <tabColor theme="7" tint="0.39997558519241921"/>
  </sheetPr>
  <dimension ref="A1:BP52"/>
  <sheetViews>
    <sheetView topLeftCell="E3" zoomScale="83" zoomScaleNormal="83" workbookViewId="0">
      <selection activeCell="E3" sqref="E3"/>
    </sheetView>
  </sheetViews>
  <sheetFormatPr defaultRowHeight="14.4" x14ac:dyDescent="0.3"/>
  <cols>
    <col min="1" max="1" width="17" customWidth="1"/>
    <col min="2" max="2" width="20.6640625" customWidth="1"/>
    <col min="3" max="3" width="13.5546875" customWidth="1"/>
    <col min="5" max="5" width="9.88671875" customWidth="1"/>
    <col min="6" max="6" width="10.21875" customWidth="1"/>
    <col min="7" max="7" width="10.5546875" customWidth="1"/>
    <col min="8" max="8" width="26.5546875" customWidth="1"/>
    <col min="9" max="9" width="31.5546875" customWidth="1"/>
    <col min="10" max="10" width="29.88671875" customWidth="1"/>
    <col min="11" max="11" width="27.109375" customWidth="1"/>
    <col min="12" max="12" width="32.77734375" customWidth="1"/>
    <col min="13" max="13" width="24" customWidth="1"/>
    <col min="14" max="14" width="40" customWidth="1"/>
    <col min="15" max="15" width="17.88671875" customWidth="1"/>
    <col min="16" max="16" width="40.88671875" customWidth="1"/>
    <col min="17" max="17" width="18.88671875" customWidth="1"/>
    <col min="18" max="18" width="36.33203125" customWidth="1"/>
    <col min="19" max="19" width="40.5546875" customWidth="1"/>
    <col min="20" max="20" width="32.77734375" customWidth="1"/>
    <col min="21" max="21" width="50.109375" customWidth="1"/>
    <col min="22" max="22" width="41.21875" customWidth="1"/>
    <col min="23" max="23" width="25.6640625" customWidth="1"/>
    <col min="24" max="24" width="30" customWidth="1"/>
    <col min="25" max="25" width="40" customWidth="1"/>
    <col min="26" max="26" width="21.6640625" customWidth="1"/>
    <col min="27" max="27" width="47.21875" customWidth="1"/>
    <col min="28" max="28" width="41.5546875" customWidth="1"/>
    <col min="29" max="29" width="33.33203125" customWidth="1"/>
    <col min="30" max="30" width="37.21875" customWidth="1"/>
    <col min="31" max="31" width="25.44140625" customWidth="1"/>
    <col min="32" max="32" width="31.88671875" customWidth="1"/>
    <col min="33" max="33" width="33.33203125" customWidth="1"/>
    <col min="34" max="34" width="42.44140625" customWidth="1"/>
    <col min="35" max="35" width="42.5546875" customWidth="1"/>
    <col min="36" max="36" width="33.77734375" customWidth="1"/>
    <col min="37" max="37" width="39.44140625" customWidth="1"/>
    <col min="38" max="38" width="29.109375" customWidth="1"/>
    <col min="39" max="39" width="44.109375" customWidth="1"/>
    <col min="40" max="40" width="45.88671875" customWidth="1"/>
    <col min="41" max="41" width="15.44140625" customWidth="1"/>
    <col min="42" max="42" width="12.5546875" customWidth="1"/>
    <col min="43" max="43" width="18.6640625" customWidth="1"/>
    <col min="44" max="44" width="16.33203125" customWidth="1"/>
    <col min="45" max="45" width="16" customWidth="1"/>
    <col min="46" max="46" width="29" customWidth="1"/>
    <col min="47" max="47" width="30.5546875" customWidth="1"/>
    <col min="48" max="48" width="16.5546875" customWidth="1"/>
    <col min="49" max="49" width="23.21875" customWidth="1"/>
    <col min="50" max="50" width="18.44140625" customWidth="1"/>
    <col min="51" max="51" width="54.33203125" customWidth="1"/>
    <col min="52" max="52" width="22.88671875" customWidth="1"/>
    <col min="53" max="53" width="89.77734375" customWidth="1"/>
    <col min="54" max="54" width="104.5546875" customWidth="1"/>
    <col min="55" max="55" width="75.33203125" customWidth="1"/>
    <col min="56" max="56" width="25.6640625" customWidth="1"/>
    <col min="57" max="57" width="31.33203125" customWidth="1"/>
    <col min="58" max="58" width="37.33203125" customWidth="1"/>
    <col min="59" max="59" width="34.33203125" customWidth="1"/>
    <col min="60" max="60" width="35.33203125" customWidth="1"/>
    <col min="61" max="61" width="39.6640625" customWidth="1"/>
    <col min="62" max="62" width="28.33203125" customWidth="1"/>
    <col min="63" max="63" width="32.5546875" customWidth="1"/>
    <col min="64" max="64" width="36.33203125" customWidth="1"/>
    <col min="65" max="65" width="37" customWidth="1"/>
  </cols>
  <sheetData>
    <row r="1" spans="1:68" s="2" customFormat="1" ht="53.4" customHeight="1" thickBot="1" x14ac:dyDescent="0.4">
      <c r="A1" s="104" t="s">
        <v>0</v>
      </c>
      <c r="B1" s="100" t="s">
        <v>1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O1" s="99" t="s">
        <v>2</v>
      </c>
      <c r="P1" s="100"/>
      <c r="Q1" s="100"/>
      <c r="R1" s="100"/>
      <c r="S1" s="100"/>
      <c r="T1" s="100"/>
      <c r="U1" s="99" t="s">
        <v>3</v>
      </c>
      <c r="V1" s="100"/>
      <c r="W1" s="100"/>
      <c r="X1" s="100"/>
      <c r="Y1" s="100"/>
      <c r="Z1" s="101"/>
      <c r="AA1" s="100" t="s">
        <v>4</v>
      </c>
      <c r="AB1" s="100"/>
      <c r="AC1" s="100"/>
      <c r="AD1" s="100"/>
      <c r="AE1" s="100"/>
      <c r="AF1" s="99" t="s">
        <v>5</v>
      </c>
      <c r="AG1" s="100"/>
      <c r="AH1" s="100"/>
      <c r="AI1" s="100"/>
      <c r="AJ1" s="101"/>
      <c r="AK1" s="99" t="s">
        <v>6</v>
      </c>
      <c r="AL1" s="100"/>
      <c r="AM1" s="100"/>
      <c r="AN1" s="101"/>
      <c r="AO1" s="99" t="s">
        <v>7</v>
      </c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1"/>
      <c r="BA1" s="100" t="s">
        <v>8</v>
      </c>
      <c r="BB1" s="100"/>
      <c r="BC1" s="101"/>
      <c r="BD1" s="102" t="s">
        <v>9</v>
      </c>
      <c r="BE1" s="103"/>
      <c r="BF1" s="103"/>
      <c r="BG1" s="103"/>
      <c r="BH1" s="103"/>
      <c r="BI1" s="103"/>
      <c r="BJ1" s="103"/>
      <c r="BK1" s="103"/>
      <c r="BL1" s="103"/>
      <c r="BM1" s="103"/>
      <c r="BN1" s="1"/>
      <c r="BO1" s="1"/>
      <c r="BP1" s="1"/>
    </row>
    <row r="2" spans="1:68" s="7" customFormat="1" ht="38.4" customHeight="1" x14ac:dyDescent="0.35">
      <c r="A2" s="104"/>
      <c r="B2" s="3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184</v>
      </c>
      <c r="L2" s="4" t="s">
        <v>185</v>
      </c>
      <c r="M2" s="4" t="s">
        <v>233</v>
      </c>
      <c r="N2" s="4" t="s">
        <v>186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187</v>
      </c>
      <c r="U2" s="4" t="s">
        <v>188</v>
      </c>
      <c r="V2" s="4" t="s">
        <v>189</v>
      </c>
      <c r="W2" s="4" t="s">
        <v>24</v>
      </c>
      <c r="X2" s="4" t="s">
        <v>25</v>
      </c>
      <c r="Y2" s="4" t="s">
        <v>26</v>
      </c>
      <c r="Z2" s="4" t="s">
        <v>27</v>
      </c>
      <c r="AA2" s="4" t="s">
        <v>190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191</v>
      </c>
      <c r="AL2" s="4" t="s">
        <v>192</v>
      </c>
      <c r="AM2" s="4" t="s">
        <v>193</v>
      </c>
      <c r="AN2" s="4" t="s">
        <v>37</v>
      </c>
      <c r="AO2" s="4" t="s">
        <v>38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43</v>
      </c>
      <c r="AU2" s="4" t="s">
        <v>44</v>
      </c>
      <c r="AV2" s="4" t="s">
        <v>45</v>
      </c>
      <c r="AW2" s="4" t="s">
        <v>46</v>
      </c>
      <c r="AX2" s="4" t="s">
        <v>47</v>
      </c>
      <c r="AY2" s="4" t="s">
        <v>48</v>
      </c>
      <c r="AZ2" s="4" t="s">
        <v>49</v>
      </c>
      <c r="BA2" s="4" t="s">
        <v>196</v>
      </c>
      <c r="BB2" s="4" t="s">
        <v>195</v>
      </c>
      <c r="BC2" s="4" t="s">
        <v>194</v>
      </c>
      <c r="BD2" s="5" t="s">
        <v>201</v>
      </c>
      <c r="BE2" s="5" t="s">
        <v>50</v>
      </c>
      <c r="BF2" s="5" t="s">
        <v>197</v>
      </c>
      <c r="BG2" s="5" t="s">
        <v>51</v>
      </c>
      <c r="BH2" s="5" t="s">
        <v>198</v>
      </c>
      <c r="BI2" s="5" t="s">
        <v>52</v>
      </c>
      <c r="BJ2" s="5" t="s">
        <v>199</v>
      </c>
      <c r="BK2" s="5" t="s">
        <v>53</v>
      </c>
      <c r="BL2" s="5" t="s">
        <v>200</v>
      </c>
      <c r="BM2" s="5" t="s">
        <v>54</v>
      </c>
      <c r="BN2" s="6"/>
      <c r="BO2" s="6"/>
      <c r="BP2" s="6"/>
    </row>
    <row r="3" spans="1:68" ht="27" customHeight="1" x14ac:dyDescent="0.3">
      <c r="A3" s="8" t="s">
        <v>55</v>
      </c>
      <c r="B3" s="8" t="s">
        <v>122</v>
      </c>
      <c r="C3" s="8" t="s">
        <v>56</v>
      </c>
      <c r="D3" s="8">
        <v>27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>
        <v>3</v>
      </c>
      <c r="L3" s="8" t="s">
        <v>63</v>
      </c>
      <c r="M3" s="8" t="s">
        <v>64</v>
      </c>
      <c r="N3" s="8" t="s">
        <v>65</v>
      </c>
      <c r="O3" s="8">
        <v>4</v>
      </c>
      <c r="P3" s="8">
        <v>2</v>
      </c>
      <c r="Q3" s="8">
        <v>1</v>
      </c>
      <c r="R3" s="8">
        <v>1</v>
      </c>
      <c r="S3" s="8">
        <v>1</v>
      </c>
      <c r="T3" s="8">
        <v>4</v>
      </c>
      <c r="U3" s="8">
        <v>5</v>
      </c>
      <c r="V3" s="8">
        <v>1</v>
      </c>
      <c r="W3" s="8">
        <v>1</v>
      </c>
      <c r="X3" s="8">
        <v>3</v>
      </c>
      <c r="Y3" s="8">
        <v>3</v>
      </c>
      <c r="Z3" s="8">
        <v>3</v>
      </c>
      <c r="AA3" s="8">
        <v>1</v>
      </c>
      <c r="AB3" s="8">
        <v>5</v>
      </c>
      <c r="AC3" s="8">
        <v>4</v>
      </c>
      <c r="AD3" s="8">
        <v>4</v>
      </c>
      <c r="AE3" s="8">
        <v>4</v>
      </c>
      <c r="AF3" s="8">
        <v>2</v>
      </c>
      <c r="AG3" s="8">
        <v>2</v>
      </c>
      <c r="AH3" s="8">
        <v>1</v>
      </c>
      <c r="AI3" s="8">
        <v>1</v>
      </c>
      <c r="AJ3" s="8">
        <v>3</v>
      </c>
      <c r="AK3" s="8">
        <v>2</v>
      </c>
      <c r="AL3" s="8">
        <v>4</v>
      </c>
      <c r="AM3" s="8">
        <v>3</v>
      </c>
      <c r="AN3" s="8">
        <v>3</v>
      </c>
      <c r="AO3" s="8" t="s">
        <v>66</v>
      </c>
      <c r="AP3" s="8" t="s">
        <v>66</v>
      </c>
      <c r="AQ3" s="8" t="s">
        <v>66</v>
      </c>
      <c r="AR3" s="8" t="s">
        <v>67</v>
      </c>
      <c r="AS3" s="8" t="s">
        <v>67</v>
      </c>
      <c r="AT3" s="8" t="s">
        <v>67</v>
      </c>
      <c r="AU3" s="8" t="s">
        <v>66</v>
      </c>
      <c r="AV3" s="8" t="s">
        <v>66</v>
      </c>
      <c r="AW3" s="8" t="s">
        <v>66</v>
      </c>
      <c r="AX3" s="8" t="s">
        <v>66</v>
      </c>
      <c r="AY3" s="8" t="s">
        <v>66</v>
      </c>
      <c r="AZ3" s="8" t="s">
        <v>66</v>
      </c>
      <c r="BA3" s="8" t="s">
        <v>68</v>
      </c>
      <c r="BB3" s="8" t="s">
        <v>69</v>
      </c>
      <c r="BC3" s="8"/>
      <c r="BD3" s="9">
        <f t="shared" ref="BD3:BD52" si="0">AVERAGE(O3:T3)</f>
        <v>2.1666666666666665</v>
      </c>
      <c r="BE3" s="9" t="str">
        <f>IF(BD3&gt;=4.2, "Very Satisfied", IF(BD3&gt;=3.4, "Satisfied", IF(BD3&gt;=2.6, "Neutral", IF(BD3&gt;=1.8, "Dissatisfied", "Very Dissatisfied"))))</f>
        <v>Dissatisfied</v>
      </c>
      <c r="BF3" s="10">
        <f t="shared" ref="BF3:BF52" si="1">AVERAGE(U3:Z3)</f>
        <v>2.6666666666666665</v>
      </c>
      <c r="BG3" s="10" t="str">
        <f t="shared" ref="BG3:BG52" si="2">IF(BF3&gt;=4.2, "Very Satisfied", IF(BF3&gt;=3.4, "Satisfied", IF(BF3&gt;=2.6, "Neutral", IF(BF3&gt;=1.8, "Dissatisfied", "Very Dissatisfied"))))</f>
        <v>Neutral</v>
      </c>
      <c r="BH3" s="10">
        <f t="shared" ref="BH3:BH52" si="3">AVERAGE(AA3:AE3)</f>
        <v>3.6</v>
      </c>
      <c r="BI3" s="10" t="str">
        <f t="shared" ref="BI3:BI52" si="4">IF(BH3&gt;=4.2, "Very Satisfied", IF(BH3&gt;=3.4, "Satisfied", IF(BH3&gt;=2.6, "Neutral", IF(BH3&gt;=1.8, "Dissatisfied", "Very Dissatisfied"))))</f>
        <v>Satisfied</v>
      </c>
      <c r="BJ3" s="10">
        <f t="shared" ref="BJ3:BJ52" si="5">AVERAGE(AF3:AJ3)</f>
        <v>1.8</v>
      </c>
      <c r="BK3" s="10" t="str">
        <f t="shared" ref="BK3:BK52" si="6">IF(BJ3&gt;=4.2, "Very Satisfied", IF(BJ3&gt;=3.4, "Satisfied", IF(BJ3&gt;=2.6, "Neutral", IF(BJ3&gt;=1.8, "Dissatisfied", "Very Dissatisfied"))))</f>
        <v>Dissatisfied</v>
      </c>
      <c r="BL3" s="10">
        <f t="shared" ref="BL3:BL52" si="7">AVERAGE(AK3:AN3)</f>
        <v>3</v>
      </c>
      <c r="BM3" s="10" t="str">
        <f t="shared" ref="BM3:BM52" si="8">IF(BL3&gt;=4.2, "Very Satisfied", IF(BL3&gt;=3.4, "Satisfied", IF(BL3&gt;=2.6, "Neutral", IF(BL3&gt;=1.8, "Dissatisfied", "Very Dissatisfied"))))</f>
        <v>Neutral</v>
      </c>
      <c r="BN3" s="10"/>
      <c r="BO3" s="10"/>
      <c r="BP3" s="10"/>
    </row>
    <row r="4" spans="1:68" ht="27" customHeight="1" x14ac:dyDescent="0.3">
      <c r="A4" s="8" t="s">
        <v>55</v>
      </c>
      <c r="B4" s="8" t="s">
        <v>122</v>
      </c>
      <c r="C4" s="8" t="s">
        <v>56</v>
      </c>
      <c r="D4" s="8">
        <v>23</v>
      </c>
      <c r="E4" s="8" t="s">
        <v>57</v>
      </c>
      <c r="F4" s="8" t="s">
        <v>58</v>
      </c>
      <c r="G4" s="8" t="s">
        <v>59</v>
      </c>
      <c r="H4" s="8" t="s">
        <v>60</v>
      </c>
      <c r="I4" s="8" t="s">
        <v>70</v>
      </c>
      <c r="J4" s="8" t="s">
        <v>71</v>
      </c>
      <c r="K4" s="8">
        <v>4</v>
      </c>
      <c r="L4" s="8" t="s">
        <v>72</v>
      </c>
      <c r="M4" s="8" t="s">
        <v>64</v>
      </c>
      <c r="N4" s="8" t="s">
        <v>65</v>
      </c>
      <c r="O4" s="8">
        <v>5</v>
      </c>
      <c r="P4" s="8">
        <v>5</v>
      </c>
      <c r="Q4" s="8">
        <v>5</v>
      </c>
      <c r="R4" s="8">
        <v>5</v>
      </c>
      <c r="S4" s="8">
        <v>5</v>
      </c>
      <c r="T4" s="8">
        <v>5</v>
      </c>
      <c r="U4" s="8">
        <v>5</v>
      </c>
      <c r="V4" s="8">
        <v>1</v>
      </c>
      <c r="W4" s="8">
        <v>5</v>
      </c>
      <c r="X4" s="8">
        <v>4</v>
      </c>
      <c r="Y4" s="8">
        <v>4</v>
      </c>
      <c r="Z4" s="8">
        <v>5</v>
      </c>
      <c r="AA4" s="8">
        <v>4</v>
      </c>
      <c r="AB4" s="8">
        <v>5</v>
      </c>
      <c r="AC4" s="8">
        <v>5</v>
      </c>
      <c r="AD4" s="8">
        <v>5</v>
      </c>
      <c r="AE4" s="8">
        <v>5</v>
      </c>
      <c r="AF4" s="8">
        <v>3</v>
      </c>
      <c r="AG4" s="8">
        <v>3</v>
      </c>
      <c r="AH4" s="8">
        <v>1</v>
      </c>
      <c r="AI4" s="8">
        <v>1</v>
      </c>
      <c r="AJ4" s="8">
        <v>1</v>
      </c>
      <c r="AK4" s="8">
        <v>4</v>
      </c>
      <c r="AL4" s="8">
        <v>3</v>
      </c>
      <c r="AM4" s="8">
        <v>4</v>
      </c>
      <c r="AN4" s="8">
        <v>3</v>
      </c>
      <c r="AO4" s="8" t="s">
        <v>66</v>
      </c>
      <c r="AP4" s="8" t="s">
        <v>67</v>
      </c>
      <c r="AQ4" s="8" t="s">
        <v>67</v>
      </c>
      <c r="AR4" s="8" t="s">
        <v>66</v>
      </c>
      <c r="AS4" s="8" t="s">
        <v>66</v>
      </c>
      <c r="AT4" s="8" t="s">
        <v>67</v>
      </c>
      <c r="AU4" s="8" t="s">
        <v>67</v>
      </c>
      <c r="AV4" s="8" t="s">
        <v>66</v>
      </c>
      <c r="AW4" s="8" t="s">
        <v>67</v>
      </c>
      <c r="AX4" s="8" t="s">
        <v>67</v>
      </c>
      <c r="AY4" s="8" t="s">
        <v>66</v>
      </c>
      <c r="AZ4" s="8" t="s">
        <v>67</v>
      </c>
      <c r="BA4" s="8"/>
      <c r="BB4" s="8"/>
      <c r="BC4" s="8"/>
      <c r="BD4" s="9">
        <f t="shared" si="0"/>
        <v>5</v>
      </c>
      <c r="BE4" s="9" t="str">
        <f t="shared" ref="BE4:BE52" si="9">IF(BD4&gt;=4.2, "Very Satisfied", IF(BD4&gt;=3.4, "Satisfied", IF(BD4&gt;=2.6, "Neutral", IF(BD4&gt;=1.8, "Dissatisfied", "Very Dissatisfied"))))</f>
        <v>Very Satisfied</v>
      </c>
      <c r="BF4" s="10">
        <f t="shared" si="1"/>
        <v>4</v>
      </c>
      <c r="BG4" s="10" t="str">
        <f t="shared" si="2"/>
        <v>Satisfied</v>
      </c>
      <c r="BH4" s="10">
        <f t="shared" si="3"/>
        <v>4.8</v>
      </c>
      <c r="BI4" s="10" t="str">
        <f t="shared" si="4"/>
        <v>Very Satisfied</v>
      </c>
      <c r="BJ4" s="10">
        <f t="shared" si="5"/>
        <v>1.8</v>
      </c>
      <c r="BK4" s="10" t="str">
        <f t="shared" si="6"/>
        <v>Dissatisfied</v>
      </c>
      <c r="BL4" s="10">
        <f t="shared" si="7"/>
        <v>3.5</v>
      </c>
      <c r="BM4" s="10" t="str">
        <f t="shared" si="8"/>
        <v>Satisfied</v>
      </c>
      <c r="BN4" s="10"/>
      <c r="BO4" s="10"/>
      <c r="BP4" s="10"/>
    </row>
    <row r="5" spans="1:68" ht="27" customHeight="1" x14ac:dyDescent="0.3">
      <c r="A5" s="8" t="s">
        <v>55</v>
      </c>
      <c r="B5" s="8" t="s">
        <v>122</v>
      </c>
      <c r="C5" s="8" t="s">
        <v>56</v>
      </c>
      <c r="D5" s="8">
        <v>23</v>
      </c>
      <c r="E5" s="8" t="s">
        <v>57</v>
      </c>
      <c r="F5" s="8" t="s">
        <v>58</v>
      </c>
      <c r="G5" s="8" t="s">
        <v>59</v>
      </c>
      <c r="H5" s="8" t="s">
        <v>60</v>
      </c>
      <c r="I5" s="8" t="s">
        <v>70</v>
      </c>
      <c r="J5" s="8" t="s">
        <v>62</v>
      </c>
      <c r="K5" s="8">
        <v>3</v>
      </c>
      <c r="L5" s="8" t="s">
        <v>63</v>
      </c>
      <c r="M5" s="8" t="s">
        <v>64</v>
      </c>
      <c r="N5" s="8" t="s">
        <v>65</v>
      </c>
      <c r="O5" s="8">
        <v>5</v>
      </c>
      <c r="P5" s="8">
        <v>2</v>
      </c>
      <c r="Q5" s="8">
        <v>3</v>
      </c>
      <c r="R5" s="8">
        <v>3</v>
      </c>
      <c r="S5" s="8">
        <v>3</v>
      </c>
      <c r="T5" s="8">
        <v>5</v>
      </c>
      <c r="U5" s="8">
        <v>4</v>
      </c>
      <c r="V5" s="8">
        <v>1</v>
      </c>
      <c r="W5" s="8">
        <v>3</v>
      </c>
      <c r="X5" s="8">
        <v>4</v>
      </c>
      <c r="Y5" s="8">
        <v>3</v>
      </c>
      <c r="Z5" s="8">
        <v>3</v>
      </c>
      <c r="AA5" s="8">
        <v>1</v>
      </c>
      <c r="AB5" s="8">
        <v>5</v>
      </c>
      <c r="AC5" s="8">
        <v>4</v>
      </c>
      <c r="AD5" s="8">
        <v>2</v>
      </c>
      <c r="AE5" s="8">
        <v>4</v>
      </c>
      <c r="AF5" s="8">
        <v>3</v>
      </c>
      <c r="AG5" s="8">
        <v>1</v>
      </c>
      <c r="AH5" s="8">
        <v>1</v>
      </c>
      <c r="AI5" s="8">
        <v>1</v>
      </c>
      <c r="AJ5" s="8">
        <v>2</v>
      </c>
      <c r="AK5" s="8">
        <v>3</v>
      </c>
      <c r="AL5" s="8">
        <v>3</v>
      </c>
      <c r="AM5" s="8">
        <v>3</v>
      </c>
      <c r="AN5" s="8">
        <v>3</v>
      </c>
      <c r="AO5" s="8" t="s">
        <v>66</v>
      </c>
      <c r="AP5" s="8" t="s">
        <v>66</v>
      </c>
      <c r="AQ5" s="8" t="s">
        <v>66</v>
      </c>
      <c r="AR5" s="8" t="s">
        <v>67</v>
      </c>
      <c r="AS5" s="8" t="s">
        <v>67</v>
      </c>
      <c r="AT5" s="8" t="s">
        <v>66</v>
      </c>
      <c r="AU5" s="8" t="s">
        <v>66</v>
      </c>
      <c r="AV5" s="8" t="s">
        <v>66</v>
      </c>
      <c r="AW5" s="8" t="s">
        <v>74</v>
      </c>
      <c r="AX5" s="8" t="s">
        <v>74</v>
      </c>
      <c r="AY5" s="8" t="s">
        <v>66</v>
      </c>
      <c r="AZ5" s="8" t="s">
        <v>66</v>
      </c>
      <c r="BA5" s="8" t="s">
        <v>75</v>
      </c>
      <c r="BB5" s="8" t="s">
        <v>76</v>
      </c>
      <c r="BC5" s="8"/>
      <c r="BD5" s="9">
        <f t="shared" si="0"/>
        <v>3.5</v>
      </c>
      <c r="BE5" s="9" t="str">
        <f t="shared" si="9"/>
        <v>Satisfied</v>
      </c>
      <c r="BF5" s="10">
        <f t="shared" si="1"/>
        <v>3</v>
      </c>
      <c r="BG5" s="10" t="str">
        <f t="shared" si="2"/>
        <v>Neutral</v>
      </c>
      <c r="BH5" s="10">
        <f t="shared" si="3"/>
        <v>3.2</v>
      </c>
      <c r="BI5" s="10" t="str">
        <f t="shared" si="4"/>
        <v>Neutral</v>
      </c>
      <c r="BJ5" s="10">
        <f t="shared" si="5"/>
        <v>1.6</v>
      </c>
      <c r="BK5" s="10" t="str">
        <f t="shared" si="6"/>
        <v>Very Dissatisfied</v>
      </c>
      <c r="BL5" s="10">
        <f t="shared" si="7"/>
        <v>3</v>
      </c>
      <c r="BM5" s="10" t="str">
        <f t="shared" si="8"/>
        <v>Neutral</v>
      </c>
      <c r="BN5" s="10"/>
      <c r="BO5" s="10"/>
      <c r="BP5" s="10"/>
    </row>
    <row r="6" spans="1:68" ht="27" customHeight="1" x14ac:dyDescent="0.3">
      <c r="A6" s="8" t="s">
        <v>55</v>
      </c>
      <c r="B6" s="8" t="s">
        <v>122</v>
      </c>
      <c r="C6" s="8" t="s">
        <v>56</v>
      </c>
      <c r="D6" s="8">
        <v>23</v>
      </c>
      <c r="E6" s="8" t="s">
        <v>57</v>
      </c>
      <c r="F6" s="8" t="s">
        <v>58</v>
      </c>
      <c r="G6" s="8" t="s">
        <v>59</v>
      </c>
      <c r="H6" s="8" t="s">
        <v>60</v>
      </c>
      <c r="I6" s="8" t="s">
        <v>70</v>
      </c>
      <c r="J6" s="8" t="s">
        <v>62</v>
      </c>
      <c r="K6" s="8">
        <v>2</v>
      </c>
      <c r="L6" s="8" t="s">
        <v>72</v>
      </c>
      <c r="M6" s="8" t="s">
        <v>77</v>
      </c>
      <c r="N6" s="8" t="s">
        <v>78</v>
      </c>
      <c r="O6" s="8">
        <v>4</v>
      </c>
      <c r="P6" s="8">
        <v>2</v>
      </c>
      <c r="Q6" s="8">
        <v>2</v>
      </c>
      <c r="R6" s="8">
        <v>1</v>
      </c>
      <c r="S6" s="8">
        <v>1</v>
      </c>
      <c r="T6" s="8">
        <v>4</v>
      </c>
      <c r="U6" s="8">
        <v>3</v>
      </c>
      <c r="V6" s="8">
        <v>4</v>
      </c>
      <c r="W6" s="8">
        <v>3</v>
      </c>
      <c r="X6" s="8">
        <v>3</v>
      </c>
      <c r="Y6" s="8">
        <v>3</v>
      </c>
      <c r="Z6" s="8">
        <v>3</v>
      </c>
      <c r="AA6" s="8">
        <v>2</v>
      </c>
      <c r="AB6" s="8">
        <v>3</v>
      </c>
      <c r="AC6" s="8">
        <v>1</v>
      </c>
      <c r="AD6" s="8">
        <v>2</v>
      </c>
      <c r="AE6" s="8">
        <v>4</v>
      </c>
      <c r="AF6" s="8">
        <v>2</v>
      </c>
      <c r="AG6" s="8">
        <v>2</v>
      </c>
      <c r="AH6" s="8">
        <v>1</v>
      </c>
      <c r="AI6" s="8">
        <v>1</v>
      </c>
      <c r="AJ6" s="8">
        <v>1</v>
      </c>
      <c r="AK6" s="8">
        <v>3</v>
      </c>
      <c r="AL6" s="8">
        <v>1</v>
      </c>
      <c r="AM6" s="8">
        <v>1</v>
      </c>
      <c r="AN6" s="8">
        <v>3</v>
      </c>
      <c r="AO6" s="8" t="s">
        <v>66</v>
      </c>
      <c r="AP6" s="8" t="s">
        <v>74</v>
      </c>
      <c r="AQ6" s="8" t="s">
        <v>74</v>
      </c>
      <c r="AR6" s="8" t="s">
        <v>66</v>
      </c>
      <c r="AS6" s="8" t="s">
        <v>66</v>
      </c>
      <c r="AT6" s="8" t="s">
        <v>67</v>
      </c>
      <c r="AU6" s="8" t="s">
        <v>74</v>
      </c>
      <c r="AV6" s="8" t="s">
        <v>66</v>
      </c>
      <c r="AW6" s="8" t="s">
        <v>66</v>
      </c>
      <c r="AX6" s="8" t="s">
        <v>66</v>
      </c>
      <c r="AY6" s="8" t="s">
        <v>74</v>
      </c>
      <c r="AZ6" s="8" t="s">
        <v>74</v>
      </c>
      <c r="BA6" s="8" t="s">
        <v>79</v>
      </c>
      <c r="BB6" s="8" t="s">
        <v>80</v>
      </c>
      <c r="BC6" s="8"/>
      <c r="BD6" s="9">
        <f t="shared" si="0"/>
        <v>2.3333333333333335</v>
      </c>
      <c r="BE6" s="9" t="str">
        <f t="shared" si="9"/>
        <v>Dissatisfied</v>
      </c>
      <c r="BF6" s="10">
        <f t="shared" si="1"/>
        <v>3.1666666666666665</v>
      </c>
      <c r="BG6" s="10" t="str">
        <f t="shared" si="2"/>
        <v>Neutral</v>
      </c>
      <c r="BH6" s="10">
        <f t="shared" si="3"/>
        <v>2.4</v>
      </c>
      <c r="BI6" s="10" t="str">
        <f t="shared" si="4"/>
        <v>Dissatisfied</v>
      </c>
      <c r="BJ6" s="10">
        <f t="shared" si="5"/>
        <v>1.4</v>
      </c>
      <c r="BK6" s="10" t="str">
        <f t="shared" si="6"/>
        <v>Very Dissatisfied</v>
      </c>
      <c r="BL6" s="10">
        <f t="shared" si="7"/>
        <v>2</v>
      </c>
      <c r="BM6" s="10" t="str">
        <f t="shared" si="8"/>
        <v>Dissatisfied</v>
      </c>
      <c r="BN6" s="10"/>
      <c r="BO6" s="10"/>
      <c r="BP6" s="10"/>
    </row>
    <row r="7" spans="1:68" ht="27" customHeight="1" x14ac:dyDescent="0.3">
      <c r="A7" s="8" t="s">
        <v>55</v>
      </c>
      <c r="B7" s="8" t="s">
        <v>122</v>
      </c>
      <c r="C7" s="8" t="s">
        <v>56</v>
      </c>
      <c r="D7" s="8">
        <v>23</v>
      </c>
      <c r="E7" s="8" t="s">
        <v>57</v>
      </c>
      <c r="F7" s="8" t="s">
        <v>58</v>
      </c>
      <c r="G7" s="8" t="s">
        <v>59</v>
      </c>
      <c r="H7" s="8" t="s">
        <v>60</v>
      </c>
      <c r="I7" s="8" t="s">
        <v>70</v>
      </c>
      <c r="J7" s="8" t="s">
        <v>62</v>
      </c>
      <c r="K7" s="8">
        <v>6</v>
      </c>
      <c r="L7" s="8" t="s">
        <v>81</v>
      </c>
      <c r="M7" s="8" t="s">
        <v>64</v>
      </c>
      <c r="N7" s="8" t="s">
        <v>82</v>
      </c>
      <c r="O7" s="8">
        <v>2</v>
      </c>
      <c r="P7" s="8">
        <v>3</v>
      </c>
      <c r="Q7" s="8">
        <v>2</v>
      </c>
      <c r="R7" s="8">
        <v>3</v>
      </c>
      <c r="S7" s="8">
        <v>4</v>
      </c>
      <c r="T7" s="8">
        <v>5</v>
      </c>
      <c r="U7" s="8">
        <v>3</v>
      </c>
      <c r="V7" s="8">
        <v>3</v>
      </c>
      <c r="W7" s="8">
        <v>4</v>
      </c>
      <c r="X7" s="8">
        <v>2</v>
      </c>
      <c r="Y7" s="8">
        <v>3</v>
      </c>
      <c r="Z7" s="8">
        <v>3</v>
      </c>
      <c r="AA7" s="8">
        <v>2</v>
      </c>
      <c r="AB7" s="8">
        <v>3</v>
      </c>
      <c r="AC7" s="8">
        <v>4</v>
      </c>
      <c r="AD7" s="8">
        <v>4</v>
      </c>
      <c r="AE7" s="8">
        <v>3</v>
      </c>
      <c r="AF7" s="8">
        <v>1</v>
      </c>
      <c r="AG7" s="8">
        <v>2</v>
      </c>
      <c r="AH7" s="8">
        <v>3</v>
      </c>
      <c r="AI7" s="8">
        <v>4</v>
      </c>
      <c r="AJ7" s="8">
        <v>2</v>
      </c>
      <c r="AK7" s="8">
        <v>2</v>
      </c>
      <c r="AL7" s="8">
        <v>1</v>
      </c>
      <c r="AM7" s="8">
        <v>1</v>
      </c>
      <c r="AN7" s="8">
        <v>1</v>
      </c>
      <c r="AO7" s="8" t="s">
        <v>74</v>
      </c>
      <c r="AP7" s="8" t="s">
        <v>66</v>
      </c>
      <c r="AQ7" s="8" t="s">
        <v>74</v>
      </c>
      <c r="AR7" s="8" t="s">
        <v>67</v>
      </c>
      <c r="AS7" s="8" t="s">
        <v>66</v>
      </c>
      <c r="AT7" s="8" t="s">
        <v>74</v>
      </c>
      <c r="AU7" s="8" t="s">
        <v>74</v>
      </c>
      <c r="AV7" s="8" t="s">
        <v>66</v>
      </c>
      <c r="AW7" s="8" t="s">
        <v>66</v>
      </c>
      <c r="AX7" s="8" t="s">
        <v>66</v>
      </c>
      <c r="AY7" s="8" t="s">
        <v>66</v>
      </c>
      <c r="AZ7" s="8" t="s">
        <v>66</v>
      </c>
      <c r="BA7" s="8" t="s">
        <v>83</v>
      </c>
      <c r="BB7" s="8"/>
      <c r="BC7" s="8" t="s">
        <v>64</v>
      </c>
      <c r="BD7" s="9">
        <f t="shared" si="0"/>
        <v>3.1666666666666665</v>
      </c>
      <c r="BE7" s="9" t="str">
        <f t="shared" si="9"/>
        <v>Neutral</v>
      </c>
      <c r="BF7" s="10">
        <f t="shared" si="1"/>
        <v>3</v>
      </c>
      <c r="BG7" s="10" t="str">
        <f t="shared" si="2"/>
        <v>Neutral</v>
      </c>
      <c r="BH7" s="10">
        <f t="shared" si="3"/>
        <v>3.2</v>
      </c>
      <c r="BI7" s="10" t="str">
        <f t="shared" si="4"/>
        <v>Neutral</v>
      </c>
      <c r="BJ7" s="10">
        <f t="shared" si="5"/>
        <v>2.4</v>
      </c>
      <c r="BK7" s="10" t="str">
        <f t="shared" si="6"/>
        <v>Dissatisfied</v>
      </c>
      <c r="BL7" s="10">
        <f t="shared" si="7"/>
        <v>1.25</v>
      </c>
      <c r="BM7" s="10" t="str">
        <f t="shared" si="8"/>
        <v>Very Dissatisfied</v>
      </c>
      <c r="BN7" s="10"/>
      <c r="BO7" s="10"/>
      <c r="BP7" s="10"/>
    </row>
    <row r="8" spans="1:68" ht="27" customHeight="1" x14ac:dyDescent="0.3">
      <c r="A8" s="8" t="s">
        <v>55</v>
      </c>
      <c r="B8" s="8" t="s">
        <v>122</v>
      </c>
      <c r="C8" s="8" t="s">
        <v>56</v>
      </c>
      <c r="D8" s="8">
        <v>21</v>
      </c>
      <c r="E8" s="8" t="s">
        <v>57</v>
      </c>
      <c r="F8" s="8" t="s">
        <v>58</v>
      </c>
      <c r="G8" s="8" t="s">
        <v>59</v>
      </c>
      <c r="H8" s="8" t="s">
        <v>84</v>
      </c>
      <c r="I8" s="8" t="s">
        <v>70</v>
      </c>
      <c r="J8" s="8" t="s">
        <v>85</v>
      </c>
      <c r="K8" s="8">
        <v>4</v>
      </c>
      <c r="L8" s="8" t="s">
        <v>63</v>
      </c>
      <c r="M8" s="8" t="s">
        <v>64</v>
      </c>
      <c r="N8" s="8" t="s">
        <v>86</v>
      </c>
      <c r="O8" s="8">
        <v>5</v>
      </c>
      <c r="P8" s="8">
        <v>3</v>
      </c>
      <c r="Q8" s="8">
        <v>3</v>
      </c>
      <c r="R8" s="8">
        <v>2</v>
      </c>
      <c r="S8" s="8">
        <v>1</v>
      </c>
      <c r="T8" s="8">
        <v>1</v>
      </c>
      <c r="U8" s="8">
        <v>1</v>
      </c>
      <c r="V8" s="8">
        <v>2</v>
      </c>
      <c r="W8" s="8">
        <v>3</v>
      </c>
      <c r="X8" s="8">
        <v>4</v>
      </c>
      <c r="Y8" s="8">
        <v>2</v>
      </c>
      <c r="Z8" s="8">
        <v>1</v>
      </c>
      <c r="AA8" s="8">
        <v>1</v>
      </c>
      <c r="AB8" s="8">
        <v>5</v>
      </c>
      <c r="AC8" s="8">
        <v>2</v>
      </c>
      <c r="AD8" s="8">
        <v>3</v>
      </c>
      <c r="AE8" s="8">
        <v>3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3</v>
      </c>
      <c r="AL8" s="8">
        <v>1</v>
      </c>
      <c r="AM8" s="8">
        <v>1</v>
      </c>
      <c r="AN8" s="8">
        <v>1</v>
      </c>
      <c r="AO8" s="8" t="s">
        <v>66</v>
      </c>
      <c r="AP8" s="8" t="s">
        <v>74</v>
      </c>
      <c r="AQ8" s="8" t="s">
        <v>67</v>
      </c>
      <c r="AR8" s="8" t="s">
        <v>66</v>
      </c>
      <c r="AS8" s="8" t="s">
        <v>67</v>
      </c>
      <c r="AT8" s="8" t="s">
        <v>67</v>
      </c>
      <c r="AU8" s="8" t="s">
        <v>66</v>
      </c>
      <c r="AV8" s="8" t="s">
        <v>66</v>
      </c>
      <c r="AW8" s="8" t="s">
        <v>66</v>
      </c>
      <c r="AX8" s="8" t="s">
        <v>66</v>
      </c>
      <c r="AY8" s="8" t="s">
        <v>66</v>
      </c>
      <c r="AZ8" s="8" t="s">
        <v>74</v>
      </c>
      <c r="BA8" s="8" t="s">
        <v>87</v>
      </c>
      <c r="BB8" s="8" t="s">
        <v>88</v>
      </c>
      <c r="BC8" s="8" t="s">
        <v>89</v>
      </c>
      <c r="BD8" s="9">
        <f t="shared" si="0"/>
        <v>2.5</v>
      </c>
      <c r="BE8" s="9" t="str">
        <f t="shared" si="9"/>
        <v>Dissatisfied</v>
      </c>
      <c r="BF8" s="10">
        <f t="shared" si="1"/>
        <v>2.1666666666666665</v>
      </c>
      <c r="BG8" s="10" t="str">
        <f t="shared" si="2"/>
        <v>Dissatisfied</v>
      </c>
      <c r="BH8" s="10">
        <f t="shared" si="3"/>
        <v>2.8</v>
      </c>
      <c r="BI8" s="10" t="str">
        <f t="shared" si="4"/>
        <v>Neutral</v>
      </c>
      <c r="BJ8" s="10">
        <f t="shared" si="5"/>
        <v>1</v>
      </c>
      <c r="BK8" s="10" t="str">
        <f t="shared" si="6"/>
        <v>Very Dissatisfied</v>
      </c>
      <c r="BL8" s="10">
        <f t="shared" si="7"/>
        <v>1.5</v>
      </c>
      <c r="BM8" s="10" t="str">
        <f t="shared" si="8"/>
        <v>Very Dissatisfied</v>
      </c>
      <c r="BN8" s="10"/>
      <c r="BO8" s="10"/>
      <c r="BP8" s="10"/>
    </row>
    <row r="9" spans="1:68" ht="27" customHeight="1" x14ac:dyDescent="0.3">
      <c r="A9" s="8" t="s">
        <v>55</v>
      </c>
      <c r="B9" s="8" t="s">
        <v>125</v>
      </c>
      <c r="C9" s="8" t="s">
        <v>56</v>
      </c>
      <c r="D9" s="8">
        <v>19</v>
      </c>
      <c r="E9" s="8" t="s">
        <v>57</v>
      </c>
      <c r="F9" s="8" t="s">
        <v>58</v>
      </c>
      <c r="G9" s="8" t="s">
        <v>90</v>
      </c>
      <c r="H9" s="8" t="s">
        <v>60</v>
      </c>
      <c r="I9" s="8" t="s">
        <v>70</v>
      </c>
      <c r="J9" s="8" t="s">
        <v>85</v>
      </c>
      <c r="K9" s="8">
        <v>3</v>
      </c>
      <c r="L9" s="8" t="s">
        <v>91</v>
      </c>
      <c r="M9" s="8" t="s">
        <v>77</v>
      </c>
      <c r="N9" s="8" t="s">
        <v>78</v>
      </c>
      <c r="O9" s="8">
        <v>3</v>
      </c>
      <c r="P9" s="8">
        <v>2</v>
      </c>
      <c r="Q9" s="8">
        <v>2</v>
      </c>
      <c r="R9" s="8">
        <v>1</v>
      </c>
      <c r="S9" s="8">
        <v>1</v>
      </c>
      <c r="T9" s="8">
        <v>4</v>
      </c>
      <c r="U9" s="8">
        <v>2</v>
      </c>
      <c r="V9" s="8">
        <v>3</v>
      </c>
      <c r="W9" s="8">
        <v>3</v>
      </c>
      <c r="X9" s="8">
        <v>3</v>
      </c>
      <c r="Y9" s="8">
        <v>3</v>
      </c>
      <c r="Z9" s="8">
        <v>2</v>
      </c>
      <c r="AA9" s="8">
        <v>1</v>
      </c>
      <c r="AB9" s="8">
        <v>3</v>
      </c>
      <c r="AC9" s="8">
        <v>1</v>
      </c>
      <c r="AD9" s="8">
        <v>1</v>
      </c>
      <c r="AE9" s="8">
        <v>4</v>
      </c>
      <c r="AF9" s="8">
        <v>1</v>
      </c>
      <c r="AG9" s="8">
        <v>1</v>
      </c>
      <c r="AH9" s="8">
        <v>1</v>
      </c>
      <c r="AI9" s="8">
        <v>1</v>
      </c>
      <c r="AJ9" s="8">
        <v>1</v>
      </c>
      <c r="AK9" s="8">
        <v>3</v>
      </c>
      <c r="AL9" s="8">
        <v>1</v>
      </c>
      <c r="AM9" s="8">
        <v>3</v>
      </c>
      <c r="AN9" s="8">
        <v>3</v>
      </c>
      <c r="AO9" s="8" t="s">
        <v>66</v>
      </c>
      <c r="AP9" s="8" t="s">
        <v>66</v>
      </c>
      <c r="AQ9" s="8" t="s">
        <v>74</v>
      </c>
      <c r="AR9" s="8" t="s">
        <v>66</v>
      </c>
      <c r="AS9" s="8" t="s">
        <v>74</v>
      </c>
      <c r="AT9" s="8" t="s">
        <v>74</v>
      </c>
      <c r="AU9" s="8" t="s">
        <v>74</v>
      </c>
      <c r="AV9" s="8" t="s">
        <v>74</v>
      </c>
      <c r="AW9" s="8" t="s">
        <v>74</v>
      </c>
      <c r="AX9" s="8" t="s">
        <v>66</v>
      </c>
      <c r="AY9" s="8" t="s">
        <v>66</v>
      </c>
      <c r="AZ9" s="8" t="s">
        <v>74</v>
      </c>
      <c r="BA9" s="8"/>
      <c r="BB9" s="8"/>
      <c r="BC9" s="8"/>
      <c r="BD9" s="9">
        <f t="shared" si="0"/>
        <v>2.1666666666666665</v>
      </c>
      <c r="BE9" s="9" t="str">
        <f t="shared" si="9"/>
        <v>Dissatisfied</v>
      </c>
      <c r="BF9" s="10">
        <f t="shared" si="1"/>
        <v>2.6666666666666665</v>
      </c>
      <c r="BG9" s="10" t="str">
        <f t="shared" si="2"/>
        <v>Neutral</v>
      </c>
      <c r="BH9" s="10">
        <f t="shared" si="3"/>
        <v>2</v>
      </c>
      <c r="BI9" s="10" t="str">
        <f t="shared" si="4"/>
        <v>Dissatisfied</v>
      </c>
      <c r="BJ9" s="10">
        <f t="shared" si="5"/>
        <v>1</v>
      </c>
      <c r="BK9" s="10" t="str">
        <f t="shared" si="6"/>
        <v>Very Dissatisfied</v>
      </c>
      <c r="BL9" s="10">
        <f t="shared" si="7"/>
        <v>2.5</v>
      </c>
      <c r="BM9" s="10" t="str">
        <f t="shared" si="8"/>
        <v>Dissatisfied</v>
      </c>
      <c r="BN9" s="10"/>
      <c r="BO9" s="10"/>
      <c r="BP9" s="10"/>
    </row>
    <row r="10" spans="1:68" ht="27" customHeight="1" x14ac:dyDescent="0.3">
      <c r="A10" s="8" t="s">
        <v>55</v>
      </c>
      <c r="B10" s="8" t="s">
        <v>125</v>
      </c>
      <c r="C10" s="8" t="s">
        <v>56</v>
      </c>
      <c r="D10" s="8">
        <v>27</v>
      </c>
      <c r="E10" s="8" t="s">
        <v>92</v>
      </c>
      <c r="F10" s="8" t="s">
        <v>93</v>
      </c>
      <c r="G10" s="8" t="s">
        <v>59</v>
      </c>
      <c r="H10" s="8" t="s">
        <v>60</v>
      </c>
      <c r="I10" s="8" t="s">
        <v>94</v>
      </c>
      <c r="J10" s="8" t="s">
        <v>71</v>
      </c>
      <c r="K10" s="8">
        <v>3</v>
      </c>
      <c r="L10" s="8" t="s">
        <v>63</v>
      </c>
      <c r="M10" s="8" t="s">
        <v>77</v>
      </c>
      <c r="N10" s="8" t="s">
        <v>78</v>
      </c>
      <c r="O10" s="8">
        <v>4</v>
      </c>
      <c r="P10" s="8">
        <v>1</v>
      </c>
      <c r="Q10" s="8">
        <v>1</v>
      </c>
      <c r="R10" s="8">
        <v>1</v>
      </c>
      <c r="S10" s="8">
        <v>3</v>
      </c>
      <c r="T10" s="8">
        <v>4</v>
      </c>
      <c r="U10" s="8">
        <v>3</v>
      </c>
      <c r="V10" s="8">
        <v>1</v>
      </c>
      <c r="W10" s="8">
        <v>2</v>
      </c>
      <c r="X10" s="8">
        <v>2</v>
      </c>
      <c r="Y10" s="8">
        <v>3</v>
      </c>
      <c r="Z10" s="8">
        <v>1</v>
      </c>
      <c r="AA10" s="8">
        <v>1</v>
      </c>
      <c r="AB10" s="8">
        <v>2</v>
      </c>
      <c r="AC10" s="8">
        <v>1</v>
      </c>
      <c r="AD10" s="8">
        <v>2</v>
      </c>
      <c r="AE10" s="8">
        <v>4</v>
      </c>
      <c r="AF10" s="8">
        <v>1</v>
      </c>
      <c r="AG10" s="8">
        <v>2</v>
      </c>
      <c r="AH10" s="8">
        <v>1</v>
      </c>
      <c r="AI10" s="8">
        <v>2</v>
      </c>
      <c r="AJ10" s="8">
        <v>1</v>
      </c>
      <c r="AK10" s="8">
        <v>2</v>
      </c>
      <c r="AL10" s="8">
        <v>2</v>
      </c>
      <c r="AM10" s="8">
        <v>2</v>
      </c>
      <c r="AN10" s="8">
        <v>1</v>
      </c>
      <c r="AO10" s="8" t="s">
        <v>66</v>
      </c>
      <c r="AP10" s="8" t="s">
        <v>66</v>
      </c>
      <c r="AQ10" s="8" t="s">
        <v>74</v>
      </c>
      <c r="AR10" s="8" t="s">
        <v>67</v>
      </c>
      <c r="AS10" s="8" t="s">
        <v>67</v>
      </c>
      <c r="AT10" s="8" t="s">
        <v>74</v>
      </c>
      <c r="AU10" s="8" t="s">
        <v>74</v>
      </c>
      <c r="AV10" s="8" t="s">
        <v>66</v>
      </c>
      <c r="AW10" s="8" t="s">
        <v>74</v>
      </c>
      <c r="AX10" s="8" t="s">
        <v>67</v>
      </c>
      <c r="AY10" s="8" t="s">
        <v>74</v>
      </c>
      <c r="AZ10" s="8" t="s">
        <v>66</v>
      </c>
      <c r="BA10" s="8" t="s">
        <v>95</v>
      </c>
      <c r="BB10" s="8" t="s">
        <v>96</v>
      </c>
      <c r="BC10" s="8" t="s">
        <v>97</v>
      </c>
      <c r="BD10" s="9">
        <f t="shared" si="0"/>
        <v>2.3333333333333335</v>
      </c>
      <c r="BE10" s="9" t="str">
        <f t="shared" si="9"/>
        <v>Dissatisfied</v>
      </c>
      <c r="BF10" s="10">
        <f t="shared" si="1"/>
        <v>2</v>
      </c>
      <c r="BG10" s="10" t="str">
        <f t="shared" si="2"/>
        <v>Dissatisfied</v>
      </c>
      <c r="BH10" s="10">
        <f t="shared" si="3"/>
        <v>2</v>
      </c>
      <c r="BI10" s="10" t="str">
        <f t="shared" si="4"/>
        <v>Dissatisfied</v>
      </c>
      <c r="BJ10" s="10">
        <f t="shared" si="5"/>
        <v>1.4</v>
      </c>
      <c r="BK10" s="10" t="str">
        <f t="shared" si="6"/>
        <v>Very Dissatisfied</v>
      </c>
      <c r="BL10" s="10">
        <f t="shared" si="7"/>
        <v>1.75</v>
      </c>
      <c r="BM10" s="10" t="str">
        <f t="shared" si="8"/>
        <v>Very Dissatisfied</v>
      </c>
      <c r="BN10" s="10"/>
      <c r="BO10" s="10"/>
      <c r="BP10" s="10"/>
    </row>
    <row r="11" spans="1:68" ht="27" customHeight="1" x14ac:dyDescent="0.3">
      <c r="A11" s="8" t="s">
        <v>55</v>
      </c>
      <c r="B11" s="8" t="s">
        <v>125</v>
      </c>
      <c r="C11" s="8" t="s">
        <v>56</v>
      </c>
      <c r="D11" s="8">
        <v>23</v>
      </c>
      <c r="E11" s="8" t="s">
        <v>92</v>
      </c>
      <c r="F11" s="8" t="s">
        <v>58</v>
      </c>
      <c r="G11" s="8" t="s">
        <v>98</v>
      </c>
      <c r="H11" s="8" t="s">
        <v>84</v>
      </c>
      <c r="I11" s="8" t="s">
        <v>70</v>
      </c>
      <c r="J11" s="8" t="s">
        <v>71</v>
      </c>
      <c r="K11" s="8">
        <v>3</v>
      </c>
      <c r="L11" s="8" t="s">
        <v>72</v>
      </c>
      <c r="M11" s="8" t="s">
        <v>64</v>
      </c>
      <c r="N11" s="8" t="s">
        <v>99</v>
      </c>
      <c r="O11" s="8">
        <v>4</v>
      </c>
      <c r="P11" s="8">
        <v>2</v>
      </c>
      <c r="Q11" s="8">
        <v>1</v>
      </c>
      <c r="R11" s="8">
        <v>3</v>
      </c>
      <c r="S11" s="8">
        <v>3</v>
      </c>
      <c r="T11" s="8">
        <v>4</v>
      </c>
      <c r="U11" s="8">
        <v>2</v>
      </c>
      <c r="V11" s="8">
        <v>2</v>
      </c>
      <c r="W11" s="8">
        <v>3</v>
      </c>
      <c r="X11" s="8">
        <v>3</v>
      </c>
      <c r="Y11" s="8">
        <v>3</v>
      </c>
      <c r="Z11" s="8">
        <v>3</v>
      </c>
      <c r="AA11" s="8">
        <v>3</v>
      </c>
      <c r="AB11" s="8">
        <v>2</v>
      </c>
      <c r="AC11" s="8">
        <v>2</v>
      </c>
      <c r="AD11" s="8">
        <v>3</v>
      </c>
      <c r="AE11" s="8">
        <v>3</v>
      </c>
      <c r="AF11" s="8">
        <v>2</v>
      </c>
      <c r="AG11" s="8">
        <v>2</v>
      </c>
      <c r="AH11" s="8">
        <v>2</v>
      </c>
      <c r="AI11" s="8">
        <v>1</v>
      </c>
      <c r="AJ11" s="8">
        <v>2</v>
      </c>
      <c r="AK11" s="8">
        <v>2</v>
      </c>
      <c r="AL11" s="8">
        <v>2</v>
      </c>
      <c r="AM11" s="8">
        <v>2</v>
      </c>
      <c r="AN11" s="8">
        <v>2</v>
      </c>
      <c r="AO11" s="8" t="s">
        <v>66</v>
      </c>
      <c r="AP11" s="8" t="s">
        <v>66</v>
      </c>
      <c r="AQ11" s="8" t="s">
        <v>66</v>
      </c>
      <c r="AR11" s="8" t="s">
        <v>66</v>
      </c>
      <c r="AS11" s="8" t="s">
        <v>66</v>
      </c>
      <c r="AT11" s="8" t="s">
        <v>66</v>
      </c>
      <c r="AU11" s="8" t="s">
        <v>66</v>
      </c>
      <c r="AV11" s="8" t="s">
        <v>66</v>
      </c>
      <c r="AW11" s="8" t="s">
        <v>66</v>
      </c>
      <c r="AX11" s="8" t="s">
        <v>66</v>
      </c>
      <c r="AY11" s="8" t="s">
        <v>66</v>
      </c>
      <c r="AZ11" s="8" t="s">
        <v>66</v>
      </c>
      <c r="BA11" s="8" t="s">
        <v>100</v>
      </c>
      <c r="BB11" s="8" t="s">
        <v>101</v>
      </c>
      <c r="BC11" s="8" t="s">
        <v>64</v>
      </c>
      <c r="BD11" s="9">
        <f t="shared" si="0"/>
        <v>2.8333333333333335</v>
      </c>
      <c r="BE11" s="9" t="str">
        <f t="shared" si="9"/>
        <v>Neutral</v>
      </c>
      <c r="BF11" s="10">
        <f t="shared" si="1"/>
        <v>2.6666666666666665</v>
      </c>
      <c r="BG11" s="10" t="str">
        <f t="shared" si="2"/>
        <v>Neutral</v>
      </c>
      <c r="BH11" s="10">
        <f t="shared" si="3"/>
        <v>2.6</v>
      </c>
      <c r="BI11" s="10" t="str">
        <f t="shared" si="4"/>
        <v>Neutral</v>
      </c>
      <c r="BJ11" s="10">
        <f t="shared" si="5"/>
        <v>1.8</v>
      </c>
      <c r="BK11" s="10" t="str">
        <f t="shared" si="6"/>
        <v>Dissatisfied</v>
      </c>
      <c r="BL11" s="10">
        <f t="shared" si="7"/>
        <v>2</v>
      </c>
      <c r="BM11" s="10" t="str">
        <f t="shared" si="8"/>
        <v>Dissatisfied</v>
      </c>
      <c r="BN11" s="10"/>
      <c r="BO11" s="10"/>
      <c r="BP11" s="10"/>
    </row>
    <row r="12" spans="1:68" ht="27" customHeight="1" x14ac:dyDescent="0.3">
      <c r="A12" s="8" t="s">
        <v>55</v>
      </c>
      <c r="B12" s="8" t="s">
        <v>73</v>
      </c>
      <c r="C12" s="8" t="s">
        <v>56</v>
      </c>
      <c r="D12" s="8">
        <v>26</v>
      </c>
      <c r="E12" s="8" t="s">
        <v>57</v>
      </c>
      <c r="F12" s="8" t="s">
        <v>58</v>
      </c>
      <c r="G12" s="8" t="s">
        <v>59</v>
      </c>
      <c r="H12" s="8" t="s">
        <v>60</v>
      </c>
      <c r="I12" s="8" t="s">
        <v>94</v>
      </c>
      <c r="J12" s="8" t="s">
        <v>85</v>
      </c>
      <c r="K12" s="8">
        <v>3</v>
      </c>
      <c r="L12" s="8" t="s">
        <v>91</v>
      </c>
      <c r="M12" s="8" t="s">
        <v>77</v>
      </c>
      <c r="N12" s="8" t="s">
        <v>78</v>
      </c>
      <c r="O12" s="8">
        <v>2</v>
      </c>
      <c r="P12" s="8">
        <v>2</v>
      </c>
      <c r="Q12" s="8">
        <v>2</v>
      </c>
      <c r="R12" s="8">
        <v>2</v>
      </c>
      <c r="S12" s="8">
        <v>2</v>
      </c>
      <c r="T12" s="8">
        <v>2</v>
      </c>
      <c r="U12" s="8">
        <v>1</v>
      </c>
      <c r="V12" s="8">
        <v>1</v>
      </c>
      <c r="W12" s="8">
        <v>1</v>
      </c>
      <c r="X12" s="8">
        <v>1</v>
      </c>
      <c r="Y12" s="8">
        <v>2</v>
      </c>
      <c r="Z12" s="8">
        <v>2</v>
      </c>
      <c r="AA12" s="8">
        <v>2</v>
      </c>
      <c r="AB12" s="8">
        <v>2</v>
      </c>
      <c r="AC12" s="8">
        <v>2</v>
      </c>
      <c r="AD12" s="8">
        <v>2</v>
      </c>
      <c r="AE12" s="8">
        <v>2</v>
      </c>
      <c r="AF12" s="8">
        <v>2</v>
      </c>
      <c r="AG12" s="8">
        <v>2</v>
      </c>
      <c r="AH12" s="8">
        <v>2</v>
      </c>
      <c r="AI12" s="8">
        <v>2</v>
      </c>
      <c r="AJ12" s="8">
        <v>2</v>
      </c>
      <c r="AK12" s="8">
        <v>2</v>
      </c>
      <c r="AL12" s="8">
        <v>2</v>
      </c>
      <c r="AM12" s="8">
        <v>2</v>
      </c>
      <c r="AN12" s="8">
        <v>2</v>
      </c>
      <c r="AO12" s="8" t="s">
        <v>74</v>
      </c>
      <c r="AP12" s="8" t="s">
        <v>74</v>
      </c>
      <c r="AQ12" s="8" t="s">
        <v>74</v>
      </c>
      <c r="AR12" s="8" t="s">
        <v>67</v>
      </c>
      <c r="AS12" s="8" t="s">
        <v>74</v>
      </c>
      <c r="AT12" s="8" t="s">
        <v>74</v>
      </c>
      <c r="AU12" s="8" t="s">
        <v>74</v>
      </c>
      <c r="AV12" s="8" t="s">
        <v>74</v>
      </c>
      <c r="AW12" s="8" t="s">
        <v>74</v>
      </c>
      <c r="AX12" s="8" t="s">
        <v>74</v>
      </c>
      <c r="AY12" s="8" t="s">
        <v>74</v>
      </c>
      <c r="AZ12" s="8" t="s">
        <v>74</v>
      </c>
      <c r="BA12" s="8" t="s">
        <v>102</v>
      </c>
      <c r="BB12" s="8" t="s">
        <v>103</v>
      </c>
      <c r="BC12" s="8" t="s">
        <v>104</v>
      </c>
      <c r="BD12" s="9">
        <f t="shared" si="0"/>
        <v>2</v>
      </c>
      <c r="BE12" s="9" t="str">
        <f t="shared" si="9"/>
        <v>Dissatisfied</v>
      </c>
      <c r="BF12" s="10">
        <f t="shared" si="1"/>
        <v>1.3333333333333333</v>
      </c>
      <c r="BG12" s="10" t="str">
        <f t="shared" si="2"/>
        <v>Very Dissatisfied</v>
      </c>
      <c r="BH12" s="10">
        <f t="shared" si="3"/>
        <v>2</v>
      </c>
      <c r="BI12" s="10" t="str">
        <f t="shared" si="4"/>
        <v>Dissatisfied</v>
      </c>
      <c r="BJ12" s="10">
        <f t="shared" si="5"/>
        <v>2</v>
      </c>
      <c r="BK12" s="10" t="str">
        <f t="shared" si="6"/>
        <v>Dissatisfied</v>
      </c>
      <c r="BL12" s="10">
        <f t="shared" si="7"/>
        <v>2</v>
      </c>
      <c r="BM12" s="10" t="str">
        <f t="shared" si="8"/>
        <v>Dissatisfied</v>
      </c>
      <c r="BN12" s="10"/>
      <c r="BO12" s="10"/>
      <c r="BP12" s="10"/>
    </row>
    <row r="13" spans="1:68" ht="27" customHeight="1" x14ac:dyDescent="0.3">
      <c r="A13" s="8" t="s">
        <v>55</v>
      </c>
      <c r="B13" s="8" t="s">
        <v>73</v>
      </c>
      <c r="C13" s="8" t="s">
        <v>56</v>
      </c>
      <c r="D13" s="8">
        <v>27</v>
      </c>
      <c r="E13" s="8" t="s">
        <v>92</v>
      </c>
      <c r="F13" s="8" t="s">
        <v>58</v>
      </c>
      <c r="G13" s="8" t="s">
        <v>59</v>
      </c>
      <c r="H13" s="8" t="s">
        <v>105</v>
      </c>
      <c r="I13" s="8" t="s">
        <v>70</v>
      </c>
      <c r="J13" s="8" t="s">
        <v>62</v>
      </c>
      <c r="K13" s="8">
        <v>4</v>
      </c>
      <c r="L13" s="8" t="s">
        <v>91</v>
      </c>
      <c r="M13" s="8" t="s">
        <v>64</v>
      </c>
      <c r="N13" s="8" t="s">
        <v>106</v>
      </c>
      <c r="O13" s="8">
        <v>1</v>
      </c>
      <c r="P13" s="8">
        <v>2</v>
      </c>
      <c r="Q13" s="8">
        <v>1</v>
      </c>
      <c r="R13" s="8">
        <v>1</v>
      </c>
      <c r="S13" s="8">
        <v>1</v>
      </c>
      <c r="T13" s="8">
        <v>5</v>
      </c>
      <c r="U13" s="8">
        <v>3</v>
      </c>
      <c r="V13" s="8">
        <v>2</v>
      </c>
      <c r="W13" s="8">
        <v>1</v>
      </c>
      <c r="X13" s="8">
        <v>4</v>
      </c>
      <c r="Y13" s="8">
        <v>3</v>
      </c>
      <c r="Z13" s="8">
        <v>4</v>
      </c>
      <c r="AA13" s="8">
        <v>1</v>
      </c>
      <c r="AB13" s="8">
        <v>2</v>
      </c>
      <c r="AC13" s="8">
        <v>2</v>
      </c>
      <c r="AD13" s="8">
        <v>4</v>
      </c>
      <c r="AE13" s="8">
        <v>4</v>
      </c>
      <c r="AF13" s="8">
        <v>2</v>
      </c>
      <c r="AG13" s="8">
        <v>2</v>
      </c>
      <c r="AH13" s="8">
        <v>1</v>
      </c>
      <c r="AI13" s="8">
        <v>1</v>
      </c>
      <c r="AJ13" s="8">
        <v>3</v>
      </c>
      <c r="AK13" s="8">
        <v>1</v>
      </c>
      <c r="AL13" s="8">
        <v>1</v>
      </c>
      <c r="AM13" s="8">
        <v>2</v>
      </c>
      <c r="AN13" s="8">
        <v>1</v>
      </c>
      <c r="AO13" s="8" t="s">
        <v>67</v>
      </c>
      <c r="AP13" s="8" t="s">
        <v>67</v>
      </c>
      <c r="AQ13" s="8" t="s">
        <v>67</v>
      </c>
      <c r="AR13" s="8" t="s">
        <v>67</v>
      </c>
      <c r="AS13" s="8" t="s">
        <v>74</v>
      </c>
      <c r="AT13" s="8" t="s">
        <v>74</v>
      </c>
      <c r="AU13" s="8" t="s">
        <v>74</v>
      </c>
      <c r="AV13" s="8" t="s">
        <v>66</v>
      </c>
      <c r="AW13" s="8" t="s">
        <v>66</v>
      </c>
      <c r="AX13" s="8" t="s">
        <v>67</v>
      </c>
      <c r="AY13" s="8" t="s">
        <v>66</v>
      </c>
      <c r="AZ13" s="8" t="s">
        <v>74</v>
      </c>
      <c r="BA13" s="8"/>
      <c r="BB13" s="8"/>
      <c r="BC13" s="8"/>
      <c r="BD13" s="9">
        <f t="shared" si="0"/>
        <v>1.8333333333333333</v>
      </c>
      <c r="BE13" s="9" t="str">
        <f t="shared" si="9"/>
        <v>Dissatisfied</v>
      </c>
      <c r="BF13" s="10">
        <f t="shared" si="1"/>
        <v>2.8333333333333335</v>
      </c>
      <c r="BG13" s="10" t="str">
        <f t="shared" si="2"/>
        <v>Neutral</v>
      </c>
      <c r="BH13" s="10">
        <f t="shared" si="3"/>
        <v>2.6</v>
      </c>
      <c r="BI13" s="10" t="str">
        <f t="shared" si="4"/>
        <v>Neutral</v>
      </c>
      <c r="BJ13" s="10">
        <f t="shared" si="5"/>
        <v>1.8</v>
      </c>
      <c r="BK13" s="10" t="str">
        <f t="shared" si="6"/>
        <v>Dissatisfied</v>
      </c>
      <c r="BL13" s="10">
        <f t="shared" si="7"/>
        <v>1.25</v>
      </c>
      <c r="BM13" s="10" t="str">
        <f t="shared" si="8"/>
        <v>Very Dissatisfied</v>
      </c>
      <c r="BN13" s="10"/>
      <c r="BO13" s="10"/>
      <c r="BP13" s="10"/>
    </row>
    <row r="14" spans="1:68" ht="27" customHeight="1" x14ac:dyDescent="0.3">
      <c r="A14" s="8" t="s">
        <v>107</v>
      </c>
      <c r="B14" s="8" t="s">
        <v>73</v>
      </c>
      <c r="C14" s="8" t="s">
        <v>56</v>
      </c>
      <c r="D14" s="8">
        <v>73</v>
      </c>
      <c r="E14" s="8" t="s">
        <v>92</v>
      </c>
      <c r="F14" s="8" t="s">
        <v>58</v>
      </c>
      <c r="G14" s="8" t="s">
        <v>59</v>
      </c>
      <c r="H14" s="8" t="s">
        <v>84</v>
      </c>
      <c r="I14" s="8" t="s">
        <v>108</v>
      </c>
      <c r="J14" s="8" t="s">
        <v>85</v>
      </c>
      <c r="K14" s="8">
        <v>3</v>
      </c>
      <c r="L14" s="8" t="s">
        <v>91</v>
      </c>
      <c r="M14" s="8" t="s">
        <v>77</v>
      </c>
      <c r="N14" s="8" t="s">
        <v>78</v>
      </c>
      <c r="O14" s="8">
        <v>3</v>
      </c>
      <c r="P14" s="8">
        <v>4</v>
      </c>
      <c r="Q14" s="8">
        <v>2</v>
      </c>
      <c r="R14" s="8">
        <v>3</v>
      </c>
      <c r="S14" s="8">
        <v>3</v>
      </c>
      <c r="T14" s="8">
        <v>5</v>
      </c>
      <c r="U14" s="8">
        <v>4</v>
      </c>
      <c r="V14" s="8">
        <v>2</v>
      </c>
      <c r="W14" s="8">
        <v>2</v>
      </c>
      <c r="X14" s="8">
        <v>4</v>
      </c>
      <c r="Y14" s="8">
        <v>2</v>
      </c>
      <c r="Z14" s="8">
        <v>3</v>
      </c>
      <c r="AA14" s="8">
        <v>2</v>
      </c>
      <c r="AB14" s="8">
        <v>4</v>
      </c>
      <c r="AC14" s="8">
        <v>3</v>
      </c>
      <c r="AD14" s="8">
        <v>3</v>
      </c>
      <c r="AE14" s="8">
        <v>4</v>
      </c>
      <c r="AF14" s="8">
        <v>3</v>
      </c>
      <c r="AG14" s="8">
        <v>2</v>
      </c>
      <c r="AH14" s="8">
        <v>4</v>
      </c>
      <c r="AI14" s="8">
        <v>2</v>
      </c>
      <c r="AJ14" s="8">
        <v>3</v>
      </c>
      <c r="AK14" s="8">
        <v>2</v>
      </c>
      <c r="AL14" s="8">
        <v>4</v>
      </c>
      <c r="AM14" s="8">
        <v>4</v>
      </c>
      <c r="AN14" s="8">
        <v>2</v>
      </c>
      <c r="AO14" s="8" t="s">
        <v>66</v>
      </c>
      <c r="AP14" s="8" t="s">
        <v>66</v>
      </c>
      <c r="AQ14" s="8" t="s">
        <v>67</v>
      </c>
      <c r="AR14" s="8" t="s">
        <v>66</v>
      </c>
      <c r="AS14" s="8" t="s">
        <v>66</v>
      </c>
      <c r="AT14" s="8" t="s">
        <v>74</v>
      </c>
      <c r="AU14" s="8" t="s">
        <v>74</v>
      </c>
      <c r="AV14" s="8" t="s">
        <v>66</v>
      </c>
      <c r="AW14" s="8" t="s">
        <v>66</v>
      </c>
      <c r="AX14" s="8" t="s">
        <v>67</v>
      </c>
      <c r="AY14" s="8" t="s">
        <v>66</v>
      </c>
      <c r="AZ14" s="8" t="s">
        <v>66</v>
      </c>
      <c r="BA14" s="8"/>
      <c r="BB14" s="8"/>
      <c r="BC14" s="8"/>
      <c r="BD14" s="9">
        <f t="shared" si="0"/>
        <v>3.3333333333333335</v>
      </c>
      <c r="BE14" s="9" t="str">
        <f t="shared" si="9"/>
        <v>Neutral</v>
      </c>
      <c r="BF14" s="10">
        <f t="shared" si="1"/>
        <v>2.8333333333333335</v>
      </c>
      <c r="BG14" s="10" t="str">
        <f t="shared" si="2"/>
        <v>Neutral</v>
      </c>
      <c r="BH14" s="10">
        <f t="shared" si="3"/>
        <v>3.2</v>
      </c>
      <c r="BI14" s="10" t="str">
        <f t="shared" si="4"/>
        <v>Neutral</v>
      </c>
      <c r="BJ14" s="10">
        <f t="shared" si="5"/>
        <v>2.8</v>
      </c>
      <c r="BK14" s="10" t="str">
        <f t="shared" si="6"/>
        <v>Neutral</v>
      </c>
      <c r="BL14" s="10">
        <f t="shared" si="7"/>
        <v>3</v>
      </c>
      <c r="BM14" s="10" t="str">
        <f t="shared" si="8"/>
        <v>Neutral</v>
      </c>
      <c r="BN14" s="10"/>
      <c r="BO14" s="10"/>
      <c r="BP14" s="10"/>
    </row>
    <row r="15" spans="1:68" ht="27" customHeight="1" x14ac:dyDescent="0.3">
      <c r="A15" s="8" t="s">
        <v>107</v>
      </c>
      <c r="B15" s="8" t="s">
        <v>73</v>
      </c>
      <c r="C15" s="8" t="s">
        <v>56</v>
      </c>
      <c r="D15" s="8">
        <v>22</v>
      </c>
      <c r="E15" s="8" t="s">
        <v>57</v>
      </c>
      <c r="F15" s="8" t="s">
        <v>58</v>
      </c>
      <c r="G15" s="8" t="s">
        <v>59</v>
      </c>
      <c r="H15" s="8" t="s">
        <v>84</v>
      </c>
      <c r="I15" s="8" t="s">
        <v>70</v>
      </c>
      <c r="J15" s="8" t="s">
        <v>85</v>
      </c>
      <c r="K15" s="8">
        <v>6</v>
      </c>
      <c r="L15" s="8" t="s">
        <v>72</v>
      </c>
      <c r="M15" s="8" t="s">
        <v>64</v>
      </c>
      <c r="N15" s="8" t="s">
        <v>65</v>
      </c>
      <c r="O15" s="8">
        <v>4</v>
      </c>
      <c r="P15" s="8">
        <v>4</v>
      </c>
      <c r="Q15" s="8">
        <v>2</v>
      </c>
      <c r="R15" s="8">
        <v>4</v>
      </c>
      <c r="S15" s="8">
        <v>2</v>
      </c>
      <c r="T15" s="8">
        <v>5</v>
      </c>
      <c r="U15" s="8">
        <v>4</v>
      </c>
      <c r="V15" s="8">
        <v>4</v>
      </c>
      <c r="W15" s="8">
        <v>2</v>
      </c>
      <c r="X15" s="8">
        <v>4</v>
      </c>
      <c r="Y15" s="8">
        <v>3</v>
      </c>
      <c r="Z15" s="8">
        <v>2</v>
      </c>
      <c r="AA15" s="8">
        <v>2</v>
      </c>
      <c r="AB15" s="8">
        <v>4</v>
      </c>
      <c r="AC15" s="8">
        <v>3</v>
      </c>
      <c r="AD15" s="8">
        <v>3</v>
      </c>
      <c r="AE15" s="8">
        <v>4</v>
      </c>
      <c r="AF15" s="8">
        <v>2</v>
      </c>
      <c r="AG15" s="8">
        <v>2</v>
      </c>
      <c r="AH15" s="8">
        <v>4</v>
      </c>
      <c r="AI15" s="8">
        <v>2</v>
      </c>
      <c r="AJ15" s="8">
        <v>2</v>
      </c>
      <c r="AK15" s="8">
        <v>2</v>
      </c>
      <c r="AL15" s="8">
        <v>1</v>
      </c>
      <c r="AM15" s="8">
        <v>2</v>
      </c>
      <c r="AN15" s="8">
        <v>2</v>
      </c>
      <c r="AO15" s="8" t="s">
        <v>66</v>
      </c>
      <c r="AP15" s="8" t="s">
        <v>66</v>
      </c>
      <c r="AQ15" s="8" t="s">
        <v>66</v>
      </c>
      <c r="AR15" s="8" t="s">
        <v>67</v>
      </c>
      <c r="AS15" s="8" t="s">
        <v>66</v>
      </c>
      <c r="AT15" s="8" t="s">
        <v>74</v>
      </c>
      <c r="AU15" s="8" t="s">
        <v>74</v>
      </c>
      <c r="AV15" s="8" t="s">
        <v>74</v>
      </c>
      <c r="AW15" s="8" t="s">
        <v>74</v>
      </c>
      <c r="AX15" s="8" t="s">
        <v>67</v>
      </c>
      <c r="AY15" s="8" t="s">
        <v>74</v>
      </c>
      <c r="AZ15" s="8" t="s">
        <v>74</v>
      </c>
      <c r="BA15" s="8" t="s">
        <v>109</v>
      </c>
      <c r="BB15" s="8"/>
      <c r="BC15" s="8"/>
      <c r="BD15" s="9">
        <f t="shared" si="0"/>
        <v>3.5</v>
      </c>
      <c r="BE15" s="9" t="str">
        <f t="shared" si="9"/>
        <v>Satisfied</v>
      </c>
      <c r="BF15" s="10">
        <f t="shared" si="1"/>
        <v>3.1666666666666665</v>
      </c>
      <c r="BG15" s="10" t="str">
        <f t="shared" si="2"/>
        <v>Neutral</v>
      </c>
      <c r="BH15" s="10">
        <f t="shared" si="3"/>
        <v>3.2</v>
      </c>
      <c r="BI15" s="10" t="str">
        <f t="shared" si="4"/>
        <v>Neutral</v>
      </c>
      <c r="BJ15" s="10">
        <f t="shared" si="5"/>
        <v>2.4</v>
      </c>
      <c r="BK15" s="10" t="str">
        <f t="shared" si="6"/>
        <v>Dissatisfied</v>
      </c>
      <c r="BL15" s="10">
        <f t="shared" si="7"/>
        <v>1.75</v>
      </c>
      <c r="BM15" s="10" t="str">
        <f t="shared" si="8"/>
        <v>Very Dissatisfied</v>
      </c>
      <c r="BN15" s="10"/>
      <c r="BO15" s="10"/>
      <c r="BP15" s="10"/>
    </row>
    <row r="16" spans="1:68" ht="27" customHeight="1" x14ac:dyDescent="0.3">
      <c r="A16" s="8" t="s">
        <v>107</v>
      </c>
      <c r="B16" s="8" t="s">
        <v>73</v>
      </c>
      <c r="C16" s="8" t="s">
        <v>56</v>
      </c>
      <c r="D16" s="8">
        <v>58</v>
      </c>
      <c r="E16" s="8" t="s">
        <v>92</v>
      </c>
      <c r="F16" s="8" t="s">
        <v>58</v>
      </c>
      <c r="G16" s="8" t="s">
        <v>59</v>
      </c>
      <c r="H16" s="8" t="s">
        <v>84</v>
      </c>
      <c r="I16" s="8" t="s">
        <v>108</v>
      </c>
      <c r="J16" s="8" t="s">
        <v>62</v>
      </c>
      <c r="K16" s="8">
        <v>3</v>
      </c>
      <c r="L16" s="8" t="s">
        <v>72</v>
      </c>
      <c r="M16" s="8" t="s">
        <v>77</v>
      </c>
      <c r="N16" s="8" t="s">
        <v>78</v>
      </c>
      <c r="O16" s="8">
        <v>4</v>
      </c>
      <c r="P16" s="8">
        <v>4</v>
      </c>
      <c r="Q16" s="8">
        <v>2</v>
      </c>
      <c r="R16" s="8">
        <v>4</v>
      </c>
      <c r="S16" s="8">
        <v>2</v>
      </c>
      <c r="T16" s="8">
        <v>5</v>
      </c>
      <c r="U16" s="8">
        <v>4</v>
      </c>
      <c r="V16" s="8">
        <v>3</v>
      </c>
      <c r="W16" s="8">
        <v>2</v>
      </c>
      <c r="X16" s="8">
        <v>2</v>
      </c>
      <c r="Y16" s="8">
        <v>3</v>
      </c>
      <c r="Z16" s="8">
        <v>3</v>
      </c>
      <c r="AA16" s="8">
        <v>2</v>
      </c>
      <c r="AB16" s="8">
        <v>3</v>
      </c>
      <c r="AC16" s="8">
        <v>3</v>
      </c>
      <c r="AD16" s="8">
        <v>3</v>
      </c>
      <c r="AE16" s="8">
        <v>4</v>
      </c>
      <c r="AF16" s="8">
        <v>2</v>
      </c>
      <c r="AG16" s="8">
        <v>2</v>
      </c>
      <c r="AH16" s="8">
        <v>2</v>
      </c>
      <c r="AI16" s="8">
        <v>2</v>
      </c>
      <c r="AJ16" s="8">
        <v>4</v>
      </c>
      <c r="AK16" s="8">
        <v>3</v>
      </c>
      <c r="AL16" s="8">
        <v>3</v>
      </c>
      <c r="AM16" s="8">
        <v>2</v>
      </c>
      <c r="AN16" s="8">
        <v>2</v>
      </c>
      <c r="AO16" s="8" t="s">
        <v>66</v>
      </c>
      <c r="AP16" s="8" t="s">
        <v>66</v>
      </c>
      <c r="AQ16" s="8" t="s">
        <v>66</v>
      </c>
      <c r="AR16" s="8" t="s">
        <v>67</v>
      </c>
      <c r="AS16" s="8" t="s">
        <v>66</v>
      </c>
      <c r="AT16" s="8" t="s">
        <v>74</v>
      </c>
      <c r="AU16" s="8" t="s">
        <v>74</v>
      </c>
      <c r="AV16" s="8" t="s">
        <v>66</v>
      </c>
      <c r="AW16" s="8" t="s">
        <v>66</v>
      </c>
      <c r="AX16" s="8" t="s">
        <v>67</v>
      </c>
      <c r="AY16" s="8" t="s">
        <v>74</v>
      </c>
      <c r="AZ16" s="8" t="s">
        <v>66</v>
      </c>
      <c r="BA16" s="8"/>
      <c r="BB16" s="8"/>
      <c r="BC16" s="8"/>
      <c r="BD16" s="9">
        <f t="shared" si="0"/>
        <v>3.5</v>
      </c>
      <c r="BE16" s="9" t="str">
        <f t="shared" si="9"/>
        <v>Satisfied</v>
      </c>
      <c r="BF16" s="10">
        <f t="shared" si="1"/>
        <v>2.8333333333333335</v>
      </c>
      <c r="BG16" s="10" t="str">
        <f t="shared" si="2"/>
        <v>Neutral</v>
      </c>
      <c r="BH16" s="10">
        <f t="shared" si="3"/>
        <v>3</v>
      </c>
      <c r="BI16" s="10" t="str">
        <f t="shared" si="4"/>
        <v>Neutral</v>
      </c>
      <c r="BJ16" s="10">
        <f t="shared" si="5"/>
        <v>2.4</v>
      </c>
      <c r="BK16" s="10" t="str">
        <f t="shared" si="6"/>
        <v>Dissatisfied</v>
      </c>
      <c r="BL16" s="10">
        <f t="shared" si="7"/>
        <v>2.5</v>
      </c>
      <c r="BM16" s="10" t="str">
        <f t="shared" si="8"/>
        <v>Dissatisfied</v>
      </c>
      <c r="BN16" s="10"/>
      <c r="BO16" s="10"/>
      <c r="BP16" s="10"/>
    </row>
    <row r="17" spans="1:68" ht="27" customHeight="1" x14ac:dyDescent="0.3">
      <c r="A17" s="8" t="s">
        <v>107</v>
      </c>
      <c r="B17" s="8" t="s">
        <v>73</v>
      </c>
      <c r="C17" s="8" t="s">
        <v>56</v>
      </c>
      <c r="D17" s="8">
        <v>66</v>
      </c>
      <c r="E17" s="8" t="s">
        <v>92</v>
      </c>
      <c r="F17" s="8" t="s">
        <v>58</v>
      </c>
      <c r="G17" s="8" t="s">
        <v>59</v>
      </c>
      <c r="H17" s="8" t="s">
        <v>84</v>
      </c>
      <c r="I17" s="8" t="s">
        <v>108</v>
      </c>
      <c r="J17" s="8" t="s">
        <v>62</v>
      </c>
      <c r="K17" s="8">
        <v>6</v>
      </c>
      <c r="L17" s="8" t="s">
        <v>63</v>
      </c>
      <c r="M17" s="8" t="s">
        <v>77</v>
      </c>
      <c r="N17" s="8" t="s">
        <v>78</v>
      </c>
      <c r="O17" s="8">
        <v>4</v>
      </c>
      <c r="P17" s="8">
        <v>5</v>
      </c>
      <c r="Q17" s="8">
        <v>2</v>
      </c>
      <c r="R17" s="8">
        <v>3</v>
      </c>
      <c r="S17" s="8">
        <v>4</v>
      </c>
      <c r="T17" s="8">
        <v>5</v>
      </c>
      <c r="U17" s="8">
        <v>2</v>
      </c>
      <c r="V17" s="8">
        <v>3</v>
      </c>
      <c r="W17" s="8">
        <v>3</v>
      </c>
      <c r="X17" s="8">
        <v>4</v>
      </c>
      <c r="Y17" s="8">
        <v>4</v>
      </c>
      <c r="Z17" s="8">
        <v>3</v>
      </c>
      <c r="AA17" s="8">
        <v>2</v>
      </c>
      <c r="AB17" s="8">
        <v>3</v>
      </c>
      <c r="AC17" s="8">
        <v>4</v>
      </c>
      <c r="AD17" s="8">
        <v>4</v>
      </c>
      <c r="AE17" s="8">
        <v>4</v>
      </c>
      <c r="AF17" s="8">
        <v>4</v>
      </c>
      <c r="AG17" s="8">
        <v>2</v>
      </c>
      <c r="AH17" s="8">
        <v>4</v>
      </c>
      <c r="AI17" s="8">
        <v>2</v>
      </c>
      <c r="AJ17" s="8">
        <v>4</v>
      </c>
      <c r="AK17" s="8">
        <v>4</v>
      </c>
      <c r="AL17" s="8">
        <v>4</v>
      </c>
      <c r="AM17" s="8">
        <v>4</v>
      </c>
      <c r="AN17" s="8">
        <v>4</v>
      </c>
      <c r="AO17" s="8" t="s">
        <v>66</v>
      </c>
      <c r="AP17" s="8" t="s">
        <v>66</v>
      </c>
      <c r="AQ17" s="8" t="s">
        <v>67</v>
      </c>
      <c r="AR17" s="8" t="s">
        <v>67</v>
      </c>
      <c r="AS17" s="8" t="s">
        <v>67</v>
      </c>
      <c r="AT17" s="8" t="s">
        <v>66</v>
      </c>
      <c r="AU17" s="8" t="s">
        <v>66</v>
      </c>
      <c r="AV17" s="8" t="s">
        <v>67</v>
      </c>
      <c r="AW17" s="8" t="s">
        <v>66</v>
      </c>
      <c r="AX17" s="8" t="s">
        <v>67</v>
      </c>
      <c r="AY17" s="8" t="s">
        <v>74</v>
      </c>
      <c r="AZ17" s="8" t="s">
        <v>66</v>
      </c>
      <c r="BA17" s="8" t="s">
        <v>110</v>
      </c>
      <c r="BB17" s="8" t="s">
        <v>111</v>
      </c>
      <c r="BC17" s="8"/>
      <c r="BD17" s="9">
        <f t="shared" si="0"/>
        <v>3.8333333333333335</v>
      </c>
      <c r="BE17" s="9" t="str">
        <f t="shared" si="9"/>
        <v>Satisfied</v>
      </c>
      <c r="BF17" s="10">
        <f t="shared" si="1"/>
        <v>3.1666666666666665</v>
      </c>
      <c r="BG17" s="10" t="str">
        <f t="shared" si="2"/>
        <v>Neutral</v>
      </c>
      <c r="BH17" s="10">
        <f t="shared" si="3"/>
        <v>3.4</v>
      </c>
      <c r="BI17" s="10" t="str">
        <f t="shared" si="4"/>
        <v>Satisfied</v>
      </c>
      <c r="BJ17" s="10">
        <f t="shared" si="5"/>
        <v>3.2</v>
      </c>
      <c r="BK17" s="10" t="str">
        <f t="shared" si="6"/>
        <v>Neutral</v>
      </c>
      <c r="BL17" s="10">
        <f t="shared" si="7"/>
        <v>4</v>
      </c>
      <c r="BM17" s="10" t="str">
        <f t="shared" si="8"/>
        <v>Satisfied</v>
      </c>
      <c r="BN17" s="10"/>
      <c r="BO17" s="10"/>
      <c r="BP17" s="10"/>
    </row>
    <row r="18" spans="1:68" ht="27" customHeight="1" x14ac:dyDescent="0.3">
      <c r="A18" s="8" t="s">
        <v>107</v>
      </c>
      <c r="B18" s="8" t="s">
        <v>73</v>
      </c>
      <c r="C18" s="8" t="s">
        <v>56</v>
      </c>
      <c r="D18" s="8">
        <v>52</v>
      </c>
      <c r="E18" s="8" t="s">
        <v>92</v>
      </c>
      <c r="F18" s="8" t="s">
        <v>58</v>
      </c>
      <c r="G18" s="8" t="s">
        <v>59</v>
      </c>
      <c r="H18" s="8" t="s">
        <v>84</v>
      </c>
      <c r="I18" s="8" t="s">
        <v>108</v>
      </c>
      <c r="J18" s="8" t="s">
        <v>62</v>
      </c>
      <c r="K18" s="8">
        <v>7</v>
      </c>
      <c r="L18" s="8" t="s">
        <v>91</v>
      </c>
      <c r="M18" s="8" t="s">
        <v>77</v>
      </c>
      <c r="N18" s="8" t="s">
        <v>78</v>
      </c>
      <c r="O18" s="8">
        <v>3</v>
      </c>
      <c r="P18" s="8">
        <v>2</v>
      </c>
      <c r="Q18" s="8">
        <v>2</v>
      </c>
      <c r="R18" s="8">
        <v>1</v>
      </c>
      <c r="S18" s="8">
        <v>2</v>
      </c>
      <c r="T18" s="8">
        <v>4</v>
      </c>
      <c r="U18" s="8">
        <v>2</v>
      </c>
      <c r="V18" s="8">
        <v>2</v>
      </c>
      <c r="W18" s="8">
        <v>3</v>
      </c>
      <c r="X18" s="8">
        <v>2</v>
      </c>
      <c r="Y18" s="8">
        <v>2</v>
      </c>
      <c r="Z18" s="8">
        <v>3</v>
      </c>
      <c r="AA18" s="8">
        <v>2</v>
      </c>
      <c r="AB18" s="8">
        <v>2</v>
      </c>
      <c r="AC18" s="8">
        <v>2</v>
      </c>
      <c r="AD18" s="8">
        <v>3</v>
      </c>
      <c r="AE18" s="8">
        <v>2</v>
      </c>
      <c r="AF18" s="8">
        <v>2</v>
      </c>
      <c r="AG18" s="8">
        <v>2</v>
      </c>
      <c r="AH18" s="8">
        <v>2</v>
      </c>
      <c r="AI18" s="8">
        <v>2</v>
      </c>
      <c r="AJ18" s="8">
        <v>4</v>
      </c>
      <c r="AK18" s="8">
        <v>2</v>
      </c>
      <c r="AL18" s="8">
        <v>2</v>
      </c>
      <c r="AM18" s="8">
        <v>2</v>
      </c>
      <c r="AN18" s="8">
        <v>2</v>
      </c>
      <c r="AO18" s="8" t="s">
        <v>66</v>
      </c>
      <c r="AP18" s="8" t="s">
        <v>74</v>
      </c>
      <c r="AQ18" s="8" t="s">
        <v>66</v>
      </c>
      <c r="AR18" s="8" t="s">
        <v>67</v>
      </c>
      <c r="AS18" s="8" t="s">
        <v>66</v>
      </c>
      <c r="AT18" s="8" t="s">
        <v>74</v>
      </c>
      <c r="AU18" s="8" t="s">
        <v>74</v>
      </c>
      <c r="AV18" s="8" t="s">
        <v>66</v>
      </c>
      <c r="AW18" s="8" t="s">
        <v>66</v>
      </c>
      <c r="AX18" s="8" t="s">
        <v>67</v>
      </c>
      <c r="AY18" s="8" t="s">
        <v>74</v>
      </c>
      <c r="AZ18" s="8" t="s">
        <v>74</v>
      </c>
      <c r="BA18" s="8" t="s">
        <v>112</v>
      </c>
      <c r="BB18" s="8"/>
      <c r="BC18" s="8"/>
      <c r="BD18" s="9">
        <f t="shared" si="0"/>
        <v>2.3333333333333335</v>
      </c>
      <c r="BE18" s="9" t="str">
        <f t="shared" si="9"/>
        <v>Dissatisfied</v>
      </c>
      <c r="BF18" s="10">
        <f t="shared" si="1"/>
        <v>2.3333333333333335</v>
      </c>
      <c r="BG18" s="10" t="str">
        <f t="shared" si="2"/>
        <v>Dissatisfied</v>
      </c>
      <c r="BH18" s="10">
        <f t="shared" si="3"/>
        <v>2.2000000000000002</v>
      </c>
      <c r="BI18" s="10" t="str">
        <f t="shared" si="4"/>
        <v>Dissatisfied</v>
      </c>
      <c r="BJ18" s="10">
        <f t="shared" si="5"/>
        <v>2.4</v>
      </c>
      <c r="BK18" s="10" t="str">
        <f t="shared" si="6"/>
        <v>Dissatisfied</v>
      </c>
      <c r="BL18" s="10">
        <f t="shared" si="7"/>
        <v>2</v>
      </c>
      <c r="BM18" s="10" t="str">
        <f t="shared" si="8"/>
        <v>Dissatisfied</v>
      </c>
      <c r="BN18" s="10"/>
      <c r="BO18" s="10"/>
      <c r="BP18" s="10"/>
    </row>
    <row r="19" spans="1:68" ht="27" customHeight="1" x14ac:dyDescent="0.3">
      <c r="A19" s="8" t="s">
        <v>107</v>
      </c>
      <c r="B19" s="8" t="s">
        <v>73</v>
      </c>
      <c r="C19" s="8" t="s">
        <v>56</v>
      </c>
      <c r="D19" s="8">
        <v>65</v>
      </c>
      <c r="E19" s="8" t="s">
        <v>92</v>
      </c>
      <c r="F19" s="8" t="s">
        <v>58</v>
      </c>
      <c r="G19" s="8" t="s">
        <v>59</v>
      </c>
      <c r="H19" s="8" t="s">
        <v>84</v>
      </c>
      <c r="I19" s="8" t="s">
        <v>108</v>
      </c>
      <c r="J19" s="8" t="s">
        <v>62</v>
      </c>
      <c r="K19" s="8">
        <v>6</v>
      </c>
      <c r="L19" s="8" t="s">
        <v>72</v>
      </c>
      <c r="M19" s="8" t="s">
        <v>77</v>
      </c>
      <c r="N19" s="8" t="s">
        <v>78</v>
      </c>
      <c r="O19" s="8">
        <v>2</v>
      </c>
      <c r="P19" s="8">
        <v>2</v>
      </c>
      <c r="Q19" s="8">
        <v>1</v>
      </c>
      <c r="R19" s="8">
        <v>1</v>
      </c>
      <c r="S19" s="8">
        <v>1</v>
      </c>
      <c r="T19" s="8">
        <v>4</v>
      </c>
      <c r="U19" s="8">
        <v>1</v>
      </c>
      <c r="V19" s="8">
        <v>1</v>
      </c>
      <c r="W19" s="8">
        <v>2</v>
      </c>
      <c r="X19" s="8">
        <v>3</v>
      </c>
      <c r="Y19" s="8">
        <v>1</v>
      </c>
      <c r="Z19" s="8">
        <v>2</v>
      </c>
      <c r="AA19" s="8">
        <v>1</v>
      </c>
      <c r="AB19" s="8">
        <v>2</v>
      </c>
      <c r="AC19" s="8">
        <v>2</v>
      </c>
      <c r="AD19" s="8">
        <v>3</v>
      </c>
      <c r="AE19" s="8">
        <v>2</v>
      </c>
      <c r="AF19" s="8">
        <v>2</v>
      </c>
      <c r="AG19" s="8">
        <v>2</v>
      </c>
      <c r="AH19" s="8">
        <v>1</v>
      </c>
      <c r="AI19" s="8">
        <v>1</v>
      </c>
      <c r="AJ19" s="8">
        <v>2</v>
      </c>
      <c r="AK19" s="8">
        <v>1</v>
      </c>
      <c r="AL19" s="8">
        <v>1</v>
      </c>
      <c r="AM19" s="8">
        <v>1</v>
      </c>
      <c r="AN19" s="8">
        <v>1</v>
      </c>
      <c r="AO19" s="8" t="s">
        <v>74</v>
      </c>
      <c r="AP19" s="8" t="s">
        <v>66</v>
      </c>
      <c r="AQ19" s="8" t="s">
        <v>67</v>
      </c>
      <c r="AR19" s="8" t="s">
        <v>67</v>
      </c>
      <c r="AS19" s="8" t="s">
        <v>74</v>
      </c>
      <c r="AT19" s="8" t="s">
        <v>74</v>
      </c>
      <c r="AU19" s="8" t="s">
        <v>74</v>
      </c>
      <c r="AV19" s="8" t="s">
        <v>74</v>
      </c>
      <c r="AW19" s="8" t="s">
        <v>74</v>
      </c>
      <c r="AX19" s="8" t="s">
        <v>67</v>
      </c>
      <c r="AY19" s="8" t="s">
        <v>74</v>
      </c>
      <c r="AZ19" s="8" t="s">
        <v>74</v>
      </c>
      <c r="BA19" s="8" t="s">
        <v>113</v>
      </c>
      <c r="BB19" s="8"/>
      <c r="BC19" s="8"/>
      <c r="BD19" s="9">
        <f t="shared" si="0"/>
        <v>1.8333333333333333</v>
      </c>
      <c r="BE19" s="9" t="str">
        <f t="shared" si="9"/>
        <v>Dissatisfied</v>
      </c>
      <c r="BF19" s="10">
        <f t="shared" si="1"/>
        <v>1.6666666666666667</v>
      </c>
      <c r="BG19" s="10" t="str">
        <f t="shared" si="2"/>
        <v>Very Dissatisfied</v>
      </c>
      <c r="BH19" s="10">
        <f t="shared" si="3"/>
        <v>2</v>
      </c>
      <c r="BI19" s="10" t="str">
        <f t="shared" si="4"/>
        <v>Dissatisfied</v>
      </c>
      <c r="BJ19" s="10">
        <f t="shared" si="5"/>
        <v>1.6</v>
      </c>
      <c r="BK19" s="10" t="str">
        <f t="shared" si="6"/>
        <v>Very Dissatisfied</v>
      </c>
      <c r="BL19" s="10">
        <f t="shared" si="7"/>
        <v>1</v>
      </c>
      <c r="BM19" s="10" t="str">
        <f t="shared" si="8"/>
        <v>Very Dissatisfied</v>
      </c>
      <c r="BN19" s="10"/>
      <c r="BO19" s="10"/>
      <c r="BP19" s="10"/>
    </row>
    <row r="20" spans="1:68" ht="27" customHeight="1" x14ac:dyDescent="0.3">
      <c r="A20" s="8" t="s">
        <v>107</v>
      </c>
      <c r="B20" s="8" t="s">
        <v>73</v>
      </c>
      <c r="C20" s="8" t="s">
        <v>56</v>
      </c>
      <c r="D20" s="8">
        <v>72</v>
      </c>
      <c r="E20" s="8" t="s">
        <v>92</v>
      </c>
      <c r="F20" s="8" t="s">
        <v>58</v>
      </c>
      <c r="G20" s="8" t="s">
        <v>59</v>
      </c>
      <c r="H20" s="8" t="s">
        <v>84</v>
      </c>
      <c r="I20" s="8" t="s">
        <v>108</v>
      </c>
      <c r="J20" s="8" t="s">
        <v>85</v>
      </c>
      <c r="K20" s="8">
        <v>3</v>
      </c>
      <c r="L20" s="8" t="s">
        <v>72</v>
      </c>
      <c r="M20" s="8" t="s">
        <v>77</v>
      </c>
      <c r="N20" s="8" t="s">
        <v>78</v>
      </c>
      <c r="O20" s="8">
        <v>2</v>
      </c>
      <c r="P20" s="8">
        <v>2</v>
      </c>
      <c r="Q20" s="8">
        <v>2</v>
      </c>
      <c r="R20" s="8">
        <v>3</v>
      </c>
      <c r="S20" s="8">
        <v>2</v>
      </c>
      <c r="T20" s="8">
        <v>4</v>
      </c>
      <c r="U20" s="8">
        <v>2</v>
      </c>
      <c r="V20" s="8">
        <v>2</v>
      </c>
      <c r="W20" s="8">
        <v>3</v>
      </c>
      <c r="X20" s="8">
        <v>1</v>
      </c>
      <c r="Y20" s="8">
        <v>2</v>
      </c>
      <c r="Z20" s="8">
        <v>3</v>
      </c>
      <c r="AA20" s="8">
        <v>2</v>
      </c>
      <c r="AB20" s="8">
        <v>4</v>
      </c>
      <c r="AC20" s="8">
        <v>3</v>
      </c>
      <c r="AD20" s="8">
        <v>3</v>
      </c>
      <c r="AE20" s="8">
        <v>4</v>
      </c>
      <c r="AF20" s="8">
        <v>3</v>
      </c>
      <c r="AG20" s="8">
        <v>2</v>
      </c>
      <c r="AH20" s="8">
        <v>1</v>
      </c>
      <c r="AI20" s="8">
        <v>2</v>
      </c>
      <c r="AJ20" s="8">
        <v>2</v>
      </c>
      <c r="AK20" s="8">
        <v>2</v>
      </c>
      <c r="AL20" s="8">
        <v>2</v>
      </c>
      <c r="AM20" s="8">
        <v>2</v>
      </c>
      <c r="AN20" s="8">
        <v>2</v>
      </c>
      <c r="AO20" s="8" t="s">
        <v>74</v>
      </c>
      <c r="AP20" s="8" t="s">
        <v>74</v>
      </c>
      <c r="AQ20" s="8" t="s">
        <v>66</v>
      </c>
      <c r="AR20" s="8" t="s">
        <v>67</v>
      </c>
      <c r="AS20" s="8" t="s">
        <v>74</v>
      </c>
      <c r="AT20" s="8" t="s">
        <v>66</v>
      </c>
      <c r="AU20" s="8" t="s">
        <v>74</v>
      </c>
      <c r="AV20" s="8" t="s">
        <v>67</v>
      </c>
      <c r="AW20" s="8" t="s">
        <v>66</v>
      </c>
      <c r="AX20" s="8" t="s">
        <v>67</v>
      </c>
      <c r="AY20" s="8" t="s">
        <v>74</v>
      </c>
      <c r="AZ20" s="8" t="s">
        <v>74</v>
      </c>
      <c r="BA20" s="8" t="s">
        <v>114</v>
      </c>
      <c r="BB20" s="8"/>
      <c r="BC20" s="8"/>
      <c r="BD20" s="9">
        <f t="shared" si="0"/>
        <v>2.5</v>
      </c>
      <c r="BE20" s="9" t="str">
        <f t="shared" si="9"/>
        <v>Dissatisfied</v>
      </c>
      <c r="BF20" s="10">
        <f t="shared" si="1"/>
        <v>2.1666666666666665</v>
      </c>
      <c r="BG20" s="10" t="str">
        <f t="shared" si="2"/>
        <v>Dissatisfied</v>
      </c>
      <c r="BH20" s="10">
        <f t="shared" si="3"/>
        <v>3.2</v>
      </c>
      <c r="BI20" s="10" t="str">
        <f t="shared" si="4"/>
        <v>Neutral</v>
      </c>
      <c r="BJ20" s="10">
        <f t="shared" si="5"/>
        <v>2</v>
      </c>
      <c r="BK20" s="10" t="str">
        <f t="shared" si="6"/>
        <v>Dissatisfied</v>
      </c>
      <c r="BL20" s="10">
        <f t="shared" si="7"/>
        <v>2</v>
      </c>
      <c r="BM20" s="10" t="str">
        <f t="shared" si="8"/>
        <v>Dissatisfied</v>
      </c>
      <c r="BN20" s="10"/>
      <c r="BO20" s="10"/>
      <c r="BP20" s="10"/>
    </row>
    <row r="21" spans="1:68" ht="27" customHeight="1" x14ac:dyDescent="0.3">
      <c r="A21" s="8" t="s">
        <v>107</v>
      </c>
      <c r="B21" s="8" t="s">
        <v>73</v>
      </c>
      <c r="C21" s="8" t="s">
        <v>56</v>
      </c>
      <c r="D21" s="8">
        <v>35</v>
      </c>
      <c r="E21" s="8" t="s">
        <v>57</v>
      </c>
      <c r="F21" s="8" t="s">
        <v>58</v>
      </c>
      <c r="G21" s="8" t="s">
        <v>59</v>
      </c>
      <c r="H21" s="8" t="s">
        <v>60</v>
      </c>
      <c r="I21" s="8" t="s">
        <v>115</v>
      </c>
      <c r="J21" s="8" t="s">
        <v>85</v>
      </c>
      <c r="K21" s="8">
        <v>4</v>
      </c>
      <c r="L21" s="8" t="s">
        <v>72</v>
      </c>
      <c r="M21" s="8" t="s">
        <v>64</v>
      </c>
      <c r="N21" s="8" t="s">
        <v>116</v>
      </c>
      <c r="O21" s="8">
        <v>4</v>
      </c>
      <c r="P21" s="8">
        <v>3</v>
      </c>
      <c r="Q21" s="8">
        <v>2</v>
      </c>
      <c r="R21" s="8">
        <v>4</v>
      </c>
      <c r="S21" s="8">
        <v>3</v>
      </c>
      <c r="T21" s="8">
        <v>4</v>
      </c>
      <c r="U21" s="8">
        <v>4</v>
      </c>
      <c r="V21" s="8">
        <v>3</v>
      </c>
      <c r="W21" s="8">
        <v>4</v>
      </c>
      <c r="X21" s="8">
        <v>4</v>
      </c>
      <c r="Y21" s="8">
        <v>4</v>
      </c>
      <c r="Z21" s="8">
        <v>3</v>
      </c>
      <c r="AA21" s="8">
        <v>2</v>
      </c>
      <c r="AB21" s="8">
        <v>3</v>
      </c>
      <c r="AC21" s="8">
        <v>3</v>
      </c>
      <c r="AD21" s="8">
        <v>2</v>
      </c>
      <c r="AE21" s="8">
        <v>4</v>
      </c>
      <c r="AF21" s="8">
        <v>3</v>
      </c>
      <c r="AG21" s="8">
        <v>2</v>
      </c>
      <c r="AH21" s="8">
        <v>3</v>
      </c>
      <c r="AI21" s="8">
        <v>2</v>
      </c>
      <c r="AJ21" s="8">
        <v>4</v>
      </c>
      <c r="AK21" s="8">
        <v>3</v>
      </c>
      <c r="AL21" s="8">
        <v>4</v>
      </c>
      <c r="AM21" s="8">
        <v>4</v>
      </c>
      <c r="AN21" s="8">
        <v>4</v>
      </c>
      <c r="AO21" s="8" t="s">
        <v>66</v>
      </c>
      <c r="AP21" s="8" t="s">
        <v>66</v>
      </c>
      <c r="AQ21" s="8" t="s">
        <v>67</v>
      </c>
      <c r="AR21" s="8" t="s">
        <v>67</v>
      </c>
      <c r="AS21" s="8" t="s">
        <v>66</v>
      </c>
      <c r="AT21" s="8" t="s">
        <v>66</v>
      </c>
      <c r="AU21" s="8" t="s">
        <v>66</v>
      </c>
      <c r="AV21" s="8" t="s">
        <v>67</v>
      </c>
      <c r="AW21" s="8" t="s">
        <v>66</v>
      </c>
      <c r="AX21" s="8" t="s">
        <v>67</v>
      </c>
      <c r="AY21" s="8" t="s">
        <v>66</v>
      </c>
      <c r="AZ21" s="8" t="s">
        <v>66</v>
      </c>
      <c r="BA21" s="8" t="s">
        <v>117</v>
      </c>
      <c r="BB21" s="8"/>
      <c r="BC21" s="8"/>
      <c r="BD21" s="9">
        <f t="shared" si="0"/>
        <v>3.3333333333333335</v>
      </c>
      <c r="BE21" s="9" t="str">
        <f t="shared" si="9"/>
        <v>Neutral</v>
      </c>
      <c r="BF21" s="10">
        <f t="shared" si="1"/>
        <v>3.6666666666666665</v>
      </c>
      <c r="BG21" s="10" t="str">
        <f t="shared" si="2"/>
        <v>Satisfied</v>
      </c>
      <c r="BH21" s="10">
        <f t="shared" si="3"/>
        <v>2.8</v>
      </c>
      <c r="BI21" s="10" t="str">
        <f t="shared" si="4"/>
        <v>Neutral</v>
      </c>
      <c r="BJ21" s="10">
        <f t="shared" si="5"/>
        <v>2.8</v>
      </c>
      <c r="BK21" s="10" t="str">
        <f t="shared" si="6"/>
        <v>Neutral</v>
      </c>
      <c r="BL21" s="10">
        <f t="shared" si="7"/>
        <v>3.75</v>
      </c>
      <c r="BM21" s="10" t="str">
        <f t="shared" si="8"/>
        <v>Satisfied</v>
      </c>
      <c r="BN21" s="10"/>
      <c r="BO21" s="10"/>
      <c r="BP21" s="10"/>
    </row>
    <row r="22" spans="1:68" ht="27" customHeight="1" x14ac:dyDescent="0.3">
      <c r="A22" s="8" t="s">
        <v>107</v>
      </c>
      <c r="B22" s="8" t="s">
        <v>73</v>
      </c>
      <c r="C22" s="8" t="s">
        <v>56</v>
      </c>
      <c r="D22" s="8">
        <v>38</v>
      </c>
      <c r="E22" s="8" t="s">
        <v>57</v>
      </c>
      <c r="F22" s="8" t="s">
        <v>58</v>
      </c>
      <c r="G22" s="8" t="s">
        <v>98</v>
      </c>
      <c r="H22" s="8" t="s">
        <v>84</v>
      </c>
      <c r="I22" s="8" t="s">
        <v>61</v>
      </c>
      <c r="J22" s="8" t="s">
        <v>118</v>
      </c>
      <c r="K22" s="8">
        <v>4</v>
      </c>
      <c r="L22" s="8" t="s">
        <v>81</v>
      </c>
      <c r="M22" s="8" t="s">
        <v>64</v>
      </c>
      <c r="N22" s="8" t="s">
        <v>116</v>
      </c>
      <c r="O22" s="8">
        <v>4</v>
      </c>
      <c r="P22" s="8">
        <v>1</v>
      </c>
      <c r="Q22" s="8">
        <v>2</v>
      </c>
      <c r="R22" s="8">
        <v>4</v>
      </c>
      <c r="S22" s="8">
        <v>1</v>
      </c>
      <c r="T22" s="8">
        <v>4</v>
      </c>
      <c r="U22" s="8">
        <v>4</v>
      </c>
      <c r="V22" s="8">
        <v>1</v>
      </c>
      <c r="W22" s="8">
        <v>2</v>
      </c>
      <c r="X22" s="8">
        <v>2</v>
      </c>
      <c r="Y22" s="8">
        <v>2</v>
      </c>
      <c r="Z22" s="8">
        <v>3</v>
      </c>
      <c r="AA22" s="8">
        <v>2</v>
      </c>
      <c r="AB22" s="8">
        <v>3</v>
      </c>
      <c r="AC22" s="8">
        <v>3</v>
      </c>
      <c r="AD22" s="8">
        <v>3</v>
      </c>
      <c r="AE22" s="8">
        <v>4</v>
      </c>
      <c r="AF22" s="8">
        <v>3</v>
      </c>
      <c r="AG22" s="8">
        <v>2</v>
      </c>
      <c r="AH22" s="8">
        <v>2</v>
      </c>
      <c r="AI22" s="8">
        <v>2</v>
      </c>
      <c r="AJ22" s="8">
        <v>2</v>
      </c>
      <c r="AK22" s="8">
        <v>2</v>
      </c>
      <c r="AL22" s="8">
        <v>2</v>
      </c>
      <c r="AM22" s="8">
        <v>1</v>
      </c>
      <c r="AN22" s="8">
        <v>2</v>
      </c>
      <c r="AO22" s="8" t="s">
        <v>66</v>
      </c>
      <c r="AP22" s="8" t="s">
        <v>74</v>
      </c>
      <c r="AQ22" s="8" t="s">
        <v>66</v>
      </c>
      <c r="AR22" s="8" t="s">
        <v>67</v>
      </c>
      <c r="AS22" s="8" t="s">
        <v>74</v>
      </c>
      <c r="AT22" s="8" t="s">
        <v>74</v>
      </c>
      <c r="AU22" s="8" t="s">
        <v>74</v>
      </c>
      <c r="AV22" s="8" t="s">
        <v>74</v>
      </c>
      <c r="AW22" s="8" t="s">
        <v>74</v>
      </c>
      <c r="AX22" s="8" t="s">
        <v>67</v>
      </c>
      <c r="AY22" s="8" t="s">
        <v>74</v>
      </c>
      <c r="AZ22" s="8" t="s">
        <v>74</v>
      </c>
      <c r="BA22" s="8" t="s">
        <v>119</v>
      </c>
      <c r="BB22" s="8"/>
      <c r="BC22" s="8"/>
      <c r="BD22" s="9">
        <f t="shared" si="0"/>
        <v>2.6666666666666665</v>
      </c>
      <c r="BE22" s="9" t="str">
        <f t="shared" si="9"/>
        <v>Neutral</v>
      </c>
      <c r="BF22" s="10">
        <f t="shared" si="1"/>
        <v>2.3333333333333335</v>
      </c>
      <c r="BG22" s="10" t="str">
        <f t="shared" si="2"/>
        <v>Dissatisfied</v>
      </c>
      <c r="BH22" s="10">
        <f t="shared" si="3"/>
        <v>3</v>
      </c>
      <c r="BI22" s="10" t="str">
        <f t="shared" si="4"/>
        <v>Neutral</v>
      </c>
      <c r="BJ22" s="10">
        <f t="shared" si="5"/>
        <v>2.2000000000000002</v>
      </c>
      <c r="BK22" s="10" t="str">
        <f t="shared" si="6"/>
        <v>Dissatisfied</v>
      </c>
      <c r="BL22" s="10">
        <f t="shared" si="7"/>
        <v>1.75</v>
      </c>
      <c r="BM22" s="10" t="str">
        <f t="shared" si="8"/>
        <v>Very Dissatisfied</v>
      </c>
      <c r="BN22" s="10"/>
      <c r="BO22" s="10"/>
      <c r="BP22" s="10"/>
    </row>
    <row r="23" spans="1:68" ht="27" customHeight="1" x14ac:dyDescent="0.3">
      <c r="A23" s="8" t="s">
        <v>107</v>
      </c>
      <c r="B23" s="8" t="s">
        <v>73</v>
      </c>
      <c r="C23" s="8" t="s">
        <v>56</v>
      </c>
      <c r="D23" s="8">
        <v>60</v>
      </c>
      <c r="E23" s="8" t="s">
        <v>92</v>
      </c>
      <c r="F23" s="8" t="s">
        <v>58</v>
      </c>
      <c r="G23" s="8" t="s">
        <v>59</v>
      </c>
      <c r="H23" s="8" t="s">
        <v>84</v>
      </c>
      <c r="I23" s="8" t="s">
        <v>120</v>
      </c>
      <c r="J23" s="8" t="s">
        <v>85</v>
      </c>
      <c r="K23" s="8">
        <v>3</v>
      </c>
      <c r="L23" s="8" t="s">
        <v>72</v>
      </c>
      <c r="M23" s="8" t="s">
        <v>77</v>
      </c>
      <c r="N23" s="8" t="s">
        <v>78</v>
      </c>
      <c r="O23" s="8">
        <v>4</v>
      </c>
      <c r="P23" s="8">
        <v>4</v>
      </c>
      <c r="Q23" s="8">
        <v>2</v>
      </c>
      <c r="R23" s="8">
        <v>3</v>
      </c>
      <c r="S23" s="8">
        <v>2</v>
      </c>
      <c r="T23" s="8">
        <v>5</v>
      </c>
      <c r="U23" s="8">
        <v>3</v>
      </c>
      <c r="V23" s="8">
        <v>4</v>
      </c>
      <c r="W23" s="8">
        <v>4</v>
      </c>
      <c r="X23" s="8">
        <v>2</v>
      </c>
      <c r="Y23" s="8">
        <v>3</v>
      </c>
      <c r="Z23" s="8">
        <v>4</v>
      </c>
      <c r="AA23" s="8">
        <v>4</v>
      </c>
      <c r="AB23" s="8">
        <v>3</v>
      </c>
      <c r="AC23" s="8">
        <v>2</v>
      </c>
      <c r="AD23" s="8">
        <v>4</v>
      </c>
      <c r="AE23" s="8">
        <v>3</v>
      </c>
      <c r="AF23" s="8">
        <v>2</v>
      </c>
      <c r="AG23" s="8">
        <v>2</v>
      </c>
      <c r="AH23" s="8">
        <v>2</v>
      </c>
      <c r="AI23" s="8">
        <v>2</v>
      </c>
      <c r="AJ23" s="8">
        <v>4</v>
      </c>
      <c r="AK23" s="8">
        <v>2</v>
      </c>
      <c r="AL23" s="8">
        <v>2</v>
      </c>
      <c r="AM23" s="8">
        <v>2</v>
      </c>
      <c r="AN23" s="8">
        <v>2</v>
      </c>
      <c r="AO23" s="8" t="s">
        <v>66</v>
      </c>
      <c r="AP23" s="8" t="s">
        <v>74</v>
      </c>
      <c r="AQ23" s="8" t="s">
        <v>66</v>
      </c>
      <c r="AR23" s="8" t="s">
        <v>67</v>
      </c>
      <c r="AS23" s="8" t="s">
        <v>74</v>
      </c>
      <c r="AT23" s="8" t="s">
        <v>74</v>
      </c>
      <c r="AU23" s="8" t="s">
        <v>74</v>
      </c>
      <c r="AV23" s="8" t="s">
        <v>66</v>
      </c>
      <c r="AW23" s="8" t="s">
        <v>66</v>
      </c>
      <c r="AX23" s="8" t="s">
        <v>67</v>
      </c>
      <c r="AY23" s="8" t="s">
        <v>74</v>
      </c>
      <c r="AZ23" s="8" t="s">
        <v>66</v>
      </c>
      <c r="BA23" s="8" t="s">
        <v>121</v>
      </c>
      <c r="BB23" s="8"/>
      <c r="BC23" s="8"/>
      <c r="BD23" s="9">
        <f t="shared" si="0"/>
        <v>3.3333333333333335</v>
      </c>
      <c r="BE23" s="9" t="str">
        <f t="shared" si="9"/>
        <v>Neutral</v>
      </c>
      <c r="BF23" s="10">
        <f t="shared" si="1"/>
        <v>3.3333333333333335</v>
      </c>
      <c r="BG23" s="10" t="str">
        <f t="shared" si="2"/>
        <v>Neutral</v>
      </c>
      <c r="BH23" s="10">
        <f t="shared" si="3"/>
        <v>3.2</v>
      </c>
      <c r="BI23" s="10" t="str">
        <f t="shared" si="4"/>
        <v>Neutral</v>
      </c>
      <c r="BJ23" s="10">
        <f t="shared" si="5"/>
        <v>2.4</v>
      </c>
      <c r="BK23" s="10" t="str">
        <f t="shared" si="6"/>
        <v>Dissatisfied</v>
      </c>
      <c r="BL23" s="10">
        <f t="shared" si="7"/>
        <v>2</v>
      </c>
      <c r="BM23" s="10" t="str">
        <f t="shared" si="8"/>
        <v>Dissatisfied</v>
      </c>
      <c r="BN23" s="10"/>
      <c r="BO23" s="10"/>
      <c r="BP23" s="10"/>
    </row>
    <row r="24" spans="1:68" ht="27" customHeight="1" x14ac:dyDescent="0.3">
      <c r="A24" s="8" t="s">
        <v>107</v>
      </c>
      <c r="B24" s="8" t="s">
        <v>122</v>
      </c>
      <c r="C24" s="8" t="s">
        <v>56</v>
      </c>
      <c r="D24" s="8">
        <v>30</v>
      </c>
      <c r="E24" s="8" t="s">
        <v>92</v>
      </c>
      <c r="F24" s="8" t="s">
        <v>58</v>
      </c>
      <c r="G24" s="8" t="s">
        <v>59</v>
      </c>
      <c r="H24" s="8" t="s">
        <v>84</v>
      </c>
      <c r="I24" s="8" t="s">
        <v>120</v>
      </c>
      <c r="J24" s="8" t="s">
        <v>118</v>
      </c>
      <c r="K24" s="8">
        <v>6</v>
      </c>
      <c r="L24" s="8" t="s">
        <v>81</v>
      </c>
      <c r="M24" s="8" t="s">
        <v>77</v>
      </c>
      <c r="N24" s="8" t="s">
        <v>78</v>
      </c>
      <c r="O24" s="8">
        <v>2</v>
      </c>
      <c r="P24" s="8">
        <v>2</v>
      </c>
      <c r="Q24" s="8">
        <v>1</v>
      </c>
      <c r="R24" s="8">
        <v>1</v>
      </c>
      <c r="S24" s="8">
        <v>3</v>
      </c>
      <c r="T24" s="8">
        <v>5</v>
      </c>
      <c r="U24" s="8">
        <v>1</v>
      </c>
      <c r="V24" s="8">
        <v>2</v>
      </c>
      <c r="W24" s="8">
        <v>4</v>
      </c>
      <c r="X24" s="8">
        <v>4</v>
      </c>
      <c r="Y24" s="8">
        <v>3</v>
      </c>
      <c r="Z24" s="8">
        <v>4</v>
      </c>
      <c r="AA24" s="8">
        <v>2</v>
      </c>
      <c r="AB24" s="8">
        <v>5</v>
      </c>
      <c r="AC24" s="8">
        <v>3</v>
      </c>
      <c r="AD24" s="8">
        <v>3</v>
      </c>
      <c r="AE24" s="8">
        <v>2</v>
      </c>
      <c r="AF24" s="8">
        <v>2</v>
      </c>
      <c r="AG24" s="8">
        <v>2</v>
      </c>
      <c r="AH24" s="8">
        <v>2</v>
      </c>
      <c r="AI24" s="8">
        <v>2</v>
      </c>
      <c r="AJ24" s="8">
        <v>2</v>
      </c>
      <c r="AK24" s="8">
        <v>4</v>
      </c>
      <c r="AL24" s="8">
        <v>4</v>
      </c>
      <c r="AM24" s="8">
        <v>3</v>
      </c>
      <c r="AN24" s="8">
        <v>3</v>
      </c>
      <c r="AO24" s="8" t="s">
        <v>74</v>
      </c>
      <c r="AP24" s="8" t="s">
        <v>74</v>
      </c>
      <c r="AQ24" s="8" t="s">
        <v>74</v>
      </c>
      <c r="AR24" s="8" t="s">
        <v>67</v>
      </c>
      <c r="AS24" s="8" t="s">
        <v>66</v>
      </c>
      <c r="AT24" s="8" t="s">
        <v>66</v>
      </c>
      <c r="AU24" s="8" t="s">
        <v>66</v>
      </c>
      <c r="AV24" s="8" t="s">
        <v>67</v>
      </c>
      <c r="AW24" s="8" t="s">
        <v>66</v>
      </c>
      <c r="AX24" s="8" t="s">
        <v>67</v>
      </c>
      <c r="AY24" s="8" t="s">
        <v>74</v>
      </c>
      <c r="AZ24" s="8" t="s">
        <v>66</v>
      </c>
      <c r="BA24" s="8" t="s">
        <v>123</v>
      </c>
      <c r="BB24" s="8"/>
      <c r="BC24" s="8"/>
      <c r="BD24" s="9">
        <f t="shared" si="0"/>
        <v>2.3333333333333335</v>
      </c>
      <c r="BE24" s="9" t="str">
        <f t="shared" si="9"/>
        <v>Dissatisfied</v>
      </c>
      <c r="BF24" s="10">
        <f t="shared" si="1"/>
        <v>3</v>
      </c>
      <c r="BG24" s="10" t="str">
        <f t="shared" si="2"/>
        <v>Neutral</v>
      </c>
      <c r="BH24" s="10">
        <f t="shared" si="3"/>
        <v>3</v>
      </c>
      <c r="BI24" s="10" t="str">
        <f t="shared" si="4"/>
        <v>Neutral</v>
      </c>
      <c r="BJ24" s="10">
        <f t="shared" si="5"/>
        <v>2</v>
      </c>
      <c r="BK24" s="10" t="str">
        <f t="shared" si="6"/>
        <v>Dissatisfied</v>
      </c>
      <c r="BL24" s="10">
        <f t="shared" si="7"/>
        <v>3.5</v>
      </c>
      <c r="BM24" s="10" t="str">
        <f t="shared" si="8"/>
        <v>Satisfied</v>
      </c>
      <c r="BN24" s="10"/>
      <c r="BO24" s="10"/>
      <c r="BP24" s="10"/>
    </row>
    <row r="25" spans="1:68" ht="27" customHeight="1" x14ac:dyDescent="0.3">
      <c r="A25" s="8" t="s">
        <v>107</v>
      </c>
      <c r="B25" s="8" t="s">
        <v>122</v>
      </c>
      <c r="C25" s="8" t="s">
        <v>56</v>
      </c>
      <c r="D25" s="8">
        <v>45</v>
      </c>
      <c r="E25" s="8" t="s">
        <v>92</v>
      </c>
      <c r="F25" s="8" t="s">
        <v>58</v>
      </c>
      <c r="G25" s="8" t="s">
        <v>59</v>
      </c>
      <c r="H25" s="8" t="s">
        <v>84</v>
      </c>
      <c r="I25" s="8" t="s">
        <v>120</v>
      </c>
      <c r="J25" s="8" t="s">
        <v>118</v>
      </c>
      <c r="K25" s="8">
        <v>6</v>
      </c>
      <c r="L25" s="8" t="s">
        <v>72</v>
      </c>
      <c r="M25" s="8" t="s">
        <v>77</v>
      </c>
      <c r="N25" s="8" t="s">
        <v>78</v>
      </c>
      <c r="O25" s="8">
        <v>2</v>
      </c>
      <c r="P25" s="8">
        <v>2</v>
      </c>
      <c r="Q25" s="8">
        <v>1</v>
      </c>
      <c r="R25" s="8">
        <v>1</v>
      </c>
      <c r="S25" s="8">
        <v>4</v>
      </c>
      <c r="T25" s="8">
        <v>5</v>
      </c>
      <c r="U25" s="8">
        <v>1</v>
      </c>
      <c r="V25" s="8">
        <v>2</v>
      </c>
      <c r="W25" s="8">
        <v>4</v>
      </c>
      <c r="X25" s="8">
        <v>4</v>
      </c>
      <c r="Y25" s="8">
        <v>3</v>
      </c>
      <c r="Z25" s="8">
        <v>4</v>
      </c>
      <c r="AA25" s="8">
        <v>2</v>
      </c>
      <c r="AB25" s="8">
        <v>5</v>
      </c>
      <c r="AC25" s="8">
        <v>3</v>
      </c>
      <c r="AD25" s="8">
        <v>3</v>
      </c>
      <c r="AE25" s="8">
        <v>2</v>
      </c>
      <c r="AF25" s="8">
        <v>2</v>
      </c>
      <c r="AG25" s="8">
        <v>2</v>
      </c>
      <c r="AH25" s="8">
        <v>2</v>
      </c>
      <c r="AI25" s="8">
        <v>2</v>
      </c>
      <c r="AJ25" s="8">
        <v>2</v>
      </c>
      <c r="AK25" s="8">
        <v>4</v>
      </c>
      <c r="AL25" s="8">
        <v>3</v>
      </c>
      <c r="AM25" s="8">
        <v>4</v>
      </c>
      <c r="AN25" s="8">
        <v>3</v>
      </c>
      <c r="AO25" s="8" t="s">
        <v>74</v>
      </c>
      <c r="AP25" s="8" t="s">
        <v>74</v>
      </c>
      <c r="AQ25" s="8" t="s">
        <v>74</v>
      </c>
      <c r="AR25" s="8" t="s">
        <v>67</v>
      </c>
      <c r="AS25" s="8" t="s">
        <v>66</v>
      </c>
      <c r="AT25" s="8" t="s">
        <v>66</v>
      </c>
      <c r="AU25" s="8" t="s">
        <v>66</v>
      </c>
      <c r="AV25" s="8" t="s">
        <v>67</v>
      </c>
      <c r="AW25" s="8" t="s">
        <v>66</v>
      </c>
      <c r="AX25" s="8" t="s">
        <v>67</v>
      </c>
      <c r="AY25" s="8" t="s">
        <v>74</v>
      </c>
      <c r="AZ25" s="8" t="s">
        <v>66</v>
      </c>
      <c r="BA25" s="8" t="s">
        <v>124</v>
      </c>
      <c r="BB25" s="8"/>
      <c r="BC25" s="8"/>
      <c r="BD25" s="9">
        <f t="shared" si="0"/>
        <v>2.5</v>
      </c>
      <c r="BE25" s="9" t="str">
        <f t="shared" si="9"/>
        <v>Dissatisfied</v>
      </c>
      <c r="BF25" s="10">
        <f t="shared" si="1"/>
        <v>3</v>
      </c>
      <c r="BG25" s="10" t="str">
        <f t="shared" si="2"/>
        <v>Neutral</v>
      </c>
      <c r="BH25" s="10">
        <f t="shared" si="3"/>
        <v>3</v>
      </c>
      <c r="BI25" s="10" t="str">
        <f t="shared" si="4"/>
        <v>Neutral</v>
      </c>
      <c r="BJ25" s="10">
        <f t="shared" si="5"/>
        <v>2</v>
      </c>
      <c r="BK25" s="10" t="str">
        <f t="shared" si="6"/>
        <v>Dissatisfied</v>
      </c>
      <c r="BL25" s="10">
        <f t="shared" si="7"/>
        <v>3.5</v>
      </c>
      <c r="BM25" s="10" t="str">
        <f t="shared" si="8"/>
        <v>Satisfied</v>
      </c>
      <c r="BN25" s="10"/>
      <c r="BO25" s="10"/>
      <c r="BP25" s="10"/>
    </row>
    <row r="26" spans="1:68" ht="27" customHeight="1" x14ac:dyDescent="0.3">
      <c r="A26" s="8" t="s">
        <v>107</v>
      </c>
      <c r="B26" s="8" t="s">
        <v>125</v>
      </c>
      <c r="C26" s="8" t="s">
        <v>56</v>
      </c>
      <c r="D26" s="8">
        <v>29</v>
      </c>
      <c r="E26" s="8" t="s">
        <v>57</v>
      </c>
      <c r="F26" s="8" t="s">
        <v>126</v>
      </c>
      <c r="G26" s="8" t="s">
        <v>127</v>
      </c>
      <c r="H26" s="8" t="s">
        <v>84</v>
      </c>
      <c r="I26" s="8" t="s">
        <v>128</v>
      </c>
      <c r="J26" s="8" t="s">
        <v>71</v>
      </c>
      <c r="K26" s="8">
        <v>3</v>
      </c>
      <c r="L26" s="8" t="s">
        <v>91</v>
      </c>
      <c r="M26" s="8" t="s">
        <v>64</v>
      </c>
      <c r="N26" s="8" t="s">
        <v>129</v>
      </c>
      <c r="O26" s="8">
        <v>3</v>
      </c>
      <c r="P26" s="8">
        <v>4</v>
      </c>
      <c r="Q26" s="8">
        <v>2</v>
      </c>
      <c r="R26" s="8">
        <v>2</v>
      </c>
      <c r="S26" s="8">
        <v>4</v>
      </c>
      <c r="T26" s="8">
        <v>5</v>
      </c>
      <c r="U26" s="8">
        <v>4</v>
      </c>
      <c r="V26" s="8">
        <v>3</v>
      </c>
      <c r="W26" s="8">
        <v>4</v>
      </c>
      <c r="X26" s="8">
        <v>4</v>
      </c>
      <c r="Y26" s="8">
        <v>3</v>
      </c>
      <c r="Z26" s="8">
        <v>1</v>
      </c>
      <c r="AA26" s="8">
        <v>3</v>
      </c>
      <c r="AB26" s="8">
        <v>4</v>
      </c>
      <c r="AC26" s="8">
        <v>3</v>
      </c>
      <c r="AD26" s="8">
        <v>3</v>
      </c>
      <c r="AE26" s="8">
        <v>4</v>
      </c>
      <c r="AF26" s="8">
        <v>2</v>
      </c>
      <c r="AG26" s="8">
        <v>2</v>
      </c>
      <c r="AH26" s="8">
        <v>3</v>
      </c>
      <c r="AI26" s="8">
        <v>2</v>
      </c>
      <c r="AJ26" s="8">
        <v>1</v>
      </c>
      <c r="AK26" s="8">
        <v>4</v>
      </c>
      <c r="AL26" s="8">
        <v>5</v>
      </c>
      <c r="AM26" s="8">
        <v>2</v>
      </c>
      <c r="AN26" s="8">
        <v>3</v>
      </c>
      <c r="AO26" s="8" t="s">
        <v>74</v>
      </c>
      <c r="AP26" s="8" t="s">
        <v>74</v>
      </c>
      <c r="AQ26" s="8" t="s">
        <v>67</v>
      </c>
      <c r="AR26" s="8" t="s">
        <v>67</v>
      </c>
      <c r="AS26" s="8" t="s">
        <v>66</v>
      </c>
      <c r="AT26" s="8" t="s">
        <v>66</v>
      </c>
      <c r="AU26" s="8" t="s">
        <v>66</v>
      </c>
      <c r="AV26" s="8" t="s">
        <v>74</v>
      </c>
      <c r="AW26" s="8" t="s">
        <v>66</v>
      </c>
      <c r="AX26" s="8" t="s">
        <v>67</v>
      </c>
      <c r="AY26" s="8" t="s">
        <v>66</v>
      </c>
      <c r="AZ26" s="8" t="s">
        <v>66</v>
      </c>
      <c r="BA26" s="8" t="s">
        <v>130</v>
      </c>
      <c r="BB26" s="8" t="s">
        <v>131</v>
      </c>
      <c r="BC26" s="8"/>
      <c r="BD26" s="9">
        <f t="shared" si="0"/>
        <v>3.3333333333333335</v>
      </c>
      <c r="BE26" s="9" t="str">
        <f t="shared" si="9"/>
        <v>Neutral</v>
      </c>
      <c r="BF26" s="10">
        <f t="shared" si="1"/>
        <v>3.1666666666666665</v>
      </c>
      <c r="BG26" s="10" t="str">
        <f t="shared" si="2"/>
        <v>Neutral</v>
      </c>
      <c r="BH26" s="10">
        <f t="shared" si="3"/>
        <v>3.4</v>
      </c>
      <c r="BI26" s="10" t="str">
        <f t="shared" si="4"/>
        <v>Satisfied</v>
      </c>
      <c r="BJ26" s="10">
        <f t="shared" si="5"/>
        <v>2</v>
      </c>
      <c r="BK26" s="10" t="str">
        <f t="shared" si="6"/>
        <v>Dissatisfied</v>
      </c>
      <c r="BL26" s="10">
        <f t="shared" si="7"/>
        <v>3.5</v>
      </c>
      <c r="BM26" s="10" t="str">
        <f t="shared" si="8"/>
        <v>Satisfied</v>
      </c>
      <c r="BN26" s="10"/>
      <c r="BO26" s="10"/>
      <c r="BP26" s="10"/>
    </row>
    <row r="27" spans="1:68" ht="27" customHeight="1" x14ac:dyDescent="0.3">
      <c r="A27" s="8" t="s">
        <v>107</v>
      </c>
      <c r="B27" s="8" t="s">
        <v>125</v>
      </c>
      <c r="C27" s="8" t="s">
        <v>56</v>
      </c>
      <c r="D27" s="8">
        <v>67</v>
      </c>
      <c r="E27" s="8" t="s">
        <v>57</v>
      </c>
      <c r="F27" s="8" t="s">
        <v>58</v>
      </c>
      <c r="G27" s="8" t="s">
        <v>59</v>
      </c>
      <c r="H27" s="8" t="s">
        <v>84</v>
      </c>
      <c r="I27" s="8" t="s">
        <v>115</v>
      </c>
      <c r="J27" s="8" t="s">
        <v>62</v>
      </c>
      <c r="K27" s="8">
        <v>3</v>
      </c>
      <c r="L27" s="8" t="s">
        <v>91</v>
      </c>
      <c r="M27" s="8" t="s">
        <v>77</v>
      </c>
      <c r="N27" s="8" t="s">
        <v>78</v>
      </c>
      <c r="O27" s="8">
        <v>2</v>
      </c>
      <c r="P27" s="8">
        <v>2</v>
      </c>
      <c r="Q27" s="8">
        <v>1</v>
      </c>
      <c r="R27" s="8">
        <v>3</v>
      </c>
      <c r="S27" s="8">
        <v>2</v>
      </c>
      <c r="T27" s="8">
        <v>4</v>
      </c>
      <c r="U27" s="8">
        <v>3</v>
      </c>
      <c r="V27" s="8">
        <v>1</v>
      </c>
      <c r="W27" s="8">
        <v>5</v>
      </c>
      <c r="X27" s="8">
        <v>4</v>
      </c>
      <c r="Y27" s="8">
        <v>3</v>
      </c>
      <c r="Z27" s="8">
        <v>2</v>
      </c>
      <c r="AA27" s="8">
        <v>2</v>
      </c>
      <c r="AB27" s="8">
        <v>4</v>
      </c>
      <c r="AC27" s="8">
        <v>3</v>
      </c>
      <c r="AD27" s="8">
        <v>2</v>
      </c>
      <c r="AE27" s="8">
        <v>2</v>
      </c>
      <c r="AF27" s="8">
        <v>1</v>
      </c>
      <c r="AG27" s="8">
        <v>2</v>
      </c>
      <c r="AH27" s="8">
        <v>3</v>
      </c>
      <c r="AI27" s="8">
        <v>2</v>
      </c>
      <c r="AJ27" s="8">
        <v>2</v>
      </c>
      <c r="AK27" s="8">
        <v>4</v>
      </c>
      <c r="AL27" s="8">
        <v>3</v>
      </c>
      <c r="AM27" s="8">
        <v>3</v>
      </c>
      <c r="AN27" s="8">
        <v>3</v>
      </c>
      <c r="AO27" s="8" t="s">
        <v>66</v>
      </c>
      <c r="AP27" s="8" t="s">
        <v>66</v>
      </c>
      <c r="AQ27" s="8" t="s">
        <v>67</v>
      </c>
      <c r="AR27" s="8" t="s">
        <v>67</v>
      </c>
      <c r="AS27" s="8" t="s">
        <v>66</v>
      </c>
      <c r="AT27" s="8" t="s">
        <v>66</v>
      </c>
      <c r="AU27" s="8" t="s">
        <v>66</v>
      </c>
      <c r="AV27" s="8" t="s">
        <v>74</v>
      </c>
      <c r="AW27" s="8" t="s">
        <v>74</v>
      </c>
      <c r="AX27" s="8" t="s">
        <v>67</v>
      </c>
      <c r="AY27" s="8" t="s">
        <v>66</v>
      </c>
      <c r="AZ27" s="8" t="s">
        <v>66</v>
      </c>
      <c r="BA27" s="8" t="s">
        <v>132</v>
      </c>
      <c r="BB27" s="8" t="s">
        <v>133</v>
      </c>
      <c r="BC27" s="8" t="s">
        <v>134</v>
      </c>
      <c r="BD27" s="9">
        <f t="shared" si="0"/>
        <v>2.3333333333333335</v>
      </c>
      <c r="BE27" s="9" t="str">
        <f t="shared" si="9"/>
        <v>Dissatisfied</v>
      </c>
      <c r="BF27" s="10">
        <f t="shared" si="1"/>
        <v>3</v>
      </c>
      <c r="BG27" s="10" t="str">
        <f t="shared" si="2"/>
        <v>Neutral</v>
      </c>
      <c r="BH27" s="10">
        <f t="shared" si="3"/>
        <v>2.6</v>
      </c>
      <c r="BI27" s="10" t="str">
        <f t="shared" si="4"/>
        <v>Neutral</v>
      </c>
      <c r="BJ27" s="10">
        <f t="shared" si="5"/>
        <v>2</v>
      </c>
      <c r="BK27" s="10" t="str">
        <f t="shared" si="6"/>
        <v>Dissatisfied</v>
      </c>
      <c r="BL27" s="10">
        <f t="shared" si="7"/>
        <v>3.25</v>
      </c>
      <c r="BM27" s="10" t="str">
        <f t="shared" si="8"/>
        <v>Neutral</v>
      </c>
      <c r="BN27" s="10"/>
      <c r="BO27" s="10"/>
      <c r="BP27" s="10"/>
    </row>
    <row r="28" spans="1:68" ht="27" customHeight="1" x14ac:dyDescent="0.3">
      <c r="A28" s="8" t="s">
        <v>107</v>
      </c>
      <c r="B28" s="8" t="s">
        <v>125</v>
      </c>
      <c r="C28" s="8" t="s">
        <v>56</v>
      </c>
      <c r="D28" s="8">
        <v>59</v>
      </c>
      <c r="E28" s="8" t="s">
        <v>92</v>
      </c>
      <c r="F28" s="8" t="s">
        <v>58</v>
      </c>
      <c r="G28" s="8" t="s">
        <v>59</v>
      </c>
      <c r="H28" s="8" t="s">
        <v>105</v>
      </c>
      <c r="I28" s="8" t="s">
        <v>128</v>
      </c>
      <c r="J28" s="8" t="s">
        <v>71</v>
      </c>
      <c r="K28" s="8">
        <v>3</v>
      </c>
      <c r="L28" s="8" t="s">
        <v>63</v>
      </c>
      <c r="M28" s="8" t="s">
        <v>77</v>
      </c>
      <c r="N28" s="8" t="s">
        <v>78</v>
      </c>
      <c r="O28" s="8">
        <v>4</v>
      </c>
      <c r="P28" s="8">
        <v>3</v>
      </c>
      <c r="Q28" s="8">
        <v>1</v>
      </c>
      <c r="R28" s="8">
        <v>2</v>
      </c>
      <c r="S28" s="8">
        <v>1</v>
      </c>
      <c r="T28" s="8">
        <v>5</v>
      </c>
      <c r="U28" s="8">
        <v>3</v>
      </c>
      <c r="V28" s="8">
        <v>2</v>
      </c>
      <c r="W28" s="8">
        <v>3</v>
      </c>
      <c r="X28" s="8">
        <v>4</v>
      </c>
      <c r="Y28" s="8">
        <v>3</v>
      </c>
      <c r="Z28" s="8">
        <v>1</v>
      </c>
      <c r="AA28" s="8">
        <v>2</v>
      </c>
      <c r="AB28" s="8">
        <v>5</v>
      </c>
      <c r="AC28" s="8">
        <v>1</v>
      </c>
      <c r="AD28" s="8">
        <v>2</v>
      </c>
      <c r="AE28" s="8">
        <v>2</v>
      </c>
      <c r="AF28" s="8">
        <v>1</v>
      </c>
      <c r="AG28" s="8">
        <v>1</v>
      </c>
      <c r="AH28" s="8">
        <v>2</v>
      </c>
      <c r="AI28" s="8">
        <v>1</v>
      </c>
      <c r="AJ28" s="8">
        <v>2</v>
      </c>
      <c r="AK28" s="8">
        <v>4</v>
      </c>
      <c r="AL28" s="8">
        <v>3</v>
      </c>
      <c r="AM28" s="8">
        <v>2</v>
      </c>
      <c r="AN28" s="8">
        <v>2</v>
      </c>
      <c r="AO28" s="8" t="s">
        <v>74</v>
      </c>
      <c r="AP28" s="8" t="s">
        <v>66</v>
      </c>
      <c r="AQ28" s="8" t="s">
        <v>67</v>
      </c>
      <c r="AR28" s="8" t="s">
        <v>67</v>
      </c>
      <c r="AS28" s="8" t="s">
        <v>66</v>
      </c>
      <c r="AT28" s="8" t="s">
        <v>66</v>
      </c>
      <c r="AU28" s="8" t="s">
        <v>66</v>
      </c>
      <c r="AV28" s="8" t="s">
        <v>74</v>
      </c>
      <c r="AW28" s="8" t="s">
        <v>74</v>
      </c>
      <c r="AX28" s="8" t="s">
        <v>67</v>
      </c>
      <c r="AY28" s="8" t="s">
        <v>66</v>
      </c>
      <c r="AZ28" s="8" t="s">
        <v>74</v>
      </c>
      <c r="BA28" s="8" t="s">
        <v>135</v>
      </c>
      <c r="BB28" s="8" t="s">
        <v>136</v>
      </c>
      <c r="BC28" s="8" t="s">
        <v>137</v>
      </c>
      <c r="BD28" s="9">
        <f t="shared" si="0"/>
        <v>2.6666666666666665</v>
      </c>
      <c r="BE28" s="9" t="str">
        <f t="shared" si="9"/>
        <v>Neutral</v>
      </c>
      <c r="BF28" s="10">
        <f t="shared" si="1"/>
        <v>2.6666666666666665</v>
      </c>
      <c r="BG28" s="10" t="str">
        <f t="shared" si="2"/>
        <v>Neutral</v>
      </c>
      <c r="BH28" s="10">
        <f t="shared" si="3"/>
        <v>2.4</v>
      </c>
      <c r="BI28" s="10" t="str">
        <f t="shared" si="4"/>
        <v>Dissatisfied</v>
      </c>
      <c r="BJ28" s="10">
        <f t="shared" si="5"/>
        <v>1.4</v>
      </c>
      <c r="BK28" s="10" t="str">
        <f t="shared" si="6"/>
        <v>Very Dissatisfied</v>
      </c>
      <c r="BL28" s="10">
        <f t="shared" si="7"/>
        <v>2.75</v>
      </c>
      <c r="BM28" s="10" t="str">
        <f t="shared" si="8"/>
        <v>Neutral</v>
      </c>
      <c r="BN28" s="10"/>
      <c r="BO28" s="10"/>
      <c r="BP28" s="10"/>
    </row>
    <row r="29" spans="1:68" ht="27" customHeight="1" x14ac:dyDescent="0.3">
      <c r="A29" s="8" t="s">
        <v>107</v>
      </c>
      <c r="B29" s="8" t="s">
        <v>125</v>
      </c>
      <c r="C29" s="8" t="s">
        <v>56</v>
      </c>
      <c r="D29" s="8">
        <v>62</v>
      </c>
      <c r="E29" s="8" t="s">
        <v>92</v>
      </c>
      <c r="F29" s="8" t="s">
        <v>58</v>
      </c>
      <c r="G29" s="8" t="s">
        <v>59</v>
      </c>
      <c r="H29" s="8" t="s">
        <v>84</v>
      </c>
      <c r="I29" s="8" t="s">
        <v>120</v>
      </c>
      <c r="J29" s="8" t="s">
        <v>62</v>
      </c>
      <c r="K29" s="8">
        <v>2</v>
      </c>
      <c r="L29" s="8" t="s">
        <v>91</v>
      </c>
      <c r="M29" s="8" t="s">
        <v>77</v>
      </c>
      <c r="N29" s="8" t="s">
        <v>78</v>
      </c>
      <c r="O29" s="8">
        <v>3</v>
      </c>
      <c r="P29" s="8">
        <v>4</v>
      </c>
      <c r="Q29" s="8">
        <v>2</v>
      </c>
      <c r="R29" s="8">
        <v>2</v>
      </c>
      <c r="S29" s="8">
        <v>2</v>
      </c>
      <c r="T29" s="8">
        <v>4</v>
      </c>
      <c r="U29" s="8">
        <v>2</v>
      </c>
      <c r="V29" s="8">
        <v>2</v>
      </c>
      <c r="W29" s="8">
        <v>4</v>
      </c>
      <c r="X29" s="8">
        <v>4</v>
      </c>
      <c r="Y29" s="8">
        <v>3</v>
      </c>
      <c r="Z29" s="8">
        <v>2</v>
      </c>
      <c r="AA29" s="8">
        <v>2</v>
      </c>
      <c r="AB29" s="8">
        <v>2</v>
      </c>
      <c r="AC29" s="8">
        <v>4</v>
      </c>
      <c r="AD29" s="8">
        <v>2</v>
      </c>
      <c r="AE29" s="8">
        <v>4</v>
      </c>
      <c r="AF29" s="8">
        <v>2</v>
      </c>
      <c r="AG29" s="8">
        <v>3</v>
      </c>
      <c r="AH29" s="8">
        <v>2</v>
      </c>
      <c r="AI29" s="8">
        <v>4</v>
      </c>
      <c r="AJ29" s="8">
        <v>2</v>
      </c>
      <c r="AK29" s="8">
        <v>3</v>
      </c>
      <c r="AL29" s="8">
        <v>3</v>
      </c>
      <c r="AM29" s="8">
        <v>2</v>
      </c>
      <c r="AN29" s="8">
        <v>3</v>
      </c>
      <c r="AO29" s="8" t="s">
        <v>74</v>
      </c>
      <c r="AP29" s="8" t="s">
        <v>74</v>
      </c>
      <c r="AQ29" s="8" t="s">
        <v>66</v>
      </c>
      <c r="AR29" s="8" t="s">
        <v>66</v>
      </c>
      <c r="AS29" s="8" t="s">
        <v>66</v>
      </c>
      <c r="AT29" s="8" t="s">
        <v>67</v>
      </c>
      <c r="AU29" s="8" t="s">
        <v>67</v>
      </c>
      <c r="AV29" s="8" t="s">
        <v>66</v>
      </c>
      <c r="AW29" s="8" t="s">
        <v>67</v>
      </c>
      <c r="AX29" s="8" t="s">
        <v>67</v>
      </c>
      <c r="AY29" s="8" t="s">
        <v>74</v>
      </c>
      <c r="AZ29" s="8" t="s">
        <v>66</v>
      </c>
      <c r="BA29" s="8"/>
      <c r="BB29" s="8" t="s">
        <v>138</v>
      </c>
      <c r="BC29" s="8"/>
      <c r="BD29" s="9">
        <f t="shared" si="0"/>
        <v>2.8333333333333335</v>
      </c>
      <c r="BE29" s="9" t="str">
        <f t="shared" si="9"/>
        <v>Neutral</v>
      </c>
      <c r="BF29" s="10">
        <f t="shared" si="1"/>
        <v>2.8333333333333335</v>
      </c>
      <c r="BG29" s="10" t="str">
        <f t="shared" si="2"/>
        <v>Neutral</v>
      </c>
      <c r="BH29" s="10">
        <f t="shared" si="3"/>
        <v>2.8</v>
      </c>
      <c r="BI29" s="10" t="str">
        <f t="shared" si="4"/>
        <v>Neutral</v>
      </c>
      <c r="BJ29" s="10">
        <f t="shared" si="5"/>
        <v>2.6</v>
      </c>
      <c r="BK29" s="10" t="str">
        <f t="shared" si="6"/>
        <v>Neutral</v>
      </c>
      <c r="BL29" s="10">
        <f t="shared" si="7"/>
        <v>2.75</v>
      </c>
      <c r="BM29" s="10" t="str">
        <f t="shared" si="8"/>
        <v>Neutral</v>
      </c>
      <c r="BN29" s="10"/>
      <c r="BO29" s="10"/>
      <c r="BP29" s="10"/>
    </row>
    <row r="30" spans="1:68" ht="27" customHeight="1" x14ac:dyDescent="0.3">
      <c r="A30" s="8" t="s">
        <v>107</v>
      </c>
      <c r="B30" s="8" t="s">
        <v>125</v>
      </c>
      <c r="C30" s="8" t="s">
        <v>56</v>
      </c>
      <c r="D30" s="8">
        <v>60</v>
      </c>
      <c r="E30" s="8" t="s">
        <v>92</v>
      </c>
      <c r="F30" s="8" t="s">
        <v>58</v>
      </c>
      <c r="G30" s="8" t="s">
        <v>59</v>
      </c>
      <c r="H30" s="8" t="s">
        <v>84</v>
      </c>
      <c r="I30" s="8" t="s">
        <v>94</v>
      </c>
      <c r="J30" s="8" t="s">
        <v>118</v>
      </c>
      <c r="K30" s="8">
        <v>3</v>
      </c>
      <c r="L30" s="8" t="s">
        <v>81</v>
      </c>
      <c r="M30" s="8" t="s">
        <v>77</v>
      </c>
      <c r="N30" s="8" t="s">
        <v>78</v>
      </c>
      <c r="O30" s="8">
        <v>2</v>
      </c>
      <c r="P30" s="8">
        <v>4</v>
      </c>
      <c r="Q30" s="8">
        <v>1</v>
      </c>
      <c r="R30" s="8">
        <v>3</v>
      </c>
      <c r="S30" s="8">
        <v>2</v>
      </c>
      <c r="T30" s="8">
        <v>5</v>
      </c>
      <c r="U30" s="8">
        <v>2</v>
      </c>
      <c r="V30" s="8">
        <v>4</v>
      </c>
      <c r="W30" s="8">
        <v>3</v>
      </c>
      <c r="X30" s="8">
        <v>2</v>
      </c>
      <c r="Y30" s="8">
        <v>3</v>
      </c>
      <c r="Z30" s="8">
        <v>2</v>
      </c>
      <c r="AA30" s="8">
        <v>5</v>
      </c>
      <c r="AB30" s="8">
        <v>4</v>
      </c>
      <c r="AC30" s="8">
        <v>2</v>
      </c>
      <c r="AD30" s="8">
        <v>2</v>
      </c>
      <c r="AE30" s="8">
        <v>5</v>
      </c>
      <c r="AF30" s="8">
        <v>3</v>
      </c>
      <c r="AG30" s="8">
        <v>3</v>
      </c>
      <c r="AH30" s="8">
        <v>2</v>
      </c>
      <c r="AI30" s="8">
        <v>3</v>
      </c>
      <c r="AJ30" s="8">
        <v>4</v>
      </c>
      <c r="AK30" s="8">
        <v>3</v>
      </c>
      <c r="AL30" s="8">
        <v>4</v>
      </c>
      <c r="AM30" s="8">
        <v>2</v>
      </c>
      <c r="AN30" s="8">
        <v>4</v>
      </c>
      <c r="AO30" s="8" t="s">
        <v>74</v>
      </c>
      <c r="AP30" s="8" t="s">
        <v>66</v>
      </c>
      <c r="AQ30" s="8" t="s">
        <v>74</v>
      </c>
      <c r="AR30" s="8" t="s">
        <v>66</v>
      </c>
      <c r="AS30" s="8" t="s">
        <v>74</v>
      </c>
      <c r="AT30" s="8" t="s">
        <v>66</v>
      </c>
      <c r="AU30" s="8" t="s">
        <v>74</v>
      </c>
      <c r="AV30" s="8" t="s">
        <v>66</v>
      </c>
      <c r="AW30" s="8" t="s">
        <v>74</v>
      </c>
      <c r="AX30" s="8" t="s">
        <v>67</v>
      </c>
      <c r="AY30" s="8" t="s">
        <v>67</v>
      </c>
      <c r="AZ30" s="8" t="s">
        <v>66</v>
      </c>
      <c r="BA30" s="8" t="s">
        <v>139</v>
      </c>
      <c r="BB30" s="8" t="s">
        <v>140</v>
      </c>
      <c r="BC30" s="8" t="s">
        <v>141</v>
      </c>
      <c r="BD30" s="9">
        <f t="shared" si="0"/>
        <v>2.8333333333333335</v>
      </c>
      <c r="BE30" s="9" t="str">
        <f t="shared" si="9"/>
        <v>Neutral</v>
      </c>
      <c r="BF30" s="10">
        <f t="shared" si="1"/>
        <v>2.6666666666666665</v>
      </c>
      <c r="BG30" s="10" t="str">
        <f t="shared" si="2"/>
        <v>Neutral</v>
      </c>
      <c r="BH30" s="10">
        <f t="shared" si="3"/>
        <v>3.6</v>
      </c>
      <c r="BI30" s="10" t="str">
        <f t="shared" si="4"/>
        <v>Satisfied</v>
      </c>
      <c r="BJ30" s="10">
        <f t="shared" si="5"/>
        <v>3</v>
      </c>
      <c r="BK30" s="10" t="str">
        <f t="shared" si="6"/>
        <v>Neutral</v>
      </c>
      <c r="BL30" s="10">
        <f t="shared" si="7"/>
        <v>3.25</v>
      </c>
      <c r="BM30" s="10" t="str">
        <f t="shared" si="8"/>
        <v>Neutral</v>
      </c>
      <c r="BN30" s="10"/>
      <c r="BO30" s="10"/>
      <c r="BP30" s="10"/>
    </row>
    <row r="31" spans="1:68" ht="27" customHeight="1" x14ac:dyDescent="0.3">
      <c r="A31" s="8" t="s">
        <v>107</v>
      </c>
      <c r="B31" s="8" t="s">
        <v>125</v>
      </c>
      <c r="C31" s="8" t="s">
        <v>56</v>
      </c>
      <c r="D31" s="8">
        <v>27</v>
      </c>
      <c r="E31" s="8" t="s">
        <v>92</v>
      </c>
      <c r="F31" s="8" t="s">
        <v>58</v>
      </c>
      <c r="G31" s="8" t="s">
        <v>59</v>
      </c>
      <c r="H31" s="8" t="s">
        <v>84</v>
      </c>
      <c r="I31" s="8" t="s">
        <v>120</v>
      </c>
      <c r="J31" s="8" t="s">
        <v>62</v>
      </c>
      <c r="K31" s="8">
        <v>3</v>
      </c>
      <c r="L31" s="8" t="s">
        <v>91</v>
      </c>
      <c r="M31" s="8" t="s">
        <v>64</v>
      </c>
      <c r="N31" s="8" t="s">
        <v>99</v>
      </c>
      <c r="O31" s="8">
        <v>2</v>
      </c>
      <c r="P31" s="8">
        <v>4</v>
      </c>
      <c r="Q31" s="8">
        <v>2</v>
      </c>
      <c r="R31" s="8">
        <v>3</v>
      </c>
      <c r="S31" s="8">
        <v>2</v>
      </c>
      <c r="T31" s="8">
        <v>4</v>
      </c>
      <c r="U31" s="8">
        <v>4</v>
      </c>
      <c r="V31" s="8">
        <v>4</v>
      </c>
      <c r="W31" s="8">
        <v>4</v>
      </c>
      <c r="X31" s="8">
        <v>4</v>
      </c>
      <c r="Y31" s="8">
        <v>4</v>
      </c>
      <c r="Z31" s="8">
        <v>2</v>
      </c>
      <c r="AA31" s="8">
        <v>4</v>
      </c>
      <c r="AB31" s="8">
        <v>5</v>
      </c>
      <c r="AC31" s="8">
        <v>4</v>
      </c>
      <c r="AD31" s="8">
        <v>2</v>
      </c>
      <c r="AE31" s="8">
        <v>5</v>
      </c>
      <c r="AF31" s="8">
        <v>2</v>
      </c>
      <c r="AG31" s="8">
        <v>3</v>
      </c>
      <c r="AH31" s="8">
        <v>2</v>
      </c>
      <c r="AI31" s="8">
        <v>3</v>
      </c>
      <c r="AJ31" s="8">
        <v>4</v>
      </c>
      <c r="AK31" s="8">
        <v>3</v>
      </c>
      <c r="AL31" s="8">
        <v>4</v>
      </c>
      <c r="AM31" s="8">
        <v>3</v>
      </c>
      <c r="AN31" s="8">
        <v>1</v>
      </c>
      <c r="AO31" s="8" t="s">
        <v>67</v>
      </c>
      <c r="AP31" s="8" t="s">
        <v>67</v>
      </c>
      <c r="AQ31" s="8" t="s">
        <v>67</v>
      </c>
      <c r="AR31" s="8" t="s">
        <v>66</v>
      </c>
      <c r="AS31" s="8" t="s">
        <v>66</v>
      </c>
      <c r="AT31" s="8" t="s">
        <v>66</v>
      </c>
      <c r="AU31" s="8" t="s">
        <v>66</v>
      </c>
      <c r="AV31" s="8" t="s">
        <v>74</v>
      </c>
      <c r="AW31" s="8" t="s">
        <v>67</v>
      </c>
      <c r="AX31" s="8" t="s">
        <v>67</v>
      </c>
      <c r="AY31" s="8" t="s">
        <v>74</v>
      </c>
      <c r="AZ31" s="8" t="s">
        <v>66</v>
      </c>
      <c r="BA31" s="8" t="s">
        <v>142</v>
      </c>
      <c r="BB31" s="8" t="s">
        <v>143</v>
      </c>
      <c r="BC31" s="8"/>
      <c r="BD31" s="9">
        <f t="shared" si="0"/>
        <v>2.8333333333333335</v>
      </c>
      <c r="BE31" s="9" t="str">
        <f t="shared" si="9"/>
        <v>Neutral</v>
      </c>
      <c r="BF31" s="10">
        <f t="shared" si="1"/>
        <v>3.6666666666666665</v>
      </c>
      <c r="BG31" s="10" t="str">
        <f t="shared" si="2"/>
        <v>Satisfied</v>
      </c>
      <c r="BH31" s="10">
        <f t="shared" si="3"/>
        <v>4</v>
      </c>
      <c r="BI31" s="10" t="str">
        <f t="shared" si="4"/>
        <v>Satisfied</v>
      </c>
      <c r="BJ31" s="10">
        <f t="shared" si="5"/>
        <v>2.8</v>
      </c>
      <c r="BK31" s="10" t="str">
        <f t="shared" si="6"/>
        <v>Neutral</v>
      </c>
      <c r="BL31" s="10">
        <f t="shared" si="7"/>
        <v>2.75</v>
      </c>
      <c r="BM31" s="10" t="str">
        <f t="shared" si="8"/>
        <v>Neutral</v>
      </c>
      <c r="BN31" s="10"/>
      <c r="BO31" s="10"/>
      <c r="BP31" s="10"/>
    </row>
    <row r="32" spans="1:68" ht="27" customHeight="1" x14ac:dyDescent="0.3">
      <c r="A32" s="8" t="s">
        <v>107</v>
      </c>
      <c r="B32" s="8" t="s">
        <v>125</v>
      </c>
      <c r="C32" s="8" t="s">
        <v>56</v>
      </c>
      <c r="D32" s="8">
        <v>62</v>
      </c>
      <c r="E32" s="8" t="s">
        <v>57</v>
      </c>
      <c r="F32" s="8" t="s">
        <v>58</v>
      </c>
      <c r="G32" s="8" t="s">
        <v>98</v>
      </c>
      <c r="H32" s="8" t="s">
        <v>84</v>
      </c>
      <c r="I32" s="8" t="s">
        <v>94</v>
      </c>
      <c r="J32" s="8" t="s">
        <v>118</v>
      </c>
      <c r="K32" s="8">
        <v>6</v>
      </c>
      <c r="L32" s="8" t="s">
        <v>72</v>
      </c>
      <c r="M32" s="8" t="s">
        <v>77</v>
      </c>
      <c r="N32" s="8" t="s">
        <v>78</v>
      </c>
      <c r="O32" s="8">
        <v>2</v>
      </c>
      <c r="P32" s="8">
        <v>2</v>
      </c>
      <c r="Q32" s="8">
        <v>3</v>
      </c>
      <c r="R32" s="8">
        <v>2</v>
      </c>
      <c r="S32" s="8">
        <v>2</v>
      </c>
      <c r="T32" s="8">
        <v>3</v>
      </c>
      <c r="U32" s="8">
        <v>2</v>
      </c>
      <c r="V32" s="8">
        <v>1</v>
      </c>
      <c r="W32" s="8">
        <v>3</v>
      </c>
      <c r="X32" s="8">
        <v>4</v>
      </c>
      <c r="Y32" s="8">
        <v>2</v>
      </c>
      <c r="Z32" s="8">
        <v>3</v>
      </c>
      <c r="AA32" s="8">
        <v>4</v>
      </c>
      <c r="AB32" s="8">
        <v>4</v>
      </c>
      <c r="AC32" s="8">
        <v>3</v>
      </c>
      <c r="AD32" s="8">
        <v>3</v>
      </c>
      <c r="AE32" s="8">
        <v>4</v>
      </c>
      <c r="AF32" s="8">
        <v>3</v>
      </c>
      <c r="AG32" s="8">
        <v>2</v>
      </c>
      <c r="AH32" s="8">
        <v>2</v>
      </c>
      <c r="AI32" s="8">
        <v>3</v>
      </c>
      <c r="AJ32" s="8">
        <v>2</v>
      </c>
      <c r="AK32" s="8">
        <v>2</v>
      </c>
      <c r="AL32" s="8">
        <v>2</v>
      </c>
      <c r="AM32" s="8">
        <v>4</v>
      </c>
      <c r="AN32" s="8">
        <v>2</v>
      </c>
      <c r="AO32" s="8" t="s">
        <v>67</v>
      </c>
      <c r="AP32" s="8" t="s">
        <v>66</v>
      </c>
      <c r="AQ32" s="8" t="s">
        <v>74</v>
      </c>
      <c r="AR32" s="8" t="s">
        <v>67</v>
      </c>
      <c r="AS32" s="8" t="s">
        <v>66</v>
      </c>
      <c r="AT32" s="8" t="s">
        <v>74</v>
      </c>
      <c r="AU32" s="8" t="s">
        <v>74</v>
      </c>
      <c r="AV32" s="8" t="s">
        <v>67</v>
      </c>
      <c r="AW32" s="8" t="s">
        <v>67</v>
      </c>
      <c r="AX32" s="8" t="s">
        <v>67</v>
      </c>
      <c r="AY32" s="8" t="s">
        <v>66</v>
      </c>
      <c r="AZ32" s="8" t="s">
        <v>66</v>
      </c>
      <c r="BA32" s="8" t="s">
        <v>144</v>
      </c>
      <c r="BB32" s="8"/>
      <c r="BC32" s="8" t="s">
        <v>145</v>
      </c>
      <c r="BD32" s="9">
        <f t="shared" si="0"/>
        <v>2.3333333333333335</v>
      </c>
      <c r="BE32" s="9" t="str">
        <f t="shared" si="9"/>
        <v>Dissatisfied</v>
      </c>
      <c r="BF32" s="10">
        <f t="shared" si="1"/>
        <v>2.5</v>
      </c>
      <c r="BG32" s="10" t="str">
        <f t="shared" si="2"/>
        <v>Dissatisfied</v>
      </c>
      <c r="BH32" s="10">
        <f t="shared" si="3"/>
        <v>3.6</v>
      </c>
      <c r="BI32" s="10" t="str">
        <f t="shared" si="4"/>
        <v>Satisfied</v>
      </c>
      <c r="BJ32" s="10">
        <f t="shared" si="5"/>
        <v>2.4</v>
      </c>
      <c r="BK32" s="10" t="str">
        <f t="shared" si="6"/>
        <v>Dissatisfied</v>
      </c>
      <c r="BL32" s="10">
        <f t="shared" si="7"/>
        <v>2.5</v>
      </c>
      <c r="BM32" s="10" t="str">
        <f t="shared" si="8"/>
        <v>Dissatisfied</v>
      </c>
      <c r="BN32" s="10"/>
      <c r="BO32" s="10"/>
      <c r="BP32" s="10"/>
    </row>
    <row r="33" spans="1:68" ht="27" customHeight="1" x14ac:dyDescent="0.3">
      <c r="A33" s="8" t="s">
        <v>107</v>
      </c>
      <c r="B33" s="8" t="s">
        <v>125</v>
      </c>
      <c r="C33" s="8" t="s">
        <v>56</v>
      </c>
      <c r="D33" s="8">
        <v>65</v>
      </c>
      <c r="E33" s="8" t="s">
        <v>57</v>
      </c>
      <c r="F33" s="8" t="s">
        <v>58</v>
      </c>
      <c r="G33" s="8" t="s">
        <v>59</v>
      </c>
      <c r="H33" s="8" t="s">
        <v>84</v>
      </c>
      <c r="I33" s="8" t="s">
        <v>61</v>
      </c>
      <c r="J33" s="8" t="s">
        <v>118</v>
      </c>
      <c r="K33" s="8">
        <v>2</v>
      </c>
      <c r="L33" s="8" t="s">
        <v>63</v>
      </c>
      <c r="M33" s="8" t="s">
        <v>64</v>
      </c>
      <c r="N33" s="8" t="s">
        <v>116</v>
      </c>
      <c r="O33" s="8">
        <v>1</v>
      </c>
      <c r="P33" s="8">
        <v>3</v>
      </c>
      <c r="Q33" s="8">
        <v>3</v>
      </c>
      <c r="R33" s="8">
        <v>1</v>
      </c>
      <c r="S33" s="8">
        <v>2</v>
      </c>
      <c r="T33" s="8">
        <v>4</v>
      </c>
      <c r="U33" s="8">
        <v>2</v>
      </c>
      <c r="V33" s="8">
        <v>2</v>
      </c>
      <c r="W33" s="8">
        <v>3</v>
      </c>
      <c r="X33" s="8">
        <v>3</v>
      </c>
      <c r="Y33" s="8">
        <v>2</v>
      </c>
      <c r="Z33" s="8">
        <v>3</v>
      </c>
      <c r="AA33" s="8">
        <v>4</v>
      </c>
      <c r="AB33" s="8">
        <v>5</v>
      </c>
      <c r="AC33" s="8">
        <v>3</v>
      </c>
      <c r="AD33" s="8">
        <v>3</v>
      </c>
      <c r="AE33" s="8">
        <v>4</v>
      </c>
      <c r="AF33" s="8">
        <v>2</v>
      </c>
      <c r="AG33" s="8">
        <v>3</v>
      </c>
      <c r="AH33" s="8">
        <v>2</v>
      </c>
      <c r="AI33" s="8">
        <v>2</v>
      </c>
      <c r="AJ33" s="8">
        <v>3</v>
      </c>
      <c r="AK33" s="8">
        <v>2</v>
      </c>
      <c r="AL33" s="8">
        <v>3</v>
      </c>
      <c r="AM33" s="8">
        <v>1</v>
      </c>
      <c r="AN33" s="8">
        <v>1</v>
      </c>
      <c r="AO33" s="8" t="s">
        <v>67</v>
      </c>
      <c r="AP33" s="8" t="s">
        <v>74</v>
      </c>
      <c r="AQ33" s="8" t="s">
        <v>66</v>
      </c>
      <c r="AR33" s="8" t="s">
        <v>67</v>
      </c>
      <c r="AS33" s="8" t="s">
        <v>74</v>
      </c>
      <c r="AT33" s="8" t="s">
        <v>66</v>
      </c>
      <c r="AU33" s="8" t="s">
        <v>66</v>
      </c>
      <c r="AV33" s="8" t="s">
        <v>74</v>
      </c>
      <c r="AW33" s="8" t="s">
        <v>66</v>
      </c>
      <c r="AX33" s="8" t="s">
        <v>67</v>
      </c>
      <c r="AY33" s="8" t="s">
        <v>74</v>
      </c>
      <c r="AZ33" s="8" t="s">
        <v>66</v>
      </c>
      <c r="BA33" s="8" t="s">
        <v>146</v>
      </c>
      <c r="BB33" s="8" t="s">
        <v>147</v>
      </c>
      <c r="BC33" s="8" t="s">
        <v>148</v>
      </c>
      <c r="BD33" s="9">
        <f t="shared" si="0"/>
        <v>2.3333333333333335</v>
      </c>
      <c r="BE33" s="9" t="str">
        <f t="shared" si="9"/>
        <v>Dissatisfied</v>
      </c>
      <c r="BF33" s="10">
        <f t="shared" si="1"/>
        <v>2.5</v>
      </c>
      <c r="BG33" s="10" t="str">
        <f t="shared" si="2"/>
        <v>Dissatisfied</v>
      </c>
      <c r="BH33" s="10">
        <f t="shared" si="3"/>
        <v>3.8</v>
      </c>
      <c r="BI33" s="10" t="str">
        <f t="shared" si="4"/>
        <v>Satisfied</v>
      </c>
      <c r="BJ33" s="10">
        <f t="shared" si="5"/>
        <v>2.4</v>
      </c>
      <c r="BK33" s="10" t="str">
        <f t="shared" si="6"/>
        <v>Dissatisfied</v>
      </c>
      <c r="BL33" s="10">
        <f t="shared" si="7"/>
        <v>1.75</v>
      </c>
      <c r="BM33" s="10" t="str">
        <f t="shared" si="8"/>
        <v>Very Dissatisfied</v>
      </c>
      <c r="BN33" s="10"/>
      <c r="BO33" s="10"/>
      <c r="BP33" s="10"/>
    </row>
    <row r="34" spans="1:68" ht="27" customHeight="1" x14ac:dyDescent="0.3">
      <c r="A34" s="8" t="s">
        <v>107</v>
      </c>
      <c r="B34" s="8" t="s">
        <v>125</v>
      </c>
      <c r="C34" s="8" t="s">
        <v>56</v>
      </c>
      <c r="D34" s="8">
        <v>38</v>
      </c>
      <c r="E34" s="8" t="s">
        <v>57</v>
      </c>
      <c r="F34" s="8" t="s">
        <v>58</v>
      </c>
      <c r="G34" s="8" t="s">
        <v>90</v>
      </c>
      <c r="H34" s="8" t="s">
        <v>84</v>
      </c>
      <c r="I34" s="8" t="s">
        <v>120</v>
      </c>
      <c r="J34" s="8" t="s">
        <v>85</v>
      </c>
      <c r="K34" s="8">
        <v>3</v>
      </c>
      <c r="L34" s="8" t="s">
        <v>72</v>
      </c>
      <c r="M34" s="8" t="s">
        <v>64</v>
      </c>
      <c r="N34" s="8" t="s">
        <v>149</v>
      </c>
      <c r="O34" s="8">
        <v>4</v>
      </c>
      <c r="P34" s="8">
        <v>5</v>
      </c>
      <c r="Q34" s="8">
        <v>3</v>
      </c>
      <c r="R34" s="8">
        <v>4</v>
      </c>
      <c r="S34" s="8">
        <v>3</v>
      </c>
      <c r="T34" s="8">
        <v>5</v>
      </c>
      <c r="U34" s="8">
        <v>3</v>
      </c>
      <c r="V34" s="8">
        <v>4</v>
      </c>
      <c r="W34" s="8">
        <v>4</v>
      </c>
      <c r="X34" s="8">
        <v>3</v>
      </c>
      <c r="Y34" s="8">
        <v>3</v>
      </c>
      <c r="Z34" s="8">
        <v>3</v>
      </c>
      <c r="AA34" s="8">
        <v>2</v>
      </c>
      <c r="AB34" s="8">
        <v>5</v>
      </c>
      <c r="AC34" s="8">
        <v>4</v>
      </c>
      <c r="AD34" s="8">
        <v>4</v>
      </c>
      <c r="AE34" s="8">
        <v>2</v>
      </c>
      <c r="AF34" s="8">
        <v>2</v>
      </c>
      <c r="AG34" s="8">
        <v>2</v>
      </c>
      <c r="AH34" s="8">
        <v>3</v>
      </c>
      <c r="AI34" s="8">
        <v>2</v>
      </c>
      <c r="AJ34" s="8">
        <v>2</v>
      </c>
      <c r="AK34" s="8">
        <v>4</v>
      </c>
      <c r="AL34" s="8">
        <v>4</v>
      </c>
      <c r="AM34" s="8">
        <v>3</v>
      </c>
      <c r="AN34" s="8">
        <v>5</v>
      </c>
      <c r="AO34" s="8" t="s">
        <v>67</v>
      </c>
      <c r="AP34" s="8" t="s">
        <v>74</v>
      </c>
      <c r="AQ34" s="8" t="s">
        <v>66</v>
      </c>
      <c r="AR34" s="8" t="s">
        <v>67</v>
      </c>
      <c r="AS34" s="8" t="s">
        <v>67</v>
      </c>
      <c r="AT34" s="8" t="s">
        <v>67</v>
      </c>
      <c r="AU34" s="8" t="s">
        <v>67</v>
      </c>
      <c r="AV34" s="8" t="s">
        <v>74</v>
      </c>
      <c r="AW34" s="8" t="s">
        <v>67</v>
      </c>
      <c r="AX34" s="8" t="s">
        <v>67</v>
      </c>
      <c r="AY34" s="8" t="s">
        <v>74</v>
      </c>
      <c r="AZ34" s="8" t="s">
        <v>67</v>
      </c>
      <c r="BA34" s="8" t="s">
        <v>150</v>
      </c>
      <c r="BB34" s="8" t="s">
        <v>151</v>
      </c>
      <c r="BC34" s="8" t="s">
        <v>152</v>
      </c>
      <c r="BD34" s="9">
        <f t="shared" si="0"/>
        <v>4</v>
      </c>
      <c r="BE34" s="9" t="str">
        <f t="shared" si="9"/>
        <v>Satisfied</v>
      </c>
      <c r="BF34" s="10">
        <f t="shared" si="1"/>
        <v>3.3333333333333335</v>
      </c>
      <c r="BG34" s="10" t="str">
        <f t="shared" si="2"/>
        <v>Neutral</v>
      </c>
      <c r="BH34" s="10">
        <f t="shared" si="3"/>
        <v>3.4</v>
      </c>
      <c r="BI34" s="10" t="str">
        <f t="shared" si="4"/>
        <v>Satisfied</v>
      </c>
      <c r="BJ34" s="10">
        <f t="shared" si="5"/>
        <v>2.2000000000000002</v>
      </c>
      <c r="BK34" s="10" t="str">
        <f t="shared" si="6"/>
        <v>Dissatisfied</v>
      </c>
      <c r="BL34" s="10">
        <f t="shared" si="7"/>
        <v>4</v>
      </c>
      <c r="BM34" s="10" t="str">
        <f t="shared" si="8"/>
        <v>Satisfied</v>
      </c>
      <c r="BN34" s="10"/>
      <c r="BO34" s="10"/>
      <c r="BP34" s="10"/>
    </row>
    <row r="35" spans="1:68" ht="27" customHeight="1" x14ac:dyDescent="0.3">
      <c r="A35" s="8" t="s">
        <v>107</v>
      </c>
      <c r="B35" s="8" t="s">
        <v>125</v>
      </c>
      <c r="C35" s="8" t="s">
        <v>56</v>
      </c>
      <c r="D35" s="8">
        <v>77</v>
      </c>
      <c r="E35" s="8" t="s">
        <v>92</v>
      </c>
      <c r="F35" s="8" t="s">
        <v>58</v>
      </c>
      <c r="G35" s="8" t="s">
        <v>59</v>
      </c>
      <c r="H35" s="8" t="s">
        <v>84</v>
      </c>
      <c r="I35" s="8" t="s">
        <v>108</v>
      </c>
      <c r="J35" s="8" t="s">
        <v>71</v>
      </c>
      <c r="K35" s="8">
        <v>2</v>
      </c>
      <c r="L35" s="8" t="s">
        <v>63</v>
      </c>
      <c r="M35" s="8" t="s">
        <v>77</v>
      </c>
      <c r="N35" s="8" t="s">
        <v>78</v>
      </c>
      <c r="O35" s="8">
        <v>4</v>
      </c>
      <c r="P35" s="8">
        <v>3</v>
      </c>
      <c r="Q35" s="8">
        <v>2</v>
      </c>
      <c r="R35" s="8">
        <v>2</v>
      </c>
      <c r="S35" s="8">
        <v>2</v>
      </c>
      <c r="T35" s="8">
        <v>5</v>
      </c>
      <c r="U35" s="8">
        <v>3</v>
      </c>
      <c r="V35" s="8">
        <v>3</v>
      </c>
      <c r="W35" s="8">
        <v>4</v>
      </c>
      <c r="X35" s="8">
        <v>4</v>
      </c>
      <c r="Y35" s="8">
        <v>2</v>
      </c>
      <c r="Z35" s="8">
        <v>2</v>
      </c>
      <c r="AA35" s="8">
        <v>4</v>
      </c>
      <c r="AB35" s="8">
        <v>5</v>
      </c>
      <c r="AC35" s="8">
        <v>2</v>
      </c>
      <c r="AD35" s="8">
        <v>2</v>
      </c>
      <c r="AE35" s="8">
        <v>4</v>
      </c>
      <c r="AF35" s="8">
        <v>2</v>
      </c>
      <c r="AG35" s="8">
        <v>3</v>
      </c>
      <c r="AH35" s="8">
        <v>2</v>
      </c>
      <c r="AI35" s="8">
        <v>2</v>
      </c>
      <c r="AJ35" s="8">
        <v>3</v>
      </c>
      <c r="AK35" s="8">
        <v>4</v>
      </c>
      <c r="AL35" s="8">
        <v>4</v>
      </c>
      <c r="AM35" s="8">
        <v>3</v>
      </c>
      <c r="AN35" s="8">
        <v>4</v>
      </c>
      <c r="AO35" s="8" t="s">
        <v>66</v>
      </c>
      <c r="AP35" s="8" t="s">
        <v>66</v>
      </c>
      <c r="AQ35" s="8" t="s">
        <v>67</v>
      </c>
      <c r="AR35" s="8" t="s">
        <v>67</v>
      </c>
      <c r="AS35" s="8" t="s">
        <v>66</v>
      </c>
      <c r="AT35" s="8" t="s">
        <v>66</v>
      </c>
      <c r="AU35" s="8" t="s">
        <v>74</v>
      </c>
      <c r="AV35" s="8" t="s">
        <v>66</v>
      </c>
      <c r="AW35" s="8" t="s">
        <v>66</v>
      </c>
      <c r="AX35" s="8" t="s">
        <v>67</v>
      </c>
      <c r="AY35" s="8" t="s">
        <v>74</v>
      </c>
      <c r="AZ35" s="8" t="s">
        <v>67</v>
      </c>
      <c r="BA35" s="8"/>
      <c r="BB35" s="8"/>
      <c r="BC35" s="8" t="s">
        <v>153</v>
      </c>
      <c r="BD35" s="9">
        <f t="shared" si="0"/>
        <v>3</v>
      </c>
      <c r="BE35" s="9" t="str">
        <f t="shared" si="9"/>
        <v>Neutral</v>
      </c>
      <c r="BF35" s="10">
        <f t="shared" si="1"/>
        <v>3</v>
      </c>
      <c r="BG35" s="10" t="str">
        <f t="shared" si="2"/>
        <v>Neutral</v>
      </c>
      <c r="BH35" s="10">
        <f t="shared" si="3"/>
        <v>3.4</v>
      </c>
      <c r="BI35" s="10" t="str">
        <f t="shared" si="4"/>
        <v>Satisfied</v>
      </c>
      <c r="BJ35" s="10">
        <f t="shared" si="5"/>
        <v>2.4</v>
      </c>
      <c r="BK35" s="10" t="str">
        <f t="shared" si="6"/>
        <v>Dissatisfied</v>
      </c>
      <c r="BL35" s="10">
        <f t="shared" si="7"/>
        <v>3.75</v>
      </c>
      <c r="BM35" s="10" t="str">
        <f t="shared" si="8"/>
        <v>Satisfied</v>
      </c>
      <c r="BN35" s="10"/>
      <c r="BO35" s="10"/>
      <c r="BP35" s="10"/>
    </row>
    <row r="36" spans="1:68" ht="27" customHeight="1" x14ac:dyDescent="0.3">
      <c r="A36" s="8" t="s">
        <v>107</v>
      </c>
      <c r="B36" s="8" t="s">
        <v>154</v>
      </c>
      <c r="C36" s="8" t="s">
        <v>56</v>
      </c>
      <c r="D36" s="8">
        <v>40</v>
      </c>
      <c r="E36" s="8" t="s">
        <v>92</v>
      </c>
      <c r="F36" s="8" t="s">
        <v>126</v>
      </c>
      <c r="G36" s="8" t="s">
        <v>127</v>
      </c>
      <c r="H36" s="8" t="s">
        <v>84</v>
      </c>
      <c r="I36" s="8" t="s">
        <v>120</v>
      </c>
      <c r="J36" s="8" t="s">
        <v>85</v>
      </c>
      <c r="K36" s="8">
        <v>11</v>
      </c>
      <c r="L36" s="8" t="s">
        <v>63</v>
      </c>
      <c r="M36" s="8" t="s">
        <v>64</v>
      </c>
      <c r="N36" s="8" t="s">
        <v>106</v>
      </c>
      <c r="O36" s="8">
        <v>2</v>
      </c>
      <c r="P36" s="8">
        <v>2</v>
      </c>
      <c r="Q36" s="8">
        <v>1</v>
      </c>
      <c r="R36" s="8">
        <v>2</v>
      </c>
      <c r="S36" s="8">
        <v>3</v>
      </c>
      <c r="T36" s="8">
        <v>5</v>
      </c>
      <c r="U36" s="8">
        <v>4</v>
      </c>
      <c r="V36" s="8">
        <v>1</v>
      </c>
      <c r="W36" s="8">
        <v>4</v>
      </c>
      <c r="X36" s="8">
        <v>4</v>
      </c>
      <c r="Y36" s="8">
        <v>3</v>
      </c>
      <c r="Z36" s="8">
        <v>3</v>
      </c>
      <c r="AA36" s="8">
        <v>2</v>
      </c>
      <c r="AB36" s="8">
        <v>4</v>
      </c>
      <c r="AC36" s="8">
        <v>2</v>
      </c>
      <c r="AD36" s="8">
        <v>3</v>
      </c>
      <c r="AE36" s="8">
        <v>4</v>
      </c>
      <c r="AF36" s="8">
        <v>2</v>
      </c>
      <c r="AG36" s="8">
        <v>2</v>
      </c>
      <c r="AH36" s="8">
        <v>3</v>
      </c>
      <c r="AI36" s="8">
        <v>2</v>
      </c>
      <c r="AJ36" s="8">
        <v>3</v>
      </c>
      <c r="AK36" s="8">
        <v>2</v>
      </c>
      <c r="AL36" s="8">
        <v>2</v>
      </c>
      <c r="AM36" s="8">
        <v>2</v>
      </c>
      <c r="AN36" s="8">
        <v>2</v>
      </c>
      <c r="AO36" s="8" t="s">
        <v>67</v>
      </c>
      <c r="AP36" s="8" t="s">
        <v>67</v>
      </c>
      <c r="AQ36" s="8" t="s">
        <v>67</v>
      </c>
      <c r="AR36" s="8" t="s">
        <v>67</v>
      </c>
      <c r="AS36" s="8" t="s">
        <v>66</v>
      </c>
      <c r="AT36" s="8" t="s">
        <v>66</v>
      </c>
      <c r="AU36" s="8" t="s">
        <v>66</v>
      </c>
      <c r="AV36" s="8" t="s">
        <v>67</v>
      </c>
      <c r="AW36" s="8" t="s">
        <v>66</v>
      </c>
      <c r="AX36" s="8" t="s">
        <v>67</v>
      </c>
      <c r="AY36" s="8" t="s">
        <v>66</v>
      </c>
      <c r="AZ36" s="8" t="s">
        <v>66</v>
      </c>
      <c r="BA36" s="8" t="s">
        <v>155</v>
      </c>
      <c r="BB36" s="8" t="s">
        <v>147</v>
      </c>
      <c r="BC36" s="8"/>
      <c r="BD36" s="9">
        <f t="shared" si="0"/>
        <v>2.5</v>
      </c>
      <c r="BE36" s="9" t="str">
        <f t="shared" si="9"/>
        <v>Dissatisfied</v>
      </c>
      <c r="BF36" s="10">
        <f t="shared" si="1"/>
        <v>3.1666666666666665</v>
      </c>
      <c r="BG36" s="10" t="str">
        <f t="shared" si="2"/>
        <v>Neutral</v>
      </c>
      <c r="BH36" s="10">
        <f t="shared" si="3"/>
        <v>3</v>
      </c>
      <c r="BI36" s="10" t="str">
        <f t="shared" si="4"/>
        <v>Neutral</v>
      </c>
      <c r="BJ36" s="10">
        <f t="shared" si="5"/>
        <v>2.4</v>
      </c>
      <c r="BK36" s="10" t="str">
        <f t="shared" si="6"/>
        <v>Dissatisfied</v>
      </c>
      <c r="BL36" s="10">
        <f t="shared" si="7"/>
        <v>2</v>
      </c>
      <c r="BM36" s="10" t="str">
        <f t="shared" si="8"/>
        <v>Dissatisfied</v>
      </c>
      <c r="BN36" s="10"/>
      <c r="BO36" s="10"/>
      <c r="BP36" s="10"/>
    </row>
    <row r="37" spans="1:68" ht="27" customHeight="1" x14ac:dyDescent="0.3">
      <c r="A37" s="8" t="s">
        <v>107</v>
      </c>
      <c r="B37" s="8" t="s">
        <v>154</v>
      </c>
      <c r="C37" s="8" t="s">
        <v>56</v>
      </c>
      <c r="D37" s="8">
        <v>59</v>
      </c>
      <c r="E37" s="8" t="s">
        <v>92</v>
      </c>
      <c r="F37" s="8" t="s">
        <v>58</v>
      </c>
      <c r="G37" s="8" t="s">
        <v>59</v>
      </c>
      <c r="H37" s="8" t="s">
        <v>84</v>
      </c>
      <c r="I37" s="8" t="s">
        <v>120</v>
      </c>
      <c r="J37" s="8" t="s">
        <v>62</v>
      </c>
      <c r="K37" s="8">
        <v>3</v>
      </c>
      <c r="L37" s="8" t="s">
        <v>72</v>
      </c>
      <c r="M37" s="8" t="s">
        <v>77</v>
      </c>
      <c r="N37" s="8" t="s">
        <v>78</v>
      </c>
      <c r="O37" s="8">
        <v>4</v>
      </c>
      <c r="P37" s="8">
        <v>4</v>
      </c>
      <c r="Q37" s="8">
        <v>1</v>
      </c>
      <c r="R37" s="8">
        <v>2</v>
      </c>
      <c r="S37" s="8">
        <v>4</v>
      </c>
      <c r="T37" s="8">
        <v>5</v>
      </c>
      <c r="U37" s="8">
        <v>2</v>
      </c>
      <c r="V37" s="8">
        <v>4</v>
      </c>
      <c r="W37" s="8">
        <v>4</v>
      </c>
      <c r="X37" s="8">
        <v>2</v>
      </c>
      <c r="Y37" s="8">
        <v>4</v>
      </c>
      <c r="Z37" s="8">
        <v>4</v>
      </c>
      <c r="AA37" s="8">
        <v>2</v>
      </c>
      <c r="AB37" s="8">
        <v>1</v>
      </c>
      <c r="AC37" s="8">
        <v>4</v>
      </c>
      <c r="AD37" s="8">
        <v>4</v>
      </c>
      <c r="AE37" s="8">
        <v>5</v>
      </c>
      <c r="AF37" s="8">
        <v>2</v>
      </c>
      <c r="AG37" s="8">
        <v>2</v>
      </c>
      <c r="AH37" s="8">
        <v>4</v>
      </c>
      <c r="AI37" s="8">
        <v>1</v>
      </c>
      <c r="AJ37" s="8">
        <v>4</v>
      </c>
      <c r="AK37" s="8">
        <v>2</v>
      </c>
      <c r="AL37" s="8">
        <v>2</v>
      </c>
      <c r="AM37" s="8">
        <v>3</v>
      </c>
      <c r="AN37" s="8">
        <v>2</v>
      </c>
      <c r="AO37" s="8" t="s">
        <v>74</v>
      </c>
      <c r="AP37" s="8" t="s">
        <v>74</v>
      </c>
      <c r="AQ37" s="8" t="s">
        <v>74</v>
      </c>
      <c r="AR37" s="8" t="s">
        <v>67</v>
      </c>
      <c r="AS37" s="8" t="s">
        <v>66</v>
      </c>
      <c r="AT37" s="8" t="s">
        <v>74</v>
      </c>
      <c r="AU37" s="8" t="s">
        <v>74</v>
      </c>
      <c r="AV37" s="8" t="s">
        <v>66</v>
      </c>
      <c r="AW37" s="8" t="s">
        <v>66</v>
      </c>
      <c r="AX37" s="8" t="s">
        <v>67</v>
      </c>
      <c r="AY37" s="8" t="s">
        <v>67</v>
      </c>
      <c r="AZ37" s="8" t="s">
        <v>66</v>
      </c>
      <c r="BA37" s="8" t="s">
        <v>156</v>
      </c>
      <c r="BB37" s="8" t="s">
        <v>157</v>
      </c>
      <c r="BC37" s="8"/>
      <c r="BD37" s="9">
        <f t="shared" si="0"/>
        <v>3.3333333333333335</v>
      </c>
      <c r="BE37" s="9" t="str">
        <f t="shared" si="9"/>
        <v>Neutral</v>
      </c>
      <c r="BF37" s="10">
        <f t="shared" si="1"/>
        <v>3.3333333333333335</v>
      </c>
      <c r="BG37" s="10" t="str">
        <f t="shared" si="2"/>
        <v>Neutral</v>
      </c>
      <c r="BH37" s="10">
        <f t="shared" si="3"/>
        <v>3.2</v>
      </c>
      <c r="BI37" s="10" t="str">
        <f t="shared" si="4"/>
        <v>Neutral</v>
      </c>
      <c r="BJ37" s="10">
        <f t="shared" si="5"/>
        <v>2.6</v>
      </c>
      <c r="BK37" s="10" t="str">
        <f t="shared" si="6"/>
        <v>Neutral</v>
      </c>
      <c r="BL37" s="10">
        <f t="shared" si="7"/>
        <v>2.25</v>
      </c>
      <c r="BM37" s="10" t="str">
        <f t="shared" si="8"/>
        <v>Dissatisfied</v>
      </c>
      <c r="BN37" s="10"/>
      <c r="BO37" s="10"/>
      <c r="BP37" s="10"/>
    </row>
    <row r="38" spans="1:68" ht="27" customHeight="1" x14ac:dyDescent="0.3">
      <c r="A38" s="8" t="s">
        <v>107</v>
      </c>
      <c r="B38" s="8" t="s">
        <v>154</v>
      </c>
      <c r="C38" s="8" t="s">
        <v>56</v>
      </c>
      <c r="D38" s="8">
        <v>41</v>
      </c>
      <c r="E38" s="8" t="s">
        <v>92</v>
      </c>
      <c r="F38" s="8" t="s">
        <v>58</v>
      </c>
      <c r="G38" s="8" t="s">
        <v>98</v>
      </c>
      <c r="H38" s="8" t="s">
        <v>105</v>
      </c>
      <c r="I38" s="8" t="s">
        <v>120</v>
      </c>
      <c r="J38" s="8" t="s">
        <v>118</v>
      </c>
      <c r="K38" s="8">
        <v>1</v>
      </c>
      <c r="L38" s="8" t="s">
        <v>72</v>
      </c>
      <c r="M38" s="8" t="s">
        <v>77</v>
      </c>
      <c r="N38" s="8" t="s">
        <v>78</v>
      </c>
      <c r="O38" s="8">
        <v>4</v>
      </c>
      <c r="P38" s="8">
        <v>4</v>
      </c>
      <c r="Q38" s="8">
        <v>3</v>
      </c>
      <c r="R38" s="8">
        <v>2</v>
      </c>
      <c r="S38" s="8">
        <v>2</v>
      </c>
      <c r="T38" s="8">
        <v>5</v>
      </c>
      <c r="U38" s="8">
        <v>4</v>
      </c>
      <c r="V38" s="8">
        <v>4</v>
      </c>
      <c r="W38" s="8">
        <v>5</v>
      </c>
      <c r="X38" s="8">
        <v>3</v>
      </c>
      <c r="Y38" s="8">
        <v>3</v>
      </c>
      <c r="Z38" s="8">
        <v>2</v>
      </c>
      <c r="AA38" s="8">
        <v>3</v>
      </c>
      <c r="AB38" s="8">
        <v>5</v>
      </c>
      <c r="AC38" s="8">
        <v>4</v>
      </c>
      <c r="AD38" s="8">
        <v>2</v>
      </c>
      <c r="AE38" s="8">
        <v>5</v>
      </c>
      <c r="AF38" s="8">
        <v>3</v>
      </c>
      <c r="AG38" s="8">
        <v>3</v>
      </c>
      <c r="AH38" s="8">
        <v>2</v>
      </c>
      <c r="AI38" s="8">
        <v>4</v>
      </c>
      <c r="AJ38" s="8">
        <v>4</v>
      </c>
      <c r="AK38" s="8">
        <v>3</v>
      </c>
      <c r="AL38" s="8">
        <v>2</v>
      </c>
      <c r="AM38" s="8">
        <v>4</v>
      </c>
      <c r="AN38" s="8">
        <v>2</v>
      </c>
      <c r="AO38" s="8" t="s">
        <v>67</v>
      </c>
      <c r="AP38" s="8" t="s">
        <v>74</v>
      </c>
      <c r="AQ38" s="8" t="s">
        <v>67</v>
      </c>
      <c r="AR38" s="8" t="s">
        <v>67</v>
      </c>
      <c r="AS38" s="8" t="s">
        <v>67</v>
      </c>
      <c r="AT38" s="8" t="s">
        <v>67</v>
      </c>
      <c r="AU38" s="8" t="s">
        <v>67</v>
      </c>
      <c r="AV38" s="8" t="s">
        <v>66</v>
      </c>
      <c r="AW38" s="8" t="s">
        <v>66</v>
      </c>
      <c r="AX38" s="8" t="s">
        <v>67</v>
      </c>
      <c r="AY38" s="8" t="s">
        <v>74</v>
      </c>
      <c r="AZ38" s="8" t="s">
        <v>74</v>
      </c>
      <c r="BA38" s="8" t="s">
        <v>158</v>
      </c>
      <c r="BB38" s="8"/>
      <c r="BC38" s="8" t="s">
        <v>159</v>
      </c>
      <c r="BD38" s="9">
        <f t="shared" si="0"/>
        <v>3.3333333333333335</v>
      </c>
      <c r="BE38" s="9" t="str">
        <f t="shared" si="9"/>
        <v>Neutral</v>
      </c>
      <c r="BF38" s="10">
        <f t="shared" si="1"/>
        <v>3.5</v>
      </c>
      <c r="BG38" s="10" t="str">
        <f t="shared" si="2"/>
        <v>Satisfied</v>
      </c>
      <c r="BH38" s="10">
        <f t="shared" si="3"/>
        <v>3.8</v>
      </c>
      <c r="BI38" s="10" t="str">
        <f t="shared" si="4"/>
        <v>Satisfied</v>
      </c>
      <c r="BJ38" s="10">
        <f t="shared" si="5"/>
        <v>3.2</v>
      </c>
      <c r="BK38" s="10" t="str">
        <f t="shared" si="6"/>
        <v>Neutral</v>
      </c>
      <c r="BL38" s="10">
        <f t="shared" si="7"/>
        <v>2.75</v>
      </c>
      <c r="BM38" s="10" t="str">
        <f t="shared" si="8"/>
        <v>Neutral</v>
      </c>
      <c r="BN38" s="10"/>
      <c r="BO38" s="10"/>
      <c r="BP38" s="10"/>
    </row>
    <row r="39" spans="1:68" ht="27" customHeight="1" x14ac:dyDescent="0.3">
      <c r="A39" s="8" t="s">
        <v>107</v>
      </c>
      <c r="B39" s="8" t="s">
        <v>154</v>
      </c>
      <c r="C39" s="8" t="s">
        <v>56</v>
      </c>
      <c r="D39" s="8">
        <v>38</v>
      </c>
      <c r="E39" s="8" t="s">
        <v>92</v>
      </c>
      <c r="F39" s="8" t="s">
        <v>58</v>
      </c>
      <c r="G39" s="8" t="s">
        <v>59</v>
      </c>
      <c r="H39" s="8" t="s">
        <v>84</v>
      </c>
      <c r="I39" s="8" t="s">
        <v>120</v>
      </c>
      <c r="J39" s="8" t="s">
        <v>62</v>
      </c>
      <c r="K39" s="8">
        <v>5</v>
      </c>
      <c r="L39" s="8" t="s">
        <v>72</v>
      </c>
      <c r="M39" s="8" t="s">
        <v>64</v>
      </c>
      <c r="N39" s="8" t="s">
        <v>106</v>
      </c>
      <c r="O39" s="8">
        <v>5</v>
      </c>
      <c r="P39" s="8">
        <v>5</v>
      </c>
      <c r="Q39" s="8">
        <v>1</v>
      </c>
      <c r="R39" s="8">
        <v>1</v>
      </c>
      <c r="S39" s="8">
        <v>1</v>
      </c>
      <c r="T39" s="8">
        <v>5</v>
      </c>
      <c r="U39" s="8">
        <v>2</v>
      </c>
      <c r="V39" s="8">
        <v>3</v>
      </c>
      <c r="W39" s="8">
        <v>5</v>
      </c>
      <c r="X39" s="8">
        <v>4</v>
      </c>
      <c r="Y39" s="8">
        <v>3</v>
      </c>
      <c r="Z39" s="8">
        <v>1</v>
      </c>
      <c r="AA39" s="8">
        <v>1</v>
      </c>
      <c r="AB39" s="8">
        <v>4</v>
      </c>
      <c r="AC39" s="8">
        <v>3</v>
      </c>
      <c r="AD39" s="8">
        <v>2</v>
      </c>
      <c r="AE39" s="8">
        <v>2</v>
      </c>
      <c r="AF39" s="8">
        <v>1</v>
      </c>
      <c r="AG39" s="8">
        <v>1</v>
      </c>
      <c r="AH39" s="8">
        <v>1</v>
      </c>
      <c r="AI39" s="8">
        <v>2</v>
      </c>
      <c r="AJ39" s="8">
        <v>3</v>
      </c>
      <c r="AK39" s="8">
        <v>3</v>
      </c>
      <c r="AL39" s="8">
        <v>4</v>
      </c>
      <c r="AM39" s="8">
        <v>1</v>
      </c>
      <c r="AN39" s="8">
        <v>1</v>
      </c>
      <c r="AO39" s="8" t="s">
        <v>74</v>
      </c>
      <c r="AP39" s="8" t="s">
        <v>66</v>
      </c>
      <c r="AQ39" s="8" t="s">
        <v>67</v>
      </c>
      <c r="AR39" s="8" t="s">
        <v>67</v>
      </c>
      <c r="AS39" s="8" t="s">
        <v>67</v>
      </c>
      <c r="AT39" s="8" t="s">
        <v>74</v>
      </c>
      <c r="AU39" s="8" t="s">
        <v>74</v>
      </c>
      <c r="AV39" s="8" t="s">
        <v>74</v>
      </c>
      <c r="AW39" s="8" t="s">
        <v>66</v>
      </c>
      <c r="AX39" s="8" t="s">
        <v>67</v>
      </c>
      <c r="AY39" s="8" t="s">
        <v>66</v>
      </c>
      <c r="AZ39" s="8" t="s">
        <v>66</v>
      </c>
      <c r="BA39" s="8" t="s">
        <v>160</v>
      </c>
      <c r="BB39" s="8" t="s">
        <v>140</v>
      </c>
      <c r="BC39" s="8"/>
      <c r="BD39" s="9">
        <f t="shared" si="0"/>
        <v>3</v>
      </c>
      <c r="BE39" s="9" t="str">
        <f t="shared" si="9"/>
        <v>Neutral</v>
      </c>
      <c r="BF39" s="10">
        <f t="shared" si="1"/>
        <v>3</v>
      </c>
      <c r="BG39" s="10" t="str">
        <f t="shared" si="2"/>
        <v>Neutral</v>
      </c>
      <c r="BH39" s="10">
        <f t="shared" si="3"/>
        <v>2.4</v>
      </c>
      <c r="BI39" s="10" t="str">
        <f t="shared" si="4"/>
        <v>Dissatisfied</v>
      </c>
      <c r="BJ39" s="10">
        <f t="shared" si="5"/>
        <v>1.6</v>
      </c>
      <c r="BK39" s="10" t="str">
        <f t="shared" si="6"/>
        <v>Very Dissatisfied</v>
      </c>
      <c r="BL39" s="10">
        <f t="shared" si="7"/>
        <v>2.25</v>
      </c>
      <c r="BM39" s="10" t="str">
        <f t="shared" si="8"/>
        <v>Dissatisfied</v>
      </c>
      <c r="BN39" s="10"/>
      <c r="BO39" s="10"/>
      <c r="BP39" s="10"/>
    </row>
    <row r="40" spans="1:68" ht="27" customHeight="1" x14ac:dyDescent="0.3">
      <c r="A40" s="8" t="s">
        <v>107</v>
      </c>
      <c r="B40" s="8" t="s">
        <v>154</v>
      </c>
      <c r="C40" s="8" t="s">
        <v>56</v>
      </c>
      <c r="D40" s="8">
        <v>52</v>
      </c>
      <c r="E40" s="8" t="s">
        <v>92</v>
      </c>
      <c r="F40" s="8" t="s">
        <v>58</v>
      </c>
      <c r="G40" s="8" t="s">
        <v>59</v>
      </c>
      <c r="H40" s="8" t="s">
        <v>84</v>
      </c>
      <c r="I40" s="8" t="s">
        <v>120</v>
      </c>
      <c r="J40" s="8" t="s">
        <v>62</v>
      </c>
      <c r="K40" s="8">
        <v>3</v>
      </c>
      <c r="L40" s="8" t="s">
        <v>81</v>
      </c>
      <c r="M40" s="8" t="s">
        <v>77</v>
      </c>
      <c r="N40" s="8" t="s">
        <v>78</v>
      </c>
      <c r="O40" s="8">
        <v>5</v>
      </c>
      <c r="P40" s="8">
        <v>5</v>
      </c>
      <c r="Q40" s="8">
        <v>3</v>
      </c>
      <c r="R40" s="8">
        <v>4</v>
      </c>
      <c r="S40" s="8">
        <v>2</v>
      </c>
      <c r="T40" s="8">
        <v>5</v>
      </c>
      <c r="U40" s="8">
        <v>2</v>
      </c>
      <c r="V40" s="8">
        <v>4</v>
      </c>
      <c r="W40" s="8">
        <v>3</v>
      </c>
      <c r="X40" s="8">
        <v>5</v>
      </c>
      <c r="Y40" s="8">
        <v>4</v>
      </c>
      <c r="Z40" s="8">
        <v>2</v>
      </c>
      <c r="AA40" s="8">
        <v>4</v>
      </c>
      <c r="AB40" s="8">
        <v>4</v>
      </c>
      <c r="AC40" s="8">
        <v>5</v>
      </c>
      <c r="AD40" s="8">
        <v>4</v>
      </c>
      <c r="AE40" s="8">
        <v>3</v>
      </c>
      <c r="AF40" s="8">
        <v>3</v>
      </c>
      <c r="AG40" s="8">
        <v>3</v>
      </c>
      <c r="AH40" s="8">
        <v>4</v>
      </c>
      <c r="AI40" s="8">
        <v>4</v>
      </c>
      <c r="AJ40" s="8">
        <v>5</v>
      </c>
      <c r="AK40" s="8">
        <v>5</v>
      </c>
      <c r="AL40" s="8">
        <v>5</v>
      </c>
      <c r="AM40" s="8">
        <v>4</v>
      </c>
      <c r="AN40" s="8">
        <v>4</v>
      </c>
      <c r="AO40" s="8" t="s">
        <v>66</v>
      </c>
      <c r="AP40" s="8" t="s">
        <v>74</v>
      </c>
      <c r="AQ40" s="8" t="s">
        <v>67</v>
      </c>
      <c r="AR40" s="8" t="s">
        <v>67</v>
      </c>
      <c r="AS40" s="8" t="s">
        <v>66</v>
      </c>
      <c r="AT40" s="8" t="s">
        <v>67</v>
      </c>
      <c r="AU40" s="8" t="s">
        <v>74</v>
      </c>
      <c r="AV40" s="8" t="s">
        <v>66</v>
      </c>
      <c r="AW40" s="8" t="s">
        <v>67</v>
      </c>
      <c r="AX40" s="8" t="s">
        <v>67</v>
      </c>
      <c r="AY40" s="8" t="s">
        <v>66</v>
      </c>
      <c r="AZ40" s="8" t="s">
        <v>66</v>
      </c>
      <c r="BA40" s="8" t="s">
        <v>161</v>
      </c>
      <c r="BB40" s="8" t="s">
        <v>162</v>
      </c>
      <c r="BC40" s="8" t="s">
        <v>163</v>
      </c>
      <c r="BD40" s="9">
        <f t="shared" si="0"/>
        <v>4</v>
      </c>
      <c r="BE40" s="9" t="str">
        <f t="shared" si="9"/>
        <v>Satisfied</v>
      </c>
      <c r="BF40" s="10">
        <f t="shared" si="1"/>
        <v>3.3333333333333335</v>
      </c>
      <c r="BG40" s="10" t="str">
        <f t="shared" si="2"/>
        <v>Neutral</v>
      </c>
      <c r="BH40" s="10">
        <f t="shared" si="3"/>
        <v>4</v>
      </c>
      <c r="BI40" s="10" t="str">
        <f t="shared" si="4"/>
        <v>Satisfied</v>
      </c>
      <c r="BJ40" s="10">
        <f t="shared" si="5"/>
        <v>3.8</v>
      </c>
      <c r="BK40" s="10" t="str">
        <f t="shared" si="6"/>
        <v>Satisfied</v>
      </c>
      <c r="BL40" s="10">
        <f t="shared" si="7"/>
        <v>4.5</v>
      </c>
      <c r="BM40" s="10" t="str">
        <f t="shared" si="8"/>
        <v>Very Satisfied</v>
      </c>
      <c r="BN40" s="10"/>
      <c r="BO40" s="10"/>
      <c r="BP40" s="10"/>
    </row>
    <row r="41" spans="1:68" ht="27" customHeight="1" x14ac:dyDescent="0.3">
      <c r="A41" s="8" t="s">
        <v>107</v>
      </c>
      <c r="B41" s="8" t="s">
        <v>154</v>
      </c>
      <c r="C41" s="8" t="s">
        <v>56</v>
      </c>
      <c r="D41" s="8">
        <v>52</v>
      </c>
      <c r="E41" s="8" t="s">
        <v>92</v>
      </c>
      <c r="F41" s="8" t="s">
        <v>58</v>
      </c>
      <c r="G41" s="8" t="s">
        <v>98</v>
      </c>
      <c r="H41" s="8" t="s">
        <v>84</v>
      </c>
      <c r="I41" s="8" t="s">
        <v>128</v>
      </c>
      <c r="J41" s="8" t="s">
        <v>118</v>
      </c>
      <c r="K41" s="8">
        <v>3</v>
      </c>
      <c r="L41" s="8" t="s">
        <v>81</v>
      </c>
      <c r="M41" s="8" t="s">
        <v>77</v>
      </c>
      <c r="N41" s="8" t="s">
        <v>78</v>
      </c>
      <c r="O41" s="8">
        <v>5</v>
      </c>
      <c r="P41" s="8">
        <v>1</v>
      </c>
      <c r="Q41" s="8">
        <v>1</v>
      </c>
      <c r="R41" s="8">
        <v>1</v>
      </c>
      <c r="S41" s="8">
        <v>3</v>
      </c>
      <c r="T41" s="8">
        <v>5</v>
      </c>
      <c r="U41" s="8">
        <v>4</v>
      </c>
      <c r="V41" s="8">
        <v>4</v>
      </c>
      <c r="W41" s="8">
        <v>4</v>
      </c>
      <c r="X41" s="8">
        <v>5</v>
      </c>
      <c r="Y41" s="8">
        <v>3</v>
      </c>
      <c r="Z41" s="8">
        <v>3</v>
      </c>
      <c r="AA41" s="8">
        <v>4</v>
      </c>
      <c r="AB41" s="8">
        <v>5</v>
      </c>
      <c r="AC41" s="8">
        <v>1</v>
      </c>
      <c r="AD41" s="8">
        <v>2</v>
      </c>
      <c r="AE41" s="8">
        <v>3</v>
      </c>
      <c r="AF41" s="8">
        <v>1</v>
      </c>
      <c r="AG41" s="8">
        <v>2</v>
      </c>
      <c r="AH41" s="8">
        <v>1</v>
      </c>
      <c r="AI41" s="8">
        <v>1</v>
      </c>
      <c r="AJ41" s="8">
        <v>2</v>
      </c>
      <c r="AK41" s="8">
        <v>4</v>
      </c>
      <c r="AL41" s="8">
        <v>2</v>
      </c>
      <c r="AM41" s="8">
        <v>2</v>
      </c>
      <c r="AN41" s="8">
        <v>2</v>
      </c>
      <c r="AO41" s="8" t="s">
        <v>67</v>
      </c>
      <c r="AP41" s="8" t="s">
        <v>67</v>
      </c>
      <c r="AQ41" s="8" t="s">
        <v>66</v>
      </c>
      <c r="AR41" s="8" t="s">
        <v>67</v>
      </c>
      <c r="AS41" s="8" t="s">
        <v>67</v>
      </c>
      <c r="AT41" s="8" t="s">
        <v>66</v>
      </c>
      <c r="AU41" s="8" t="s">
        <v>74</v>
      </c>
      <c r="AV41" s="8" t="s">
        <v>66</v>
      </c>
      <c r="AW41" s="8" t="s">
        <v>74</v>
      </c>
      <c r="AX41" s="8" t="s">
        <v>67</v>
      </c>
      <c r="AY41" s="8" t="s">
        <v>67</v>
      </c>
      <c r="AZ41" s="8" t="s">
        <v>66</v>
      </c>
      <c r="BA41" s="8" t="s">
        <v>164</v>
      </c>
      <c r="BB41" s="8" t="s">
        <v>165</v>
      </c>
      <c r="BC41" s="8" t="s">
        <v>166</v>
      </c>
      <c r="BD41" s="9">
        <f t="shared" si="0"/>
        <v>2.6666666666666665</v>
      </c>
      <c r="BE41" s="9" t="str">
        <f t="shared" si="9"/>
        <v>Neutral</v>
      </c>
      <c r="BF41" s="10">
        <f t="shared" si="1"/>
        <v>3.8333333333333335</v>
      </c>
      <c r="BG41" s="10" t="str">
        <f t="shared" si="2"/>
        <v>Satisfied</v>
      </c>
      <c r="BH41" s="10">
        <f t="shared" si="3"/>
        <v>3</v>
      </c>
      <c r="BI41" s="10" t="str">
        <f t="shared" si="4"/>
        <v>Neutral</v>
      </c>
      <c r="BJ41" s="10">
        <f t="shared" si="5"/>
        <v>1.4</v>
      </c>
      <c r="BK41" s="10" t="str">
        <f t="shared" si="6"/>
        <v>Very Dissatisfied</v>
      </c>
      <c r="BL41" s="10">
        <f t="shared" si="7"/>
        <v>2.5</v>
      </c>
      <c r="BM41" s="10" t="str">
        <f t="shared" si="8"/>
        <v>Dissatisfied</v>
      </c>
      <c r="BN41" s="10"/>
      <c r="BO41" s="10"/>
      <c r="BP41" s="10"/>
    </row>
    <row r="42" spans="1:68" ht="27" customHeight="1" x14ac:dyDescent="0.3">
      <c r="A42" s="8" t="s">
        <v>107</v>
      </c>
      <c r="B42" s="8" t="s">
        <v>154</v>
      </c>
      <c r="C42" s="8" t="s">
        <v>56</v>
      </c>
      <c r="D42" s="8">
        <v>26</v>
      </c>
      <c r="E42" s="8" t="s">
        <v>57</v>
      </c>
      <c r="F42" s="8" t="s">
        <v>58</v>
      </c>
      <c r="G42" s="8" t="s">
        <v>59</v>
      </c>
      <c r="H42" s="8" t="s">
        <v>105</v>
      </c>
      <c r="I42" s="8" t="s">
        <v>115</v>
      </c>
      <c r="J42" s="8" t="s">
        <v>71</v>
      </c>
      <c r="K42" s="8">
        <v>1</v>
      </c>
      <c r="L42" s="8" t="s">
        <v>91</v>
      </c>
      <c r="M42" s="8" t="s">
        <v>77</v>
      </c>
      <c r="N42" s="8" t="s">
        <v>78</v>
      </c>
      <c r="O42" s="8">
        <v>3</v>
      </c>
      <c r="P42" s="8">
        <v>2</v>
      </c>
      <c r="Q42" s="8">
        <v>3</v>
      </c>
      <c r="R42" s="8">
        <v>3</v>
      </c>
      <c r="S42" s="8">
        <v>4</v>
      </c>
      <c r="T42" s="8">
        <v>5</v>
      </c>
      <c r="U42" s="8">
        <v>4</v>
      </c>
      <c r="V42" s="8">
        <v>4</v>
      </c>
      <c r="W42" s="8">
        <v>5</v>
      </c>
      <c r="X42" s="8">
        <v>5</v>
      </c>
      <c r="Y42" s="8">
        <v>3</v>
      </c>
      <c r="Z42" s="8">
        <v>4</v>
      </c>
      <c r="AA42" s="8">
        <v>3</v>
      </c>
      <c r="AB42" s="8">
        <v>4</v>
      </c>
      <c r="AC42" s="8">
        <v>3</v>
      </c>
      <c r="AD42" s="8">
        <v>2</v>
      </c>
      <c r="AE42" s="8">
        <v>3</v>
      </c>
      <c r="AF42" s="8">
        <v>2</v>
      </c>
      <c r="AG42" s="8">
        <v>2</v>
      </c>
      <c r="AH42" s="8">
        <v>2</v>
      </c>
      <c r="AI42" s="8">
        <v>2</v>
      </c>
      <c r="AJ42" s="8">
        <v>3</v>
      </c>
      <c r="AK42" s="8">
        <v>4</v>
      </c>
      <c r="AL42" s="8">
        <v>4</v>
      </c>
      <c r="AM42" s="8">
        <v>3</v>
      </c>
      <c r="AN42" s="8">
        <v>3</v>
      </c>
      <c r="AO42" s="8" t="s">
        <v>66</v>
      </c>
      <c r="AP42" s="8" t="s">
        <v>66</v>
      </c>
      <c r="AQ42" s="8" t="s">
        <v>67</v>
      </c>
      <c r="AR42" s="8" t="s">
        <v>67</v>
      </c>
      <c r="AS42" s="8" t="s">
        <v>66</v>
      </c>
      <c r="AT42" s="8" t="s">
        <v>66</v>
      </c>
      <c r="AU42" s="8" t="s">
        <v>74</v>
      </c>
      <c r="AV42" s="8" t="s">
        <v>66</v>
      </c>
      <c r="AW42" s="8" t="s">
        <v>67</v>
      </c>
      <c r="AX42" s="8" t="s">
        <v>67</v>
      </c>
      <c r="AY42" s="8" t="s">
        <v>67</v>
      </c>
      <c r="AZ42" s="8" t="s">
        <v>66</v>
      </c>
      <c r="BA42" s="8" t="s">
        <v>167</v>
      </c>
      <c r="BB42" s="8"/>
      <c r="BC42" s="8" t="s">
        <v>168</v>
      </c>
      <c r="BD42" s="9">
        <f t="shared" si="0"/>
        <v>3.3333333333333335</v>
      </c>
      <c r="BE42" s="9" t="str">
        <f t="shared" si="9"/>
        <v>Neutral</v>
      </c>
      <c r="BF42" s="10">
        <f t="shared" si="1"/>
        <v>4.166666666666667</v>
      </c>
      <c r="BG42" s="10" t="str">
        <f t="shared" si="2"/>
        <v>Satisfied</v>
      </c>
      <c r="BH42" s="10">
        <f t="shared" si="3"/>
        <v>3</v>
      </c>
      <c r="BI42" s="10" t="str">
        <f t="shared" si="4"/>
        <v>Neutral</v>
      </c>
      <c r="BJ42" s="10">
        <f t="shared" si="5"/>
        <v>2.2000000000000002</v>
      </c>
      <c r="BK42" s="10" t="str">
        <f t="shared" si="6"/>
        <v>Dissatisfied</v>
      </c>
      <c r="BL42" s="10">
        <f t="shared" si="7"/>
        <v>3.5</v>
      </c>
      <c r="BM42" s="10" t="str">
        <f t="shared" si="8"/>
        <v>Satisfied</v>
      </c>
      <c r="BN42" s="10"/>
      <c r="BO42" s="10"/>
      <c r="BP42" s="10"/>
    </row>
    <row r="43" spans="1:68" ht="27" customHeight="1" x14ac:dyDescent="0.3">
      <c r="A43" s="8" t="s">
        <v>107</v>
      </c>
      <c r="B43" s="8" t="s">
        <v>154</v>
      </c>
      <c r="C43" s="8" t="s">
        <v>56</v>
      </c>
      <c r="D43" s="8">
        <v>53</v>
      </c>
      <c r="E43" s="8" t="s">
        <v>92</v>
      </c>
      <c r="F43" s="8" t="s">
        <v>58</v>
      </c>
      <c r="G43" s="8" t="s">
        <v>59</v>
      </c>
      <c r="H43" s="8" t="s">
        <v>84</v>
      </c>
      <c r="I43" s="8" t="s">
        <v>120</v>
      </c>
      <c r="J43" s="8" t="s">
        <v>85</v>
      </c>
      <c r="K43" s="8">
        <v>1</v>
      </c>
      <c r="L43" s="8" t="s">
        <v>72</v>
      </c>
      <c r="M43" s="8" t="s">
        <v>77</v>
      </c>
      <c r="N43" s="8" t="s">
        <v>78</v>
      </c>
      <c r="O43" s="8">
        <v>4</v>
      </c>
      <c r="P43" s="8">
        <v>4</v>
      </c>
      <c r="Q43" s="8">
        <v>4</v>
      </c>
      <c r="R43" s="8">
        <v>5</v>
      </c>
      <c r="S43" s="8">
        <v>2</v>
      </c>
      <c r="T43" s="8">
        <v>5</v>
      </c>
      <c r="U43" s="8">
        <v>4</v>
      </c>
      <c r="V43" s="8">
        <v>5</v>
      </c>
      <c r="W43" s="8">
        <v>3</v>
      </c>
      <c r="X43" s="8">
        <v>3</v>
      </c>
      <c r="Y43" s="8">
        <v>4</v>
      </c>
      <c r="Z43" s="8">
        <v>3</v>
      </c>
      <c r="AA43" s="8">
        <v>1</v>
      </c>
      <c r="AB43" s="8">
        <v>3</v>
      </c>
      <c r="AC43" s="8">
        <v>2</v>
      </c>
      <c r="AD43" s="8">
        <v>3</v>
      </c>
      <c r="AE43" s="8">
        <v>4</v>
      </c>
      <c r="AF43" s="8">
        <v>1</v>
      </c>
      <c r="AG43" s="8">
        <v>1</v>
      </c>
      <c r="AH43" s="8">
        <v>5</v>
      </c>
      <c r="AI43" s="8">
        <v>4</v>
      </c>
      <c r="AJ43" s="8">
        <v>4</v>
      </c>
      <c r="AK43" s="8">
        <v>3</v>
      </c>
      <c r="AL43" s="8">
        <v>3</v>
      </c>
      <c r="AM43" s="8">
        <v>1</v>
      </c>
      <c r="AN43" s="8">
        <v>3</v>
      </c>
      <c r="AO43" s="8" t="s">
        <v>67</v>
      </c>
      <c r="AP43" s="8" t="s">
        <v>66</v>
      </c>
      <c r="AQ43" s="8" t="s">
        <v>67</v>
      </c>
      <c r="AR43" s="8" t="s">
        <v>67</v>
      </c>
      <c r="AS43" s="8" t="s">
        <v>67</v>
      </c>
      <c r="AT43" s="8" t="s">
        <v>67</v>
      </c>
      <c r="AU43" s="8" t="s">
        <v>67</v>
      </c>
      <c r="AV43" s="8" t="s">
        <v>74</v>
      </c>
      <c r="AW43" s="8" t="s">
        <v>66</v>
      </c>
      <c r="AX43" s="8" t="s">
        <v>67</v>
      </c>
      <c r="AY43" s="8" t="s">
        <v>66</v>
      </c>
      <c r="AZ43" s="8" t="s">
        <v>67</v>
      </c>
      <c r="BA43" s="8" t="s">
        <v>169</v>
      </c>
      <c r="BB43" s="8" t="s">
        <v>170</v>
      </c>
      <c r="BC43" s="8" t="s">
        <v>137</v>
      </c>
      <c r="BD43" s="9">
        <f t="shared" si="0"/>
        <v>4</v>
      </c>
      <c r="BE43" s="9" t="str">
        <f t="shared" si="9"/>
        <v>Satisfied</v>
      </c>
      <c r="BF43" s="10">
        <f t="shared" si="1"/>
        <v>3.6666666666666665</v>
      </c>
      <c r="BG43" s="10" t="str">
        <f t="shared" si="2"/>
        <v>Satisfied</v>
      </c>
      <c r="BH43" s="10">
        <f t="shared" si="3"/>
        <v>2.6</v>
      </c>
      <c r="BI43" s="10" t="str">
        <f t="shared" si="4"/>
        <v>Neutral</v>
      </c>
      <c r="BJ43" s="10">
        <f t="shared" si="5"/>
        <v>3</v>
      </c>
      <c r="BK43" s="10" t="str">
        <f t="shared" si="6"/>
        <v>Neutral</v>
      </c>
      <c r="BL43" s="10">
        <f t="shared" si="7"/>
        <v>2.5</v>
      </c>
      <c r="BM43" s="10" t="str">
        <f t="shared" si="8"/>
        <v>Dissatisfied</v>
      </c>
      <c r="BN43" s="10"/>
      <c r="BO43" s="10"/>
      <c r="BP43" s="10"/>
    </row>
    <row r="44" spans="1:68" ht="27" customHeight="1" x14ac:dyDescent="0.3">
      <c r="A44" s="8" t="s">
        <v>107</v>
      </c>
      <c r="B44" s="8" t="s">
        <v>154</v>
      </c>
      <c r="C44" s="8" t="s">
        <v>56</v>
      </c>
      <c r="D44" s="8">
        <v>29</v>
      </c>
      <c r="E44" s="8" t="s">
        <v>57</v>
      </c>
      <c r="F44" s="8" t="s">
        <v>58</v>
      </c>
      <c r="G44" s="8" t="s">
        <v>59</v>
      </c>
      <c r="H44" s="8" t="s">
        <v>105</v>
      </c>
      <c r="I44" s="8" t="s">
        <v>120</v>
      </c>
      <c r="J44" s="8" t="s">
        <v>71</v>
      </c>
      <c r="K44" s="8">
        <v>3</v>
      </c>
      <c r="L44" s="8" t="s">
        <v>91</v>
      </c>
      <c r="M44" s="8" t="s">
        <v>77</v>
      </c>
      <c r="N44" s="8" t="s">
        <v>78</v>
      </c>
      <c r="O44" s="8">
        <v>3</v>
      </c>
      <c r="P44" s="8">
        <v>4</v>
      </c>
      <c r="Q44" s="8">
        <v>2</v>
      </c>
      <c r="R44" s="8">
        <v>1</v>
      </c>
      <c r="S44" s="8">
        <v>1</v>
      </c>
      <c r="T44" s="8">
        <v>4</v>
      </c>
      <c r="U44" s="8">
        <v>4</v>
      </c>
      <c r="V44" s="8">
        <v>4</v>
      </c>
      <c r="W44" s="8">
        <v>4</v>
      </c>
      <c r="X44" s="8">
        <v>4</v>
      </c>
      <c r="Y44" s="8">
        <v>2</v>
      </c>
      <c r="Z44" s="8">
        <v>3</v>
      </c>
      <c r="AA44" s="8">
        <v>2</v>
      </c>
      <c r="AB44" s="8">
        <v>4</v>
      </c>
      <c r="AC44" s="8">
        <v>4</v>
      </c>
      <c r="AD44" s="8">
        <v>2</v>
      </c>
      <c r="AE44" s="8">
        <v>4</v>
      </c>
      <c r="AF44" s="8">
        <v>3</v>
      </c>
      <c r="AG44" s="8">
        <v>2</v>
      </c>
      <c r="AH44" s="8">
        <v>3</v>
      </c>
      <c r="AI44" s="8">
        <v>4</v>
      </c>
      <c r="AJ44" s="8">
        <v>2</v>
      </c>
      <c r="AK44" s="8">
        <v>2</v>
      </c>
      <c r="AL44" s="8">
        <v>4</v>
      </c>
      <c r="AM44" s="8">
        <v>2</v>
      </c>
      <c r="AN44" s="8">
        <v>2</v>
      </c>
      <c r="AO44" s="8" t="s">
        <v>66</v>
      </c>
      <c r="AP44" s="8" t="s">
        <v>66</v>
      </c>
      <c r="AQ44" s="8" t="s">
        <v>66</v>
      </c>
      <c r="AR44" s="8" t="s">
        <v>67</v>
      </c>
      <c r="AS44" s="8" t="s">
        <v>66</v>
      </c>
      <c r="AT44" s="8" t="s">
        <v>66</v>
      </c>
      <c r="AU44" s="8" t="s">
        <v>66</v>
      </c>
      <c r="AV44" s="8" t="s">
        <v>66</v>
      </c>
      <c r="AW44" s="8" t="s">
        <v>66</v>
      </c>
      <c r="AX44" s="8" t="s">
        <v>67</v>
      </c>
      <c r="AY44" s="8" t="s">
        <v>74</v>
      </c>
      <c r="AZ44" s="8" t="s">
        <v>66</v>
      </c>
      <c r="BA44" s="8" t="s">
        <v>171</v>
      </c>
      <c r="BB44" s="8" t="s">
        <v>172</v>
      </c>
      <c r="BC44" s="8"/>
      <c r="BD44" s="9">
        <f t="shared" si="0"/>
        <v>2.5</v>
      </c>
      <c r="BE44" s="9" t="str">
        <f t="shared" si="9"/>
        <v>Dissatisfied</v>
      </c>
      <c r="BF44" s="10">
        <f t="shared" si="1"/>
        <v>3.5</v>
      </c>
      <c r="BG44" s="10" t="str">
        <f t="shared" si="2"/>
        <v>Satisfied</v>
      </c>
      <c r="BH44" s="10">
        <f t="shared" si="3"/>
        <v>3.2</v>
      </c>
      <c r="BI44" s="10" t="str">
        <f t="shared" si="4"/>
        <v>Neutral</v>
      </c>
      <c r="BJ44" s="10">
        <f t="shared" si="5"/>
        <v>2.8</v>
      </c>
      <c r="BK44" s="10" t="str">
        <f t="shared" si="6"/>
        <v>Neutral</v>
      </c>
      <c r="BL44" s="10">
        <f t="shared" si="7"/>
        <v>2.5</v>
      </c>
      <c r="BM44" s="10" t="str">
        <f t="shared" si="8"/>
        <v>Dissatisfied</v>
      </c>
      <c r="BN44" s="10"/>
      <c r="BO44" s="10"/>
      <c r="BP44" s="10"/>
    </row>
    <row r="45" spans="1:68" ht="27" customHeight="1" x14ac:dyDescent="0.3">
      <c r="A45" s="8" t="s">
        <v>107</v>
      </c>
      <c r="B45" s="8" t="s">
        <v>154</v>
      </c>
      <c r="C45" s="8" t="s">
        <v>56</v>
      </c>
      <c r="D45" s="8">
        <v>34</v>
      </c>
      <c r="E45" s="8" t="s">
        <v>92</v>
      </c>
      <c r="F45" s="8" t="s">
        <v>58</v>
      </c>
      <c r="G45" s="8" t="s">
        <v>98</v>
      </c>
      <c r="H45" s="8" t="s">
        <v>173</v>
      </c>
      <c r="I45" s="8" t="s">
        <v>120</v>
      </c>
      <c r="J45" s="8" t="s">
        <v>118</v>
      </c>
      <c r="K45" s="8">
        <v>11</v>
      </c>
      <c r="L45" s="8" t="s">
        <v>81</v>
      </c>
      <c r="M45" s="8" t="s">
        <v>64</v>
      </c>
      <c r="N45" s="8" t="s">
        <v>106</v>
      </c>
      <c r="O45" s="8">
        <v>4</v>
      </c>
      <c r="P45" s="8">
        <v>4</v>
      </c>
      <c r="Q45" s="8">
        <v>3</v>
      </c>
      <c r="R45" s="8">
        <v>2</v>
      </c>
      <c r="S45" s="8">
        <v>4</v>
      </c>
      <c r="T45" s="8">
        <v>5</v>
      </c>
      <c r="U45" s="8">
        <v>4</v>
      </c>
      <c r="V45" s="8">
        <v>3</v>
      </c>
      <c r="W45" s="8">
        <v>4</v>
      </c>
      <c r="X45" s="8">
        <v>4</v>
      </c>
      <c r="Y45" s="8">
        <v>3</v>
      </c>
      <c r="Z45" s="8">
        <v>5</v>
      </c>
      <c r="AA45" s="8">
        <v>3</v>
      </c>
      <c r="AB45" s="8">
        <v>4</v>
      </c>
      <c r="AC45" s="8">
        <v>3</v>
      </c>
      <c r="AD45" s="8">
        <v>3</v>
      </c>
      <c r="AE45" s="8">
        <v>4</v>
      </c>
      <c r="AF45" s="8">
        <v>3</v>
      </c>
      <c r="AG45" s="8">
        <v>4</v>
      </c>
      <c r="AH45" s="8">
        <v>2</v>
      </c>
      <c r="AI45" s="8">
        <v>3</v>
      </c>
      <c r="AJ45" s="8">
        <v>4</v>
      </c>
      <c r="AK45" s="8">
        <v>4</v>
      </c>
      <c r="AL45" s="8">
        <v>4</v>
      </c>
      <c r="AM45" s="8">
        <v>3</v>
      </c>
      <c r="AN45" s="8">
        <v>3</v>
      </c>
      <c r="AO45" s="8" t="s">
        <v>74</v>
      </c>
      <c r="AP45" s="8" t="s">
        <v>66</v>
      </c>
      <c r="AQ45" s="8" t="s">
        <v>67</v>
      </c>
      <c r="AR45" s="8" t="s">
        <v>67</v>
      </c>
      <c r="AS45" s="8" t="s">
        <v>67</v>
      </c>
      <c r="AT45" s="8" t="s">
        <v>74</v>
      </c>
      <c r="AU45" s="8" t="s">
        <v>74</v>
      </c>
      <c r="AV45" s="8" t="s">
        <v>74</v>
      </c>
      <c r="AW45" s="8" t="s">
        <v>66</v>
      </c>
      <c r="AX45" s="8" t="s">
        <v>67</v>
      </c>
      <c r="AY45" s="8" t="s">
        <v>66</v>
      </c>
      <c r="AZ45" s="8" t="s">
        <v>66</v>
      </c>
      <c r="BA45" s="8" t="s">
        <v>123</v>
      </c>
      <c r="BB45" s="8" t="s">
        <v>103</v>
      </c>
      <c r="BC45" s="8"/>
      <c r="BD45" s="9">
        <f t="shared" si="0"/>
        <v>3.6666666666666665</v>
      </c>
      <c r="BE45" s="9" t="str">
        <f t="shared" si="9"/>
        <v>Satisfied</v>
      </c>
      <c r="BF45" s="10">
        <f t="shared" si="1"/>
        <v>3.8333333333333335</v>
      </c>
      <c r="BG45" s="10" t="str">
        <f t="shared" si="2"/>
        <v>Satisfied</v>
      </c>
      <c r="BH45" s="10">
        <f t="shared" si="3"/>
        <v>3.4</v>
      </c>
      <c r="BI45" s="10" t="str">
        <f t="shared" si="4"/>
        <v>Satisfied</v>
      </c>
      <c r="BJ45" s="10">
        <f t="shared" si="5"/>
        <v>3.2</v>
      </c>
      <c r="BK45" s="10" t="str">
        <f t="shared" si="6"/>
        <v>Neutral</v>
      </c>
      <c r="BL45" s="10">
        <f t="shared" si="7"/>
        <v>3.5</v>
      </c>
      <c r="BM45" s="10" t="str">
        <f t="shared" si="8"/>
        <v>Satisfied</v>
      </c>
      <c r="BN45" s="10"/>
      <c r="BO45" s="10"/>
      <c r="BP45" s="10"/>
    </row>
    <row r="46" spans="1:68" ht="27" customHeight="1" x14ac:dyDescent="0.3">
      <c r="A46" s="8" t="s">
        <v>107</v>
      </c>
      <c r="B46" s="8" t="s">
        <v>122</v>
      </c>
      <c r="C46" s="8" t="s">
        <v>56</v>
      </c>
      <c r="D46" s="8">
        <v>30</v>
      </c>
      <c r="E46" s="8" t="s">
        <v>57</v>
      </c>
      <c r="F46" s="8" t="s">
        <v>58</v>
      </c>
      <c r="G46" s="8" t="s">
        <v>59</v>
      </c>
      <c r="H46" s="8" t="s">
        <v>105</v>
      </c>
      <c r="I46" s="8" t="s">
        <v>120</v>
      </c>
      <c r="J46" s="8" t="s">
        <v>62</v>
      </c>
      <c r="K46" s="8">
        <v>5</v>
      </c>
      <c r="L46" s="8" t="s">
        <v>63</v>
      </c>
      <c r="M46" s="8" t="s">
        <v>64</v>
      </c>
      <c r="N46" s="8" t="s">
        <v>149</v>
      </c>
      <c r="O46" s="8">
        <v>2</v>
      </c>
      <c r="P46" s="8">
        <v>2</v>
      </c>
      <c r="Q46" s="8">
        <v>1</v>
      </c>
      <c r="R46" s="8">
        <v>3</v>
      </c>
      <c r="S46" s="8">
        <v>3</v>
      </c>
      <c r="T46" s="8">
        <v>5</v>
      </c>
      <c r="U46" s="8">
        <v>4</v>
      </c>
      <c r="V46" s="8">
        <v>2</v>
      </c>
      <c r="W46" s="8">
        <v>4</v>
      </c>
      <c r="X46" s="8">
        <v>2</v>
      </c>
      <c r="Y46" s="8">
        <v>3</v>
      </c>
      <c r="Z46" s="8">
        <v>1</v>
      </c>
      <c r="AA46" s="8">
        <v>2</v>
      </c>
      <c r="AB46" s="8">
        <v>5</v>
      </c>
      <c r="AC46" s="8">
        <v>4</v>
      </c>
      <c r="AD46" s="8">
        <v>2</v>
      </c>
      <c r="AE46" s="8">
        <v>4</v>
      </c>
      <c r="AF46" s="8">
        <v>2</v>
      </c>
      <c r="AG46" s="8">
        <v>3</v>
      </c>
      <c r="AH46" s="8">
        <v>2</v>
      </c>
      <c r="AI46" s="8">
        <v>3</v>
      </c>
      <c r="AJ46" s="8">
        <v>1</v>
      </c>
      <c r="AK46" s="8">
        <v>1</v>
      </c>
      <c r="AL46" s="8">
        <v>1</v>
      </c>
      <c r="AM46" s="8">
        <v>1</v>
      </c>
      <c r="AN46" s="8">
        <v>3</v>
      </c>
      <c r="AO46" s="8" t="s">
        <v>74</v>
      </c>
      <c r="AP46" s="8" t="s">
        <v>74</v>
      </c>
      <c r="AQ46" s="8" t="s">
        <v>74</v>
      </c>
      <c r="AR46" s="8" t="s">
        <v>67</v>
      </c>
      <c r="AS46" s="8" t="s">
        <v>66</v>
      </c>
      <c r="AT46" s="8" t="s">
        <v>66</v>
      </c>
      <c r="AU46" s="8" t="s">
        <v>66</v>
      </c>
      <c r="AV46" s="8" t="s">
        <v>67</v>
      </c>
      <c r="AW46" s="8" t="s">
        <v>66</v>
      </c>
      <c r="AX46" s="8" t="s">
        <v>67</v>
      </c>
      <c r="AY46" s="8" t="s">
        <v>74</v>
      </c>
      <c r="AZ46" s="8" t="s">
        <v>66</v>
      </c>
      <c r="BA46" s="8" t="s">
        <v>174</v>
      </c>
      <c r="BB46" s="8" t="s">
        <v>175</v>
      </c>
      <c r="BC46" s="8"/>
      <c r="BD46" s="9">
        <f t="shared" si="0"/>
        <v>2.6666666666666665</v>
      </c>
      <c r="BE46" s="9" t="str">
        <f t="shared" si="9"/>
        <v>Neutral</v>
      </c>
      <c r="BF46" s="10">
        <f t="shared" si="1"/>
        <v>2.6666666666666665</v>
      </c>
      <c r="BG46" s="10" t="str">
        <f t="shared" si="2"/>
        <v>Neutral</v>
      </c>
      <c r="BH46" s="10">
        <f t="shared" si="3"/>
        <v>3.4</v>
      </c>
      <c r="BI46" s="10" t="str">
        <f t="shared" si="4"/>
        <v>Satisfied</v>
      </c>
      <c r="BJ46" s="10">
        <f t="shared" si="5"/>
        <v>2.2000000000000002</v>
      </c>
      <c r="BK46" s="10" t="str">
        <f t="shared" si="6"/>
        <v>Dissatisfied</v>
      </c>
      <c r="BL46" s="10">
        <f t="shared" si="7"/>
        <v>1.5</v>
      </c>
      <c r="BM46" s="10" t="str">
        <f t="shared" si="8"/>
        <v>Very Dissatisfied</v>
      </c>
      <c r="BN46" s="10"/>
      <c r="BO46" s="10"/>
      <c r="BP46" s="10"/>
    </row>
    <row r="47" spans="1:68" ht="27" customHeight="1" x14ac:dyDescent="0.3">
      <c r="A47" s="8" t="s">
        <v>107</v>
      </c>
      <c r="B47" s="8" t="s">
        <v>122</v>
      </c>
      <c r="C47" s="8" t="s">
        <v>56</v>
      </c>
      <c r="D47" s="8">
        <v>37</v>
      </c>
      <c r="E47" s="8" t="s">
        <v>92</v>
      </c>
      <c r="F47" s="8" t="s">
        <v>58</v>
      </c>
      <c r="G47" s="8" t="s">
        <v>59</v>
      </c>
      <c r="H47" s="8" t="s">
        <v>84</v>
      </c>
      <c r="I47" s="8" t="s">
        <v>120</v>
      </c>
      <c r="J47" s="8" t="s">
        <v>62</v>
      </c>
      <c r="K47" s="8">
        <v>8</v>
      </c>
      <c r="L47" s="8" t="s">
        <v>91</v>
      </c>
      <c r="M47" s="8" t="s">
        <v>64</v>
      </c>
      <c r="N47" s="8" t="s">
        <v>99</v>
      </c>
      <c r="O47" s="8">
        <v>4</v>
      </c>
      <c r="P47" s="8">
        <v>3</v>
      </c>
      <c r="Q47" s="8">
        <v>2</v>
      </c>
      <c r="R47" s="8">
        <v>2</v>
      </c>
      <c r="S47" s="8">
        <v>3</v>
      </c>
      <c r="T47" s="8">
        <v>5</v>
      </c>
      <c r="U47" s="8">
        <v>4</v>
      </c>
      <c r="V47" s="8">
        <v>4</v>
      </c>
      <c r="W47" s="8">
        <v>4</v>
      </c>
      <c r="X47" s="8">
        <v>4</v>
      </c>
      <c r="Y47" s="8">
        <v>4</v>
      </c>
      <c r="Z47" s="8">
        <v>4</v>
      </c>
      <c r="AA47" s="8">
        <v>2</v>
      </c>
      <c r="AB47" s="8">
        <v>4</v>
      </c>
      <c r="AC47" s="8">
        <v>4</v>
      </c>
      <c r="AD47" s="8">
        <v>2</v>
      </c>
      <c r="AE47" s="8">
        <v>5</v>
      </c>
      <c r="AF47" s="8">
        <v>2</v>
      </c>
      <c r="AG47" s="8">
        <v>2</v>
      </c>
      <c r="AH47" s="8">
        <v>2</v>
      </c>
      <c r="AI47" s="8">
        <v>2</v>
      </c>
      <c r="AJ47" s="8">
        <v>3</v>
      </c>
      <c r="AK47" s="8">
        <v>3</v>
      </c>
      <c r="AL47" s="8">
        <v>4</v>
      </c>
      <c r="AM47" s="8">
        <v>3</v>
      </c>
      <c r="AN47" s="8">
        <v>3</v>
      </c>
      <c r="AO47" s="8" t="s">
        <v>67</v>
      </c>
      <c r="AP47" s="8" t="s">
        <v>66</v>
      </c>
      <c r="AQ47" s="8" t="s">
        <v>67</v>
      </c>
      <c r="AR47" s="8" t="s">
        <v>67</v>
      </c>
      <c r="AS47" s="8" t="s">
        <v>67</v>
      </c>
      <c r="AT47" s="8" t="s">
        <v>66</v>
      </c>
      <c r="AU47" s="8" t="s">
        <v>66</v>
      </c>
      <c r="AV47" s="8" t="s">
        <v>67</v>
      </c>
      <c r="AW47" s="8" t="s">
        <v>66</v>
      </c>
      <c r="AX47" s="8" t="s">
        <v>67</v>
      </c>
      <c r="AY47" s="8" t="s">
        <v>74</v>
      </c>
      <c r="AZ47" s="8" t="s">
        <v>74</v>
      </c>
      <c r="BA47" s="8" t="s">
        <v>176</v>
      </c>
      <c r="BB47" s="8" t="s">
        <v>177</v>
      </c>
      <c r="BC47" s="8"/>
      <c r="BD47" s="9">
        <f t="shared" si="0"/>
        <v>3.1666666666666665</v>
      </c>
      <c r="BE47" s="9" t="str">
        <f t="shared" si="9"/>
        <v>Neutral</v>
      </c>
      <c r="BF47" s="10">
        <f t="shared" si="1"/>
        <v>4</v>
      </c>
      <c r="BG47" s="10" t="str">
        <f t="shared" si="2"/>
        <v>Satisfied</v>
      </c>
      <c r="BH47" s="10">
        <f t="shared" si="3"/>
        <v>3.4</v>
      </c>
      <c r="BI47" s="10" t="str">
        <f t="shared" si="4"/>
        <v>Satisfied</v>
      </c>
      <c r="BJ47" s="10">
        <f t="shared" si="5"/>
        <v>2.2000000000000002</v>
      </c>
      <c r="BK47" s="10" t="str">
        <f t="shared" si="6"/>
        <v>Dissatisfied</v>
      </c>
      <c r="BL47" s="10">
        <f t="shared" si="7"/>
        <v>3.25</v>
      </c>
      <c r="BM47" s="10" t="str">
        <f t="shared" si="8"/>
        <v>Neutral</v>
      </c>
      <c r="BN47" s="10"/>
      <c r="BO47" s="10"/>
      <c r="BP47" s="10"/>
    </row>
    <row r="48" spans="1:68" ht="27" customHeight="1" x14ac:dyDescent="0.3">
      <c r="A48" s="8" t="s">
        <v>107</v>
      </c>
      <c r="B48" s="8" t="s">
        <v>122</v>
      </c>
      <c r="C48" s="8" t="s">
        <v>56</v>
      </c>
      <c r="D48" s="8">
        <v>70</v>
      </c>
      <c r="E48" s="8" t="s">
        <v>92</v>
      </c>
      <c r="F48" s="8" t="s">
        <v>58</v>
      </c>
      <c r="G48" s="8" t="s">
        <v>98</v>
      </c>
      <c r="H48" s="8" t="s">
        <v>84</v>
      </c>
      <c r="I48" s="8" t="s">
        <v>115</v>
      </c>
      <c r="J48" s="8" t="s">
        <v>118</v>
      </c>
      <c r="K48" s="8">
        <v>4</v>
      </c>
      <c r="L48" s="8" t="s">
        <v>91</v>
      </c>
      <c r="M48" s="8" t="s">
        <v>77</v>
      </c>
      <c r="N48" s="8" t="s">
        <v>78</v>
      </c>
      <c r="O48" s="8">
        <v>4</v>
      </c>
      <c r="P48" s="8">
        <v>5</v>
      </c>
      <c r="Q48" s="8">
        <v>3</v>
      </c>
      <c r="R48" s="8">
        <v>4</v>
      </c>
      <c r="S48" s="8">
        <v>3</v>
      </c>
      <c r="T48" s="8">
        <v>5</v>
      </c>
      <c r="U48" s="8">
        <v>2</v>
      </c>
      <c r="V48" s="8">
        <v>4</v>
      </c>
      <c r="W48" s="8">
        <v>4</v>
      </c>
      <c r="X48" s="8">
        <v>5</v>
      </c>
      <c r="Y48" s="8">
        <v>4</v>
      </c>
      <c r="Z48" s="8">
        <v>1</v>
      </c>
      <c r="AA48" s="8">
        <v>2</v>
      </c>
      <c r="AB48" s="8">
        <v>5</v>
      </c>
      <c r="AC48" s="8">
        <v>3</v>
      </c>
      <c r="AD48" s="8">
        <v>4</v>
      </c>
      <c r="AE48" s="8">
        <v>4</v>
      </c>
      <c r="AF48" s="8">
        <v>1</v>
      </c>
      <c r="AG48" s="8">
        <v>2</v>
      </c>
      <c r="AH48" s="8">
        <v>4</v>
      </c>
      <c r="AI48" s="8">
        <v>2</v>
      </c>
      <c r="AJ48" s="8">
        <v>3</v>
      </c>
      <c r="AK48" s="8">
        <v>4</v>
      </c>
      <c r="AL48" s="8">
        <v>5</v>
      </c>
      <c r="AM48" s="8">
        <v>4</v>
      </c>
      <c r="AN48" s="8">
        <v>3</v>
      </c>
      <c r="AO48" s="8" t="s">
        <v>67</v>
      </c>
      <c r="AP48" s="8" t="s">
        <v>67</v>
      </c>
      <c r="AQ48" s="8" t="s">
        <v>67</v>
      </c>
      <c r="AR48" s="8" t="s">
        <v>67</v>
      </c>
      <c r="AS48" s="8" t="s">
        <v>67</v>
      </c>
      <c r="AT48" s="8" t="s">
        <v>67</v>
      </c>
      <c r="AU48" s="8" t="s">
        <v>67</v>
      </c>
      <c r="AV48" s="8" t="s">
        <v>74</v>
      </c>
      <c r="AW48" s="8" t="s">
        <v>74</v>
      </c>
      <c r="AX48" s="8" t="s">
        <v>67</v>
      </c>
      <c r="AY48" s="8" t="s">
        <v>66</v>
      </c>
      <c r="AZ48" s="8" t="s">
        <v>67</v>
      </c>
      <c r="BA48" s="8"/>
      <c r="BB48" s="8"/>
      <c r="BC48" s="8" t="s">
        <v>178</v>
      </c>
      <c r="BD48" s="9">
        <f t="shared" si="0"/>
        <v>4</v>
      </c>
      <c r="BE48" s="9" t="str">
        <f t="shared" si="9"/>
        <v>Satisfied</v>
      </c>
      <c r="BF48" s="10">
        <f t="shared" si="1"/>
        <v>3.3333333333333335</v>
      </c>
      <c r="BG48" s="10" t="str">
        <f t="shared" si="2"/>
        <v>Neutral</v>
      </c>
      <c r="BH48" s="10">
        <f t="shared" si="3"/>
        <v>3.6</v>
      </c>
      <c r="BI48" s="10" t="str">
        <f t="shared" si="4"/>
        <v>Satisfied</v>
      </c>
      <c r="BJ48" s="10">
        <f t="shared" si="5"/>
        <v>2.4</v>
      </c>
      <c r="BK48" s="10" t="str">
        <f t="shared" si="6"/>
        <v>Dissatisfied</v>
      </c>
      <c r="BL48" s="10">
        <f t="shared" si="7"/>
        <v>4</v>
      </c>
      <c r="BM48" s="10" t="str">
        <f t="shared" si="8"/>
        <v>Satisfied</v>
      </c>
      <c r="BN48" s="10"/>
      <c r="BO48" s="10"/>
      <c r="BP48" s="10"/>
    </row>
    <row r="49" spans="1:68" ht="27" customHeight="1" x14ac:dyDescent="0.3">
      <c r="A49" s="8" t="s">
        <v>107</v>
      </c>
      <c r="B49" s="8" t="s">
        <v>122</v>
      </c>
      <c r="C49" s="8" t="s">
        <v>56</v>
      </c>
      <c r="D49" s="8">
        <v>46</v>
      </c>
      <c r="E49" s="8" t="s">
        <v>57</v>
      </c>
      <c r="F49" s="8" t="s">
        <v>58</v>
      </c>
      <c r="G49" s="8" t="s">
        <v>59</v>
      </c>
      <c r="H49" s="8" t="s">
        <v>84</v>
      </c>
      <c r="I49" s="8" t="s">
        <v>115</v>
      </c>
      <c r="J49" s="8" t="s">
        <v>85</v>
      </c>
      <c r="K49" s="8">
        <v>3</v>
      </c>
      <c r="L49" s="8" t="s">
        <v>81</v>
      </c>
      <c r="M49" s="8" t="s">
        <v>77</v>
      </c>
      <c r="N49" s="8" t="s">
        <v>78</v>
      </c>
      <c r="O49" s="8">
        <v>3</v>
      </c>
      <c r="P49" s="8">
        <v>4</v>
      </c>
      <c r="Q49" s="8">
        <v>4</v>
      </c>
      <c r="R49" s="8">
        <v>2</v>
      </c>
      <c r="S49" s="8">
        <v>4</v>
      </c>
      <c r="T49" s="8">
        <v>5</v>
      </c>
      <c r="U49" s="8">
        <v>4</v>
      </c>
      <c r="V49" s="8">
        <v>5</v>
      </c>
      <c r="W49" s="8">
        <v>4</v>
      </c>
      <c r="X49" s="8">
        <v>5</v>
      </c>
      <c r="Y49" s="8">
        <v>4</v>
      </c>
      <c r="Z49" s="8">
        <v>3</v>
      </c>
      <c r="AA49" s="8">
        <v>4</v>
      </c>
      <c r="AB49" s="8">
        <v>4</v>
      </c>
      <c r="AC49" s="8">
        <v>3</v>
      </c>
      <c r="AD49" s="8">
        <v>5</v>
      </c>
      <c r="AE49" s="8">
        <v>4</v>
      </c>
      <c r="AF49" s="8">
        <v>3</v>
      </c>
      <c r="AG49" s="8">
        <v>4</v>
      </c>
      <c r="AH49" s="8">
        <v>2</v>
      </c>
      <c r="AI49" s="8">
        <v>4</v>
      </c>
      <c r="AJ49" s="8">
        <v>4</v>
      </c>
      <c r="AK49" s="8">
        <v>5</v>
      </c>
      <c r="AL49" s="8">
        <v>5</v>
      </c>
      <c r="AM49" s="8">
        <v>4</v>
      </c>
      <c r="AN49" s="8">
        <v>4</v>
      </c>
      <c r="AO49" s="8" t="s">
        <v>67</v>
      </c>
      <c r="AP49" s="8" t="s">
        <v>67</v>
      </c>
      <c r="AQ49" s="8" t="s">
        <v>66</v>
      </c>
      <c r="AR49" s="8" t="s">
        <v>67</v>
      </c>
      <c r="AS49" s="8" t="s">
        <v>67</v>
      </c>
      <c r="AT49" s="8" t="s">
        <v>66</v>
      </c>
      <c r="AU49" s="8" t="s">
        <v>66</v>
      </c>
      <c r="AV49" s="8" t="s">
        <v>74</v>
      </c>
      <c r="AW49" s="8" t="s">
        <v>66</v>
      </c>
      <c r="AX49" s="8" t="s">
        <v>67</v>
      </c>
      <c r="AY49" s="8" t="s">
        <v>66</v>
      </c>
      <c r="AZ49" s="8" t="s">
        <v>67</v>
      </c>
      <c r="BA49" s="8" t="s">
        <v>170</v>
      </c>
      <c r="BB49" s="8"/>
      <c r="BC49" s="8" t="s">
        <v>179</v>
      </c>
      <c r="BD49" s="9">
        <f t="shared" si="0"/>
        <v>3.6666666666666665</v>
      </c>
      <c r="BE49" s="9" t="str">
        <f t="shared" si="9"/>
        <v>Satisfied</v>
      </c>
      <c r="BF49" s="10">
        <f t="shared" si="1"/>
        <v>4.166666666666667</v>
      </c>
      <c r="BG49" s="10" t="str">
        <f t="shared" si="2"/>
        <v>Satisfied</v>
      </c>
      <c r="BH49" s="10">
        <f t="shared" si="3"/>
        <v>4</v>
      </c>
      <c r="BI49" s="10" t="str">
        <f t="shared" si="4"/>
        <v>Satisfied</v>
      </c>
      <c r="BJ49" s="10">
        <f t="shared" si="5"/>
        <v>3.4</v>
      </c>
      <c r="BK49" s="10" t="str">
        <f t="shared" si="6"/>
        <v>Satisfied</v>
      </c>
      <c r="BL49" s="10">
        <f t="shared" si="7"/>
        <v>4.5</v>
      </c>
      <c r="BM49" s="10" t="str">
        <f t="shared" si="8"/>
        <v>Very Satisfied</v>
      </c>
      <c r="BN49" s="10"/>
      <c r="BO49" s="10"/>
      <c r="BP49" s="10"/>
    </row>
    <row r="50" spans="1:68" ht="27" customHeight="1" x14ac:dyDescent="0.3">
      <c r="A50" s="8" t="s">
        <v>107</v>
      </c>
      <c r="B50" s="8" t="s">
        <v>122</v>
      </c>
      <c r="C50" s="8" t="s">
        <v>56</v>
      </c>
      <c r="D50" s="8">
        <v>22</v>
      </c>
      <c r="E50" s="8" t="s">
        <v>180</v>
      </c>
      <c r="F50" s="8" t="s">
        <v>58</v>
      </c>
      <c r="G50" s="8" t="s">
        <v>59</v>
      </c>
      <c r="H50" s="8" t="s">
        <v>84</v>
      </c>
      <c r="I50" s="8" t="s">
        <v>70</v>
      </c>
      <c r="J50" s="8" t="s">
        <v>62</v>
      </c>
      <c r="K50" s="8">
        <v>4</v>
      </c>
      <c r="L50" s="8" t="s">
        <v>63</v>
      </c>
      <c r="M50" s="8" t="s">
        <v>64</v>
      </c>
      <c r="N50" s="8" t="s">
        <v>78</v>
      </c>
      <c r="O50" s="8">
        <v>5</v>
      </c>
      <c r="P50" s="8">
        <v>3</v>
      </c>
      <c r="Q50" s="8">
        <v>1</v>
      </c>
      <c r="R50" s="8">
        <v>1</v>
      </c>
      <c r="S50" s="8">
        <v>1</v>
      </c>
      <c r="T50" s="8">
        <v>5</v>
      </c>
      <c r="U50" s="8">
        <v>4</v>
      </c>
      <c r="V50" s="8">
        <v>4</v>
      </c>
      <c r="W50" s="8">
        <v>4</v>
      </c>
      <c r="X50" s="8">
        <v>5</v>
      </c>
      <c r="Y50" s="8">
        <v>4</v>
      </c>
      <c r="Z50" s="8">
        <v>2</v>
      </c>
      <c r="AA50" s="8">
        <v>2</v>
      </c>
      <c r="AB50" s="8">
        <v>1</v>
      </c>
      <c r="AC50" s="8">
        <v>4</v>
      </c>
      <c r="AD50" s="8">
        <v>2</v>
      </c>
      <c r="AE50" s="8">
        <v>4</v>
      </c>
      <c r="AF50" s="8">
        <v>3</v>
      </c>
      <c r="AG50" s="8">
        <v>2</v>
      </c>
      <c r="AH50" s="8">
        <v>2</v>
      </c>
      <c r="AI50" s="8">
        <v>1</v>
      </c>
      <c r="AJ50" s="8">
        <v>2</v>
      </c>
      <c r="AK50" s="8">
        <v>1</v>
      </c>
      <c r="AL50" s="8">
        <v>2</v>
      </c>
      <c r="AM50" s="8">
        <v>3</v>
      </c>
      <c r="AN50" s="8">
        <v>3</v>
      </c>
      <c r="AO50" s="8" t="s">
        <v>74</v>
      </c>
      <c r="AP50" s="8" t="s">
        <v>66</v>
      </c>
      <c r="AQ50" s="8" t="s">
        <v>74</v>
      </c>
      <c r="AR50" s="8" t="s">
        <v>67</v>
      </c>
      <c r="AS50" s="8" t="s">
        <v>67</v>
      </c>
      <c r="AT50" s="8" t="s">
        <v>66</v>
      </c>
      <c r="AU50" s="8" t="s">
        <v>66</v>
      </c>
      <c r="AV50" s="8" t="s">
        <v>66</v>
      </c>
      <c r="AW50" s="8" t="s">
        <v>74</v>
      </c>
      <c r="AX50" s="8" t="s">
        <v>67</v>
      </c>
      <c r="AY50" s="8" t="s">
        <v>66</v>
      </c>
      <c r="AZ50" s="8" t="s">
        <v>66</v>
      </c>
      <c r="BA50" s="8" t="s">
        <v>181</v>
      </c>
      <c r="BB50" s="8" t="s">
        <v>182</v>
      </c>
      <c r="BC50" s="8"/>
      <c r="BD50" s="9">
        <f t="shared" si="0"/>
        <v>2.6666666666666665</v>
      </c>
      <c r="BE50" s="9" t="str">
        <f t="shared" si="9"/>
        <v>Neutral</v>
      </c>
      <c r="BF50" s="10">
        <f t="shared" si="1"/>
        <v>3.8333333333333335</v>
      </c>
      <c r="BG50" s="10" t="str">
        <f t="shared" si="2"/>
        <v>Satisfied</v>
      </c>
      <c r="BH50" s="10">
        <f t="shared" si="3"/>
        <v>2.6</v>
      </c>
      <c r="BI50" s="10" t="str">
        <f t="shared" si="4"/>
        <v>Neutral</v>
      </c>
      <c r="BJ50" s="10">
        <f t="shared" si="5"/>
        <v>2</v>
      </c>
      <c r="BK50" s="10" t="str">
        <f t="shared" si="6"/>
        <v>Dissatisfied</v>
      </c>
      <c r="BL50" s="10">
        <f t="shared" si="7"/>
        <v>2.25</v>
      </c>
      <c r="BM50" s="10" t="str">
        <f t="shared" si="8"/>
        <v>Dissatisfied</v>
      </c>
      <c r="BN50" s="10"/>
      <c r="BO50" s="10"/>
      <c r="BP50" s="10"/>
    </row>
    <row r="51" spans="1:68" ht="27" customHeight="1" x14ac:dyDescent="0.3">
      <c r="A51" s="8" t="s">
        <v>107</v>
      </c>
      <c r="B51" s="8" t="s">
        <v>122</v>
      </c>
      <c r="C51" s="8" t="s">
        <v>56</v>
      </c>
      <c r="D51" s="8">
        <v>45</v>
      </c>
      <c r="E51" s="8" t="s">
        <v>92</v>
      </c>
      <c r="F51" s="8" t="s">
        <v>126</v>
      </c>
      <c r="G51" s="8" t="s">
        <v>127</v>
      </c>
      <c r="H51" s="8" t="s">
        <v>105</v>
      </c>
      <c r="I51" s="8" t="s">
        <v>115</v>
      </c>
      <c r="J51" s="8" t="s">
        <v>71</v>
      </c>
      <c r="K51" s="8">
        <v>5</v>
      </c>
      <c r="L51" s="8" t="s">
        <v>63</v>
      </c>
      <c r="M51" s="8" t="s">
        <v>77</v>
      </c>
      <c r="N51" s="8" t="s">
        <v>78</v>
      </c>
      <c r="O51" s="8">
        <v>3</v>
      </c>
      <c r="P51" s="8">
        <v>2</v>
      </c>
      <c r="Q51" s="8">
        <v>2</v>
      </c>
      <c r="R51" s="8">
        <v>1</v>
      </c>
      <c r="S51" s="8">
        <v>1</v>
      </c>
      <c r="T51" s="8">
        <v>4</v>
      </c>
      <c r="U51" s="8">
        <v>2</v>
      </c>
      <c r="V51" s="8">
        <v>3</v>
      </c>
      <c r="W51" s="8">
        <v>3</v>
      </c>
      <c r="X51" s="8">
        <v>3</v>
      </c>
      <c r="Y51" s="8">
        <v>3</v>
      </c>
      <c r="Z51" s="8">
        <v>2</v>
      </c>
      <c r="AA51" s="8">
        <v>1</v>
      </c>
      <c r="AB51" s="8">
        <v>3</v>
      </c>
      <c r="AC51" s="8">
        <v>1</v>
      </c>
      <c r="AD51" s="8">
        <v>1</v>
      </c>
      <c r="AE51" s="8">
        <v>4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3</v>
      </c>
      <c r="AL51" s="8">
        <v>1</v>
      </c>
      <c r="AM51" s="8">
        <v>3</v>
      </c>
      <c r="AN51" s="8">
        <v>3</v>
      </c>
      <c r="AO51" s="8" t="s">
        <v>66</v>
      </c>
      <c r="AP51" s="8" t="s">
        <v>66</v>
      </c>
      <c r="AQ51" s="8" t="s">
        <v>74</v>
      </c>
      <c r="AR51" s="8" t="s">
        <v>66</v>
      </c>
      <c r="AS51" s="8" t="s">
        <v>74</v>
      </c>
      <c r="AT51" s="8" t="s">
        <v>74</v>
      </c>
      <c r="AU51" s="8" t="s">
        <v>74</v>
      </c>
      <c r="AV51" s="8" t="s">
        <v>74</v>
      </c>
      <c r="AW51" s="8" t="s">
        <v>74</v>
      </c>
      <c r="AX51" s="8" t="s">
        <v>66</v>
      </c>
      <c r="AY51" s="8" t="s">
        <v>66</v>
      </c>
      <c r="AZ51" s="8" t="s">
        <v>74</v>
      </c>
      <c r="BA51" s="8"/>
      <c r="BB51" s="8" t="s">
        <v>124</v>
      </c>
      <c r="BC51" s="8" t="s">
        <v>153</v>
      </c>
      <c r="BD51" s="9">
        <f t="shared" si="0"/>
        <v>2.1666666666666665</v>
      </c>
      <c r="BE51" s="9" t="str">
        <f t="shared" si="9"/>
        <v>Dissatisfied</v>
      </c>
      <c r="BF51" s="10">
        <f t="shared" si="1"/>
        <v>2.6666666666666665</v>
      </c>
      <c r="BG51" s="10" t="str">
        <f t="shared" si="2"/>
        <v>Neutral</v>
      </c>
      <c r="BH51" s="10">
        <f t="shared" si="3"/>
        <v>2</v>
      </c>
      <c r="BI51" s="10" t="str">
        <f t="shared" si="4"/>
        <v>Dissatisfied</v>
      </c>
      <c r="BJ51" s="10">
        <f t="shared" si="5"/>
        <v>1</v>
      </c>
      <c r="BK51" s="10" t="str">
        <f t="shared" si="6"/>
        <v>Very Dissatisfied</v>
      </c>
      <c r="BL51" s="10">
        <f t="shared" si="7"/>
        <v>2.5</v>
      </c>
      <c r="BM51" s="10" t="str">
        <f t="shared" si="8"/>
        <v>Dissatisfied</v>
      </c>
      <c r="BN51" s="10"/>
      <c r="BO51" s="10"/>
      <c r="BP51" s="10"/>
    </row>
    <row r="52" spans="1:68" ht="27" customHeight="1" x14ac:dyDescent="0.3">
      <c r="A52" s="8" t="s">
        <v>107</v>
      </c>
      <c r="B52" s="8" t="s">
        <v>122</v>
      </c>
      <c r="C52" s="8" t="s">
        <v>56</v>
      </c>
      <c r="D52" s="8">
        <v>31</v>
      </c>
      <c r="E52" s="8" t="s">
        <v>57</v>
      </c>
      <c r="F52" s="8" t="s">
        <v>58</v>
      </c>
      <c r="G52" s="8" t="s">
        <v>59</v>
      </c>
      <c r="H52" s="8" t="s">
        <v>173</v>
      </c>
      <c r="I52" s="8" t="s">
        <v>120</v>
      </c>
      <c r="J52" s="8" t="s">
        <v>62</v>
      </c>
      <c r="K52" s="8">
        <v>1</v>
      </c>
      <c r="L52" s="8" t="s">
        <v>63</v>
      </c>
      <c r="M52" s="8" t="s">
        <v>77</v>
      </c>
      <c r="N52" s="8" t="s">
        <v>78</v>
      </c>
      <c r="O52" s="8">
        <v>5</v>
      </c>
      <c r="P52" s="8">
        <v>5</v>
      </c>
      <c r="Q52" s="8">
        <v>3</v>
      </c>
      <c r="R52" s="8">
        <v>4</v>
      </c>
      <c r="S52" s="8">
        <v>2</v>
      </c>
      <c r="T52" s="8">
        <v>5</v>
      </c>
      <c r="U52" s="8">
        <v>2</v>
      </c>
      <c r="V52" s="8">
        <v>4</v>
      </c>
      <c r="W52" s="8">
        <v>3</v>
      </c>
      <c r="X52" s="8">
        <v>5</v>
      </c>
      <c r="Y52" s="8">
        <v>4</v>
      </c>
      <c r="Z52" s="8">
        <v>2</v>
      </c>
      <c r="AA52" s="8">
        <v>4</v>
      </c>
      <c r="AB52" s="8">
        <v>4</v>
      </c>
      <c r="AC52" s="8">
        <v>5</v>
      </c>
      <c r="AD52" s="8">
        <v>4</v>
      </c>
      <c r="AE52" s="8">
        <v>3</v>
      </c>
      <c r="AF52" s="8">
        <v>3</v>
      </c>
      <c r="AG52" s="8">
        <v>3</v>
      </c>
      <c r="AH52" s="8">
        <v>4</v>
      </c>
      <c r="AI52" s="8">
        <v>4</v>
      </c>
      <c r="AJ52" s="8">
        <v>5</v>
      </c>
      <c r="AK52" s="8">
        <v>5</v>
      </c>
      <c r="AL52" s="8">
        <v>5</v>
      </c>
      <c r="AM52" s="8">
        <v>4</v>
      </c>
      <c r="AN52" s="8">
        <v>4</v>
      </c>
      <c r="AO52" s="8" t="s">
        <v>66</v>
      </c>
      <c r="AP52" s="8" t="s">
        <v>74</v>
      </c>
      <c r="AQ52" s="8" t="s">
        <v>67</v>
      </c>
      <c r="AR52" s="8" t="s">
        <v>67</v>
      </c>
      <c r="AS52" s="8" t="s">
        <v>66</v>
      </c>
      <c r="AT52" s="8" t="s">
        <v>67</v>
      </c>
      <c r="AU52" s="8" t="s">
        <v>74</v>
      </c>
      <c r="AV52" s="8" t="s">
        <v>66</v>
      </c>
      <c r="AW52" s="8" t="s">
        <v>67</v>
      </c>
      <c r="AX52" s="8" t="s">
        <v>67</v>
      </c>
      <c r="AY52" s="8" t="s">
        <v>66</v>
      </c>
      <c r="AZ52" s="8" t="s">
        <v>66</v>
      </c>
      <c r="BA52" s="8" t="s">
        <v>183</v>
      </c>
      <c r="BB52" s="8" t="s">
        <v>139</v>
      </c>
      <c r="BC52" s="8"/>
      <c r="BD52" s="9">
        <f t="shared" si="0"/>
        <v>4</v>
      </c>
      <c r="BE52" s="9" t="str">
        <f t="shared" si="9"/>
        <v>Satisfied</v>
      </c>
      <c r="BF52" s="10">
        <f t="shared" si="1"/>
        <v>3.3333333333333335</v>
      </c>
      <c r="BG52" s="10" t="str">
        <f t="shared" si="2"/>
        <v>Neutral</v>
      </c>
      <c r="BH52" s="10">
        <f t="shared" si="3"/>
        <v>4</v>
      </c>
      <c r="BI52" s="10" t="str">
        <f t="shared" si="4"/>
        <v>Satisfied</v>
      </c>
      <c r="BJ52" s="10">
        <f t="shared" si="5"/>
        <v>3.8</v>
      </c>
      <c r="BK52" s="10" t="str">
        <f t="shared" si="6"/>
        <v>Satisfied</v>
      </c>
      <c r="BL52" s="10">
        <f t="shared" si="7"/>
        <v>4.5</v>
      </c>
      <c r="BM52" s="10" t="str">
        <f t="shared" si="8"/>
        <v>Very Satisfied</v>
      </c>
      <c r="BN52" s="10"/>
      <c r="BO52" s="10"/>
      <c r="BP52" s="10"/>
    </row>
  </sheetData>
  <mergeCells count="10">
    <mergeCell ref="AK1:AN1"/>
    <mergeCell ref="AO1:AZ1"/>
    <mergeCell ref="BA1:BC1"/>
    <mergeCell ref="BD1:BM1"/>
    <mergeCell ref="A1:A2"/>
    <mergeCell ref="B1:N1"/>
    <mergeCell ref="O1:T1"/>
    <mergeCell ref="U1:Z1"/>
    <mergeCell ref="AA1:AE1"/>
    <mergeCell ref="AF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9CD3-1E3E-4E4C-BE55-3AE548EA16B7}">
  <sheetPr>
    <tabColor theme="5" tint="0.39997558519241921"/>
  </sheetPr>
  <dimension ref="A2:O9"/>
  <sheetViews>
    <sheetView tabSelected="1" zoomScale="84" zoomScaleNormal="100" workbookViewId="0">
      <selection activeCell="D38" sqref="D38"/>
    </sheetView>
  </sheetViews>
  <sheetFormatPr defaultRowHeight="14.4" x14ac:dyDescent="0.3"/>
  <cols>
    <col min="1" max="1" width="20.44140625" customWidth="1"/>
    <col min="2" max="2" width="33.77734375" customWidth="1"/>
    <col min="3" max="3" width="39.109375" customWidth="1"/>
    <col min="4" max="4" width="43.77734375" customWidth="1"/>
    <col min="5" max="5" width="35.88671875" customWidth="1"/>
    <col min="6" max="7" width="40" customWidth="1"/>
    <col min="8" max="8" width="36.33203125" customWidth="1"/>
    <col min="9" max="9" width="34.33203125" customWidth="1"/>
    <col min="10" max="10" width="36.44140625" customWidth="1"/>
    <col min="11" max="11" width="29.6640625" customWidth="1"/>
    <col min="12" max="12" width="30.44140625" customWidth="1"/>
    <col min="13" max="13" width="33.21875" customWidth="1"/>
    <col min="14" max="14" width="26" customWidth="1"/>
    <col min="15" max="15" width="32" customWidth="1"/>
  </cols>
  <sheetData>
    <row r="2" spans="1:15" ht="15" thickBot="1" x14ac:dyDescent="0.35"/>
    <row r="3" spans="1:15" ht="25.05" customHeight="1" x14ac:dyDescent="0.3">
      <c r="A3" s="11" t="s">
        <v>213</v>
      </c>
      <c r="B3" s="8" t="s">
        <v>202</v>
      </c>
      <c r="C3" s="8" t="s">
        <v>203</v>
      </c>
      <c r="D3" s="8" t="s">
        <v>204</v>
      </c>
      <c r="E3" s="8" t="s">
        <v>205</v>
      </c>
      <c r="F3" s="8" t="s">
        <v>206</v>
      </c>
      <c r="G3" s="34" t="s">
        <v>213</v>
      </c>
      <c r="H3" s="35" t="s">
        <v>207</v>
      </c>
      <c r="I3" s="36" t="s">
        <v>212</v>
      </c>
      <c r="J3" s="33" t="s">
        <v>213</v>
      </c>
      <c r="K3" s="14" t="s">
        <v>208</v>
      </c>
      <c r="L3" s="14" t="s">
        <v>209</v>
      </c>
      <c r="M3" s="14" t="s">
        <v>210</v>
      </c>
      <c r="N3" s="14" t="s">
        <v>211</v>
      </c>
      <c r="O3" s="14" t="s">
        <v>54</v>
      </c>
    </row>
    <row r="4" spans="1:15" ht="25.05" customHeight="1" x14ac:dyDescent="0.3">
      <c r="A4" s="12" t="s">
        <v>154</v>
      </c>
      <c r="B4" s="8">
        <v>3.2333333333333334</v>
      </c>
      <c r="C4" s="8">
        <v>3.5333333333333337</v>
      </c>
      <c r="D4" s="8">
        <v>3.1599999999999997</v>
      </c>
      <c r="E4" s="8">
        <v>2.62</v>
      </c>
      <c r="F4" s="8">
        <v>2.8250000000000002</v>
      </c>
      <c r="G4" s="37" t="s">
        <v>154</v>
      </c>
      <c r="H4" s="38">
        <f>(B4*0.2 + C4*0.3 + D4*0.15 + E4*0.25 + F4*0.1)</f>
        <v>3.1181666666666668</v>
      </c>
      <c r="I4" s="39" t="str">
        <f>IF(H4&gt;=4.2, "Very Satisfied", IF(H4&gt;=3.4, "Satisfied", IF(H4&gt;=2.6, "Neutral", IF(H4&gt;=1.8, "Dissatisfied", "Very Dissatisfied"))))</f>
        <v>Neutral</v>
      </c>
      <c r="J4" s="8" t="s">
        <v>154</v>
      </c>
      <c r="K4" s="8" t="str">
        <f>IF(B4&gt;=4.2, "Very Satisfied", IF(B4&gt;=3.4, "Satisfied", IF(B4&gt;=2.6, "Neutral", IF(B4&gt;=1.8, "Dissatisfied", "Very Dissatisfied"))))</f>
        <v>Neutral</v>
      </c>
      <c r="L4" s="8" t="str">
        <f>IF(C4&gt;=4.2, "Very Satisfied", IF(C4&gt;=3.4, "Satisfied", IF(C4&gt;=2.6, "Neutral", IF(C4&gt;=1.8, "Dissatisfied", "Very Dissatisfied"))))</f>
        <v>Satisfied</v>
      </c>
      <c r="M4" s="8" t="str">
        <f>IF(D4&gt;=4.2, "Very Satisfied", IF(D4&gt;=3.4, "Satisfied", IF(D4&gt;=2.6, "Neutral", IF(D4&gt;=1.8, "Dissatisfied", "Very Dissatisfied"))))</f>
        <v>Neutral</v>
      </c>
      <c r="N4" s="8" t="str">
        <f>IF(E4&gt;=4.2, "Very Satisfied", IF(E4&gt;=3.4, "Satisfied", IF(E4&gt;=2.6, "Neutral", IF(E4&gt;=1.8, "Dissatisfied", "Very Dissatisfied"))))</f>
        <v>Neutral</v>
      </c>
      <c r="O4" s="8" t="str">
        <f>IF(F4&gt;=4.2, "Very Satisfied", IF(F4&gt;=3.4, "Satisfied", IF(F4&gt;=2.6, "Neutral", IF(F4&gt;=1.8, "Dissatisfied", "Very Dissatisfied"))))</f>
        <v>Neutral</v>
      </c>
    </row>
    <row r="5" spans="1:15" ht="25.05" customHeight="1" x14ac:dyDescent="0.3">
      <c r="A5" s="12" t="s">
        <v>73</v>
      </c>
      <c r="B5" s="8">
        <v>2.8333333333333335</v>
      </c>
      <c r="C5" s="8">
        <v>2.6388888888888888</v>
      </c>
      <c r="D5" s="8">
        <v>2.8166666666666664</v>
      </c>
      <c r="E5" s="8">
        <v>2.3333333333333335</v>
      </c>
      <c r="F5" s="8">
        <v>2.25</v>
      </c>
      <c r="G5" s="37" t="s">
        <v>73</v>
      </c>
      <c r="H5" s="38">
        <f>(B5*0.2 + C5*0.3 + D5*0.15 + E5*0.25 + F5*0.1)</f>
        <v>2.5891666666666668</v>
      </c>
      <c r="I5" s="39" t="str">
        <f t="shared" ref="I5:I7" si="0">IF(H5&gt;=4.2, "Very Satisfied", IF(H5&gt;=3.4, "Satisfied", IF(H5&gt;=2.6, "Neutral", IF(H5&gt;=1.8, "Dissatisfied", "Very Dissatisfied"))))</f>
        <v>Dissatisfied</v>
      </c>
      <c r="J5" s="8" t="s">
        <v>73</v>
      </c>
      <c r="K5" s="8" t="str">
        <f t="shared" ref="K5:K8" si="1">IF(B5&gt;=4.2, "Very Satisfied", IF(B5&gt;=3.4, "Satisfied", IF(B5&gt;=2.6, "Neutral", IF(B5&gt;=1.8, "Dissatisfied", "Very Dissatisfied"))))</f>
        <v>Neutral</v>
      </c>
      <c r="L5" s="8" t="str">
        <f t="shared" ref="L5:O8" si="2">IF(C5&gt;=4.2, "Very Satisfied", IF(C5&gt;=3.4, "Satisfied", IF(C5&gt;=2.6, "Neutral", IF(C5&gt;=1.8, "Dissatisfied", "Very Dissatisfied"))))</f>
        <v>Neutral</v>
      </c>
      <c r="M5" s="8" t="str">
        <f t="shared" si="2"/>
        <v>Neutral</v>
      </c>
      <c r="N5" s="8" t="str">
        <f t="shared" si="2"/>
        <v>Dissatisfied</v>
      </c>
      <c r="O5" s="8" t="str">
        <f t="shared" si="2"/>
        <v>Dissatisfied</v>
      </c>
    </row>
    <row r="6" spans="1:15" ht="25.05" customHeight="1" x14ac:dyDescent="0.3">
      <c r="A6" s="12" t="s">
        <v>125</v>
      </c>
      <c r="B6" s="8">
        <v>2.7564102564102559</v>
      </c>
      <c r="C6" s="8">
        <v>2.8205128205128203</v>
      </c>
      <c r="D6" s="8">
        <v>3.0461538461538464</v>
      </c>
      <c r="E6" s="8">
        <v>2.1076923076923073</v>
      </c>
      <c r="F6" s="8">
        <v>2.8076923076923075</v>
      </c>
      <c r="G6" s="37" t="s">
        <v>125</v>
      </c>
      <c r="H6" s="38">
        <f>(B6*0.2 + C6*0.3 + D6*0.15 + E6*0.25 + F6*0.1)</f>
        <v>2.6620512820512818</v>
      </c>
      <c r="I6" s="39" t="str">
        <f t="shared" si="0"/>
        <v>Neutral</v>
      </c>
      <c r="J6" s="8" t="s">
        <v>125</v>
      </c>
      <c r="K6" s="8" t="str">
        <f t="shared" si="1"/>
        <v>Neutral</v>
      </c>
      <c r="L6" s="8" t="str">
        <f t="shared" si="2"/>
        <v>Neutral</v>
      </c>
      <c r="M6" s="8" t="str">
        <f t="shared" si="2"/>
        <v>Neutral</v>
      </c>
      <c r="N6" s="8" t="str">
        <f t="shared" si="2"/>
        <v>Dissatisfied</v>
      </c>
      <c r="O6" s="8" t="str">
        <f t="shared" si="2"/>
        <v>Neutral</v>
      </c>
    </row>
    <row r="7" spans="1:15" ht="25.05" customHeight="1" thickBot="1" x14ac:dyDescent="0.35">
      <c r="A7" s="12" t="s">
        <v>122</v>
      </c>
      <c r="B7" s="8">
        <v>3.0555555555555554</v>
      </c>
      <c r="C7" s="8">
        <v>3.2</v>
      </c>
      <c r="D7" s="8">
        <v>3.2666666666666671</v>
      </c>
      <c r="E7" s="8">
        <v>2.0666666666666664</v>
      </c>
      <c r="F7" s="8">
        <v>2.9166666666666665</v>
      </c>
      <c r="G7" s="40" t="s">
        <v>122</v>
      </c>
      <c r="H7" s="41">
        <f>(B7*0.2 + C7*0.3 + D7*0.15 + E7*0.25 + F7*0.1)</f>
        <v>2.8694444444444445</v>
      </c>
      <c r="I7" s="42" t="str">
        <f t="shared" si="0"/>
        <v>Neutral</v>
      </c>
      <c r="J7" s="8" t="s">
        <v>122</v>
      </c>
      <c r="K7" s="8" t="str">
        <f t="shared" si="1"/>
        <v>Neutral</v>
      </c>
      <c r="L7" s="8" t="str">
        <f t="shared" si="2"/>
        <v>Neutral</v>
      </c>
      <c r="M7" s="8" t="str">
        <f t="shared" si="2"/>
        <v>Neutral</v>
      </c>
      <c r="N7" s="8" t="str">
        <f t="shared" si="2"/>
        <v>Dissatisfied</v>
      </c>
      <c r="O7" s="8" t="str">
        <f t="shared" si="2"/>
        <v>Neutral</v>
      </c>
    </row>
    <row r="8" spans="1:15" ht="25.05" customHeight="1" x14ac:dyDescent="0.3">
      <c r="A8" s="12" t="s">
        <v>265</v>
      </c>
      <c r="B8" s="8">
        <v>2.9599999999999991</v>
      </c>
      <c r="C8" s="8">
        <v>3.0333333333333341</v>
      </c>
      <c r="D8" s="8">
        <v>3.08</v>
      </c>
      <c r="E8" s="8">
        <v>2.2520000000000007</v>
      </c>
      <c r="F8" s="8">
        <v>2.71</v>
      </c>
      <c r="G8" s="8"/>
      <c r="H8" s="16"/>
      <c r="I8" s="16"/>
      <c r="J8" s="15" t="s">
        <v>214</v>
      </c>
      <c r="K8" s="17" t="str">
        <f t="shared" si="1"/>
        <v>Neutral</v>
      </c>
      <c r="L8" s="17" t="str">
        <f t="shared" si="2"/>
        <v>Neutral</v>
      </c>
      <c r="M8" s="17" t="str">
        <f t="shared" si="2"/>
        <v>Neutral</v>
      </c>
      <c r="N8" s="17" t="str">
        <f t="shared" si="2"/>
        <v>Dissatisfied</v>
      </c>
      <c r="O8" s="17" t="str">
        <f t="shared" si="2"/>
        <v>Neutral</v>
      </c>
    </row>
    <row r="9" spans="1:15" ht="25.05" customHeight="1" x14ac:dyDescent="0.3">
      <c r="A9" s="13"/>
      <c r="B9" s="8"/>
      <c r="C9" s="8"/>
      <c r="D9" s="8"/>
      <c r="E9" s="8"/>
      <c r="F9" s="8"/>
      <c r="G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E937-7455-4E50-B85F-D83D490FD773}">
  <sheetPr>
    <tabColor theme="5" tint="0.39997558519241921"/>
  </sheetPr>
  <dimension ref="A3:F7"/>
  <sheetViews>
    <sheetView zoomScale="81" zoomScaleNormal="130" workbookViewId="0">
      <selection activeCell="B31" sqref="B31"/>
    </sheetView>
  </sheetViews>
  <sheetFormatPr defaultRowHeight="14.4" x14ac:dyDescent="0.3"/>
  <cols>
    <col min="1" max="1" width="14.21875" customWidth="1"/>
    <col min="2" max="2" width="35" customWidth="1"/>
    <col min="3" max="3" width="37" customWidth="1"/>
    <col min="4" max="4" width="42" customWidth="1"/>
    <col min="5" max="5" width="34" customWidth="1"/>
    <col min="6" max="6" width="40.77734375" customWidth="1"/>
  </cols>
  <sheetData>
    <row r="3" spans="1:6" ht="15.6" x14ac:dyDescent="0.3">
      <c r="A3" s="18" t="s">
        <v>213</v>
      </c>
      <c r="B3" s="8" t="s">
        <v>215</v>
      </c>
      <c r="C3" s="8" t="s">
        <v>216</v>
      </c>
      <c r="D3" s="8" t="s">
        <v>217</v>
      </c>
      <c r="E3" s="8" t="s">
        <v>218</v>
      </c>
      <c r="F3" s="8" t="s">
        <v>219</v>
      </c>
    </row>
    <row r="4" spans="1:6" ht="15.6" x14ac:dyDescent="0.3">
      <c r="A4" s="12" t="s">
        <v>154</v>
      </c>
      <c r="B4" s="8">
        <v>0.56218269514104557</v>
      </c>
      <c r="C4" s="8">
        <v>0.34960294939004738</v>
      </c>
      <c r="D4" s="8">
        <v>0.48808013913928561</v>
      </c>
      <c r="E4" s="8">
        <v>0.74505779045058784</v>
      </c>
      <c r="F4" s="8">
        <v>0.77325071397746925</v>
      </c>
    </row>
    <row r="5" spans="1:6" ht="15.6" x14ac:dyDescent="0.3">
      <c r="A5" s="12" t="s">
        <v>73</v>
      </c>
      <c r="B5" s="8">
        <v>0.72125031729769251</v>
      </c>
      <c r="C5" s="8">
        <v>0.69206663621086928</v>
      </c>
      <c r="D5" s="8">
        <v>0.50060569374115715</v>
      </c>
      <c r="E5" s="8">
        <v>0.45393898935936972</v>
      </c>
      <c r="F5" s="8">
        <v>0.91701095462872795</v>
      </c>
    </row>
    <row r="6" spans="1:6" ht="15.6" x14ac:dyDescent="0.3">
      <c r="A6" s="12" t="s">
        <v>125</v>
      </c>
      <c r="B6" s="8">
        <v>0.5028409319546332</v>
      </c>
      <c r="C6" s="8">
        <v>0.42197473628486243</v>
      </c>
      <c r="D6" s="8">
        <v>0.67898868990995731</v>
      </c>
      <c r="E6" s="8">
        <v>0.58660256060007532</v>
      </c>
      <c r="F6" s="8">
        <v>0.72279727270922778</v>
      </c>
    </row>
    <row r="7" spans="1:6" ht="15.6" x14ac:dyDescent="0.3">
      <c r="A7" s="12" t="s">
        <v>122</v>
      </c>
      <c r="B7" s="8">
        <v>0.83253930425037381</v>
      </c>
      <c r="C7" s="8">
        <v>0.58145957563294215</v>
      </c>
      <c r="D7" s="8">
        <v>0.69965978126787087</v>
      </c>
      <c r="E7" s="8">
        <v>0.76220232284635647</v>
      </c>
      <c r="F7" s="8">
        <v>1.0550332876716439</v>
      </c>
    </row>
  </sheetData>
  <conditionalFormatting pivot="1" sqref="B4:F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{A55B2E3A-BC69-4406-A1A0-2C2FD261124F}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55B2E3A-BC69-4406-A1A0-2C2FD2611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8E7C-3B02-4195-B6BC-B03A199FA7AD}">
  <sheetPr>
    <tabColor theme="9" tint="0.39997558519241921"/>
  </sheetPr>
  <dimension ref="A1:AL52"/>
  <sheetViews>
    <sheetView zoomScale="70" zoomScaleNormal="70" workbookViewId="0">
      <selection activeCell="E8" sqref="E8"/>
    </sheetView>
  </sheetViews>
  <sheetFormatPr defaultRowHeight="14.4" x14ac:dyDescent="0.3"/>
  <cols>
    <col min="1" max="1" width="13.88671875" customWidth="1"/>
    <col min="2" max="2" width="18.21875" customWidth="1"/>
    <col min="3" max="3" width="13.21875" customWidth="1"/>
    <col min="5" max="5" width="10.6640625" customWidth="1"/>
    <col min="6" max="6" width="11" customWidth="1"/>
    <col min="7" max="7" width="9.6640625" customWidth="1"/>
    <col min="8" max="8" width="29.21875" customWidth="1"/>
    <col min="9" max="9" width="31" customWidth="1"/>
    <col min="10" max="10" width="30" customWidth="1"/>
    <col min="11" max="11" width="28.5546875" customWidth="1"/>
    <col min="12" max="12" width="33.21875" customWidth="1"/>
    <col min="13" max="13" width="24.109375" customWidth="1"/>
    <col min="14" max="14" width="38.5546875" customWidth="1"/>
    <col min="15" max="15" width="12.6640625" customWidth="1"/>
    <col min="16" max="16" width="23.6640625" customWidth="1"/>
    <col min="17" max="17" width="14.44140625" customWidth="1"/>
    <col min="18" max="18" width="23.44140625" customWidth="1"/>
    <col min="19" max="19" width="19.44140625" customWidth="1"/>
    <col min="20" max="20" width="20.88671875" customWidth="1"/>
    <col min="21" max="21" width="20.44140625" customWidth="1"/>
    <col min="22" max="22" width="27.5546875" customWidth="1"/>
    <col min="23" max="23" width="16.33203125" customWidth="1"/>
    <col min="24" max="24" width="27.77734375" customWidth="1"/>
    <col min="25" max="25" width="28.33203125" customWidth="1"/>
    <col min="26" max="26" width="39.44140625" customWidth="1"/>
    <col min="27" max="27" width="38.88671875" customWidth="1"/>
    <col min="28" max="28" width="41.21875" customWidth="1"/>
    <col min="29" max="29" width="15.88671875" customWidth="1"/>
    <col min="30" max="30" width="21" customWidth="1"/>
    <col min="31" max="31" width="26.33203125" customWidth="1"/>
    <col min="32" max="32" width="36.77734375" customWidth="1"/>
    <col min="33" max="33" width="22.44140625" customWidth="1"/>
    <col min="34" max="34" width="32.44140625" customWidth="1"/>
    <col min="35" max="35" width="57.21875" customWidth="1"/>
    <col min="36" max="36" width="67.88671875" customWidth="1"/>
    <col min="37" max="37" width="26.109375" customWidth="1"/>
    <col min="38" max="38" width="32.77734375" customWidth="1"/>
  </cols>
  <sheetData>
    <row r="1" spans="1:38" ht="39" customHeight="1" thickBot="1" x14ac:dyDescent="0.35">
      <c r="A1" s="104" t="s">
        <v>0</v>
      </c>
      <c r="B1" s="100" t="s">
        <v>1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O1" s="105" t="s">
        <v>220</v>
      </c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7"/>
    </row>
    <row r="2" spans="1:38" ht="29.4" customHeight="1" x14ac:dyDescent="0.3">
      <c r="A2" s="104"/>
      <c r="B2" s="3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184</v>
      </c>
      <c r="L2" s="4" t="s">
        <v>185</v>
      </c>
      <c r="M2" s="4" t="s">
        <v>233</v>
      </c>
      <c r="N2" s="4" t="s">
        <v>186</v>
      </c>
      <c r="O2" s="4" t="s">
        <v>38</v>
      </c>
      <c r="P2" s="4" t="s">
        <v>221</v>
      </c>
      <c r="Q2" s="4" t="s">
        <v>39</v>
      </c>
      <c r="R2" s="4" t="s">
        <v>222</v>
      </c>
      <c r="S2" s="4" t="s">
        <v>40</v>
      </c>
      <c r="T2" s="4" t="s">
        <v>223</v>
      </c>
      <c r="U2" s="4" t="s">
        <v>41</v>
      </c>
      <c r="V2" s="4" t="s">
        <v>224</v>
      </c>
      <c r="W2" s="4" t="s">
        <v>42</v>
      </c>
      <c r="X2" s="4" t="s">
        <v>225</v>
      </c>
      <c r="Y2" s="4" t="s">
        <v>43</v>
      </c>
      <c r="Z2" s="4" t="s">
        <v>226</v>
      </c>
      <c r="AA2" s="4" t="s">
        <v>44</v>
      </c>
      <c r="AB2" s="4" t="s">
        <v>227</v>
      </c>
      <c r="AC2" s="4" t="s">
        <v>45</v>
      </c>
      <c r="AD2" s="4" t="s">
        <v>228</v>
      </c>
      <c r="AE2" s="4" t="s">
        <v>46</v>
      </c>
      <c r="AF2" s="4" t="s">
        <v>229</v>
      </c>
      <c r="AG2" s="4" t="s">
        <v>47</v>
      </c>
      <c r="AH2" s="4" t="s">
        <v>230</v>
      </c>
      <c r="AI2" s="4" t="s">
        <v>48</v>
      </c>
      <c r="AJ2" s="4" t="s">
        <v>231</v>
      </c>
      <c r="AK2" s="4" t="s">
        <v>49</v>
      </c>
      <c r="AL2" s="4" t="s">
        <v>232</v>
      </c>
    </row>
    <row r="3" spans="1:38" ht="27" customHeight="1" x14ac:dyDescent="0.3">
      <c r="A3" s="8" t="s">
        <v>55</v>
      </c>
      <c r="B3" s="8" t="s">
        <v>122</v>
      </c>
      <c r="C3" s="8" t="s">
        <v>56</v>
      </c>
      <c r="D3" s="8">
        <v>27</v>
      </c>
      <c r="E3" s="8" t="s">
        <v>57</v>
      </c>
      <c r="F3" s="8" t="s">
        <v>58</v>
      </c>
      <c r="G3" s="8" t="s">
        <v>59</v>
      </c>
      <c r="H3" s="8" t="s">
        <v>60</v>
      </c>
      <c r="I3" s="8" t="s">
        <v>61</v>
      </c>
      <c r="J3" s="8" t="s">
        <v>62</v>
      </c>
      <c r="K3" s="8">
        <v>3</v>
      </c>
      <c r="L3" s="8" t="s">
        <v>63</v>
      </c>
      <c r="M3" s="8" t="s">
        <v>64</v>
      </c>
      <c r="N3" s="8" t="s">
        <v>65</v>
      </c>
      <c r="O3" s="8" t="s">
        <v>66</v>
      </c>
      <c r="P3" s="8">
        <f t="shared" ref="P3:P52" si="0">IF(O3="Getting better", 1, IF(O3="Unchanged", 0, IF(O3="Getting worse", -1, "")))</f>
        <v>0</v>
      </c>
      <c r="Q3" s="8" t="s">
        <v>66</v>
      </c>
      <c r="R3" s="8">
        <f t="shared" ref="R3:R52" si="1">IF(Q3="Getting better", 1, IF(Q3="Unchanged", 0, IF(Q3="Getting worse", -1, "")))</f>
        <v>0</v>
      </c>
      <c r="S3" s="8" t="s">
        <v>66</v>
      </c>
      <c r="T3" s="8">
        <f t="shared" ref="T3:T52" si="2">IF(S3="Getting better", 1, IF(S3="Unchanged", 0, IF(S3="Getting worse", -1, "")))</f>
        <v>0</v>
      </c>
      <c r="U3" s="8" t="s">
        <v>67</v>
      </c>
      <c r="V3" s="8">
        <f t="shared" ref="V3:V52" si="3">IF(U3="Getting better", 1, IF(U3="Unchanged", 0, IF(U3="Getting worse", -1, "")))</f>
        <v>1</v>
      </c>
      <c r="W3" s="8" t="s">
        <v>67</v>
      </c>
      <c r="X3" s="8">
        <f t="shared" ref="X3:X52" si="4">IF(W3="Getting better", 1, IF(W3="Unchanged", 0, IF(W3="Getting worse", -1, "")))</f>
        <v>1</v>
      </c>
      <c r="Y3" s="8" t="s">
        <v>67</v>
      </c>
      <c r="Z3" s="8">
        <f t="shared" ref="Z3:Z52" si="5">IF(Y3="Getting better", 1, IF(Y3="Unchanged", 0, IF(Y3="Getting worse", -1, "")))</f>
        <v>1</v>
      </c>
      <c r="AA3" s="8" t="s">
        <v>66</v>
      </c>
      <c r="AB3" s="8">
        <f t="shared" ref="AB3:AB52" si="6">IF(AA3="Getting better", 1, IF(AA3="Unchanged", 0, IF(AA3="Getting worse", -1, "")))</f>
        <v>0</v>
      </c>
      <c r="AC3" s="8" t="s">
        <v>66</v>
      </c>
      <c r="AD3" s="8">
        <f t="shared" ref="AD3:AD52" si="7">IF(AC3="Getting better", 1, IF(AC3="Unchanged", 0, IF(AC3="Getting worse", -1, "")))</f>
        <v>0</v>
      </c>
      <c r="AE3" s="8" t="s">
        <v>66</v>
      </c>
      <c r="AF3" s="8">
        <f t="shared" ref="AF3:AF52" si="8">IF(AE3="Getting better", 1, IF(AE3="Unchanged", 0, IF(AE3="Getting worse", -1, "")))</f>
        <v>0</v>
      </c>
      <c r="AG3" s="8" t="s">
        <v>66</v>
      </c>
      <c r="AH3" s="8">
        <f t="shared" ref="AH3:AH52" si="9">IF(AG3="Getting better", 1, IF(AG3="Unchanged", 0, IF(AG3="Getting worse", -1, "")))</f>
        <v>0</v>
      </c>
      <c r="AI3" s="8" t="s">
        <v>66</v>
      </c>
      <c r="AJ3" s="8">
        <f t="shared" ref="AJ3:AJ52" si="10">IF(AI3="Getting better", 1, IF(AI3="Unchanged", 0, IF(AI3="Getting worse", -1, "")))</f>
        <v>0</v>
      </c>
      <c r="AK3" s="8" t="s">
        <v>66</v>
      </c>
      <c r="AL3" s="8">
        <f t="shared" ref="AL3:AL52" si="11">IF(AK3="Getting better", 1, IF(AK3="Unchanged", 0, IF(AK3="Getting worse", -1, "")))</f>
        <v>0</v>
      </c>
    </row>
    <row r="4" spans="1:38" ht="27" customHeight="1" x14ac:dyDescent="0.3">
      <c r="A4" s="8" t="s">
        <v>55</v>
      </c>
      <c r="B4" s="8" t="s">
        <v>122</v>
      </c>
      <c r="C4" s="8" t="s">
        <v>56</v>
      </c>
      <c r="D4" s="8">
        <v>23</v>
      </c>
      <c r="E4" s="8" t="s">
        <v>57</v>
      </c>
      <c r="F4" s="8" t="s">
        <v>58</v>
      </c>
      <c r="G4" s="8" t="s">
        <v>59</v>
      </c>
      <c r="H4" s="8" t="s">
        <v>60</v>
      </c>
      <c r="I4" s="8" t="s">
        <v>70</v>
      </c>
      <c r="J4" s="8" t="s">
        <v>71</v>
      </c>
      <c r="K4" s="8">
        <v>4</v>
      </c>
      <c r="L4" s="8" t="s">
        <v>72</v>
      </c>
      <c r="M4" s="8" t="s">
        <v>64</v>
      </c>
      <c r="N4" s="8" t="s">
        <v>65</v>
      </c>
      <c r="O4" s="8" t="s">
        <v>66</v>
      </c>
      <c r="P4" s="8">
        <f t="shared" si="0"/>
        <v>0</v>
      </c>
      <c r="Q4" s="8" t="s">
        <v>67</v>
      </c>
      <c r="R4" s="8">
        <f t="shared" si="1"/>
        <v>1</v>
      </c>
      <c r="S4" s="8" t="s">
        <v>67</v>
      </c>
      <c r="T4" s="8">
        <f t="shared" si="2"/>
        <v>1</v>
      </c>
      <c r="U4" s="8" t="s">
        <v>66</v>
      </c>
      <c r="V4" s="8">
        <f t="shared" si="3"/>
        <v>0</v>
      </c>
      <c r="W4" s="8" t="s">
        <v>66</v>
      </c>
      <c r="X4" s="8">
        <f t="shared" si="4"/>
        <v>0</v>
      </c>
      <c r="Y4" s="8" t="s">
        <v>67</v>
      </c>
      <c r="Z4" s="8">
        <f t="shared" si="5"/>
        <v>1</v>
      </c>
      <c r="AA4" s="8" t="s">
        <v>67</v>
      </c>
      <c r="AB4" s="8">
        <f t="shared" si="6"/>
        <v>1</v>
      </c>
      <c r="AC4" s="8" t="s">
        <v>66</v>
      </c>
      <c r="AD4" s="8">
        <f t="shared" si="7"/>
        <v>0</v>
      </c>
      <c r="AE4" s="8" t="s">
        <v>67</v>
      </c>
      <c r="AF4" s="8">
        <f t="shared" si="8"/>
        <v>1</v>
      </c>
      <c r="AG4" s="8" t="s">
        <v>67</v>
      </c>
      <c r="AH4" s="8">
        <f t="shared" si="9"/>
        <v>1</v>
      </c>
      <c r="AI4" s="8" t="s">
        <v>66</v>
      </c>
      <c r="AJ4" s="8">
        <f t="shared" si="10"/>
        <v>0</v>
      </c>
      <c r="AK4" s="8" t="s">
        <v>67</v>
      </c>
      <c r="AL4" s="8">
        <f t="shared" si="11"/>
        <v>1</v>
      </c>
    </row>
    <row r="5" spans="1:38" ht="27" customHeight="1" x14ac:dyDescent="0.3">
      <c r="A5" s="8" t="s">
        <v>55</v>
      </c>
      <c r="B5" s="8" t="s">
        <v>122</v>
      </c>
      <c r="C5" s="8" t="s">
        <v>56</v>
      </c>
      <c r="D5" s="8">
        <v>23</v>
      </c>
      <c r="E5" s="8" t="s">
        <v>57</v>
      </c>
      <c r="F5" s="8" t="s">
        <v>58</v>
      </c>
      <c r="G5" s="8" t="s">
        <v>59</v>
      </c>
      <c r="H5" s="8" t="s">
        <v>60</v>
      </c>
      <c r="I5" s="8" t="s">
        <v>70</v>
      </c>
      <c r="J5" s="8" t="s">
        <v>62</v>
      </c>
      <c r="K5" s="8">
        <v>3</v>
      </c>
      <c r="L5" s="8" t="s">
        <v>63</v>
      </c>
      <c r="M5" s="8" t="s">
        <v>64</v>
      </c>
      <c r="N5" s="8" t="s">
        <v>65</v>
      </c>
      <c r="O5" s="8" t="s">
        <v>66</v>
      </c>
      <c r="P5" s="8">
        <f t="shared" si="0"/>
        <v>0</v>
      </c>
      <c r="Q5" s="8" t="s">
        <v>66</v>
      </c>
      <c r="R5" s="8">
        <f t="shared" si="1"/>
        <v>0</v>
      </c>
      <c r="S5" s="8" t="s">
        <v>66</v>
      </c>
      <c r="T5" s="8">
        <f t="shared" si="2"/>
        <v>0</v>
      </c>
      <c r="U5" s="8" t="s">
        <v>67</v>
      </c>
      <c r="V5" s="8">
        <f t="shared" si="3"/>
        <v>1</v>
      </c>
      <c r="W5" s="8" t="s">
        <v>67</v>
      </c>
      <c r="X5" s="8">
        <f t="shared" si="4"/>
        <v>1</v>
      </c>
      <c r="Y5" s="8" t="s">
        <v>66</v>
      </c>
      <c r="Z5" s="8">
        <f t="shared" si="5"/>
        <v>0</v>
      </c>
      <c r="AA5" s="8" t="s">
        <v>66</v>
      </c>
      <c r="AB5" s="8">
        <f t="shared" si="6"/>
        <v>0</v>
      </c>
      <c r="AC5" s="8" t="s">
        <v>66</v>
      </c>
      <c r="AD5" s="8">
        <f t="shared" si="7"/>
        <v>0</v>
      </c>
      <c r="AE5" s="8" t="s">
        <v>74</v>
      </c>
      <c r="AF5" s="8">
        <f t="shared" si="8"/>
        <v>-1</v>
      </c>
      <c r="AG5" s="8" t="s">
        <v>74</v>
      </c>
      <c r="AH5" s="8">
        <f t="shared" si="9"/>
        <v>-1</v>
      </c>
      <c r="AI5" s="8" t="s">
        <v>66</v>
      </c>
      <c r="AJ5" s="8">
        <f t="shared" si="10"/>
        <v>0</v>
      </c>
      <c r="AK5" s="8" t="s">
        <v>66</v>
      </c>
      <c r="AL5" s="8">
        <f t="shared" si="11"/>
        <v>0</v>
      </c>
    </row>
    <row r="6" spans="1:38" ht="27" customHeight="1" x14ac:dyDescent="0.3">
      <c r="A6" s="8" t="s">
        <v>55</v>
      </c>
      <c r="B6" s="8" t="s">
        <v>122</v>
      </c>
      <c r="C6" s="8" t="s">
        <v>56</v>
      </c>
      <c r="D6" s="8">
        <v>23</v>
      </c>
      <c r="E6" s="8" t="s">
        <v>57</v>
      </c>
      <c r="F6" s="8" t="s">
        <v>58</v>
      </c>
      <c r="G6" s="8" t="s">
        <v>59</v>
      </c>
      <c r="H6" s="8" t="s">
        <v>60</v>
      </c>
      <c r="I6" s="8" t="s">
        <v>70</v>
      </c>
      <c r="J6" s="8" t="s">
        <v>62</v>
      </c>
      <c r="K6" s="8">
        <v>2</v>
      </c>
      <c r="L6" s="8" t="s">
        <v>72</v>
      </c>
      <c r="M6" s="8" t="s">
        <v>77</v>
      </c>
      <c r="N6" s="8" t="s">
        <v>78</v>
      </c>
      <c r="O6" s="8" t="s">
        <v>66</v>
      </c>
      <c r="P6" s="8">
        <f t="shared" si="0"/>
        <v>0</v>
      </c>
      <c r="Q6" s="8" t="s">
        <v>74</v>
      </c>
      <c r="R6" s="8">
        <f t="shared" si="1"/>
        <v>-1</v>
      </c>
      <c r="S6" s="8" t="s">
        <v>74</v>
      </c>
      <c r="T6" s="8">
        <f t="shared" si="2"/>
        <v>-1</v>
      </c>
      <c r="U6" s="8" t="s">
        <v>66</v>
      </c>
      <c r="V6" s="8">
        <f t="shared" si="3"/>
        <v>0</v>
      </c>
      <c r="W6" s="8" t="s">
        <v>66</v>
      </c>
      <c r="X6" s="8">
        <f t="shared" si="4"/>
        <v>0</v>
      </c>
      <c r="Y6" s="8" t="s">
        <v>67</v>
      </c>
      <c r="Z6" s="8">
        <f t="shared" si="5"/>
        <v>1</v>
      </c>
      <c r="AA6" s="8" t="s">
        <v>74</v>
      </c>
      <c r="AB6" s="8">
        <f t="shared" si="6"/>
        <v>-1</v>
      </c>
      <c r="AC6" s="8" t="s">
        <v>66</v>
      </c>
      <c r="AD6" s="8">
        <f t="shared" si="7"/>
        <v>0</v>
      </c>
      <c r="AE6" s="8" t="s">
        <v>66</v>
      </c>
      <c r="AF6" s="8">
        <f t="shared" si="8"/>
        <v>0</v>
      </c>
      <c r="AG6" s="8" t="s">
        <v>66</v>
      </c>
      <c r="AH6" s="8">
        <f t="shared" si="9"/>
        <v>0</v>
      </c>
      <c r="AI6" s="8" t="s">
        <v>74</v>
      </c>
      <c r="AJ6" s="8">
        <f t="shared" si="10"/>
        <v>-1</v>
      </c>
      <c r="AK6" s="8" t="s">
        <v>74</v>
      </c>
      <c r="AL6" s="8">
        <f t="shared" si="11"/>
        <v>-1</v>
      </c>
    </row>
    <row r="7" spans="1:38" ht="27" customHeight="1" x14ac:dyDescent="0.3">
      <c r="A7" s="8" t="s">
        <v>55</v>
      </c>
      <c r="B7" s="8" t="s">
        <v>122</v>
      </c>
      <c r="C7" s="8" t="s">
        <v>56</v>
      </c>
      <c r="D7" s="8">
        <v>23</v>
      </c>
      <c r="E7" s="8" t="s">
        <v>57</v>
      </c>
      <c r="F7" s="8" t="s">
        <v>58</v>
      </c>
      <c r="G7" s="8" t="s">
        <v>59</v>
      </c>
      <c r="H7" s="8" t="s">
        <v>60</v>
      </c>
      <c r="I7" s="8" t="s">
        <v>70</v>
      </c>
      <c r="J7" s="8" t="s">
        <v>62</v>
      </c>
      <c r="K7" s="8">
        <v>6</v>
      </c>
      <c r="L7" s="8" t="s">
        <v>81</v>
      </c>
      <c r="M7" s="8" t="s">
        <v>64</v>
      </c>
      <c r="N7" s="8" t="s">
        <v>82</v>
      </c>
      <c r="O7" s="8" t="s">
        <v>74</v>
      </c>
      <c r="P7" s="8">
        <f t="shared" si="0"/>
        <v>-1</v>
      </c>
      <c r="Q7" s="8" t="s">
        <v>66</v>
      </c>
      <c r="R7" s="8">
        <f t="shared" si="1"/>
        <v>0</v>
      </c>
      <c r="S7" s="8" t="s">
        <v>74</v>
      </c>
      <c r="T7" s="8">
        <f t="shared" si="2"/>
        <v>-1</v>
      </c>
      <c r="U7" s="8" t="s">
        <v>67</v>
      </c>
      <c r="V7" s="8">
        <f t="shared" si="3"/>
        <v>1</v>
      </c>
      <c r="W7" s="8" t="s">
        <v>66</v>
      </c>
      <c r="X7" s="8">
        <f t="shared" si="4"/>
        <v>0</v>
      </c>
      <c r="Y7" s="8" t="s">
        <v>74</v>
      </c>
      <c r="Z7" s="8">
        <f t="shared" si="5"/>
        <v>-1</v>
      </c>
      <c r="AA7" s="8" t="s">
        <v>74</v>
      </c>
      <c r="AB7" s="8">
        <f t="shared" si="6"/>
        <v>-1</v>
      </c>
      <c r="AC7" s="8" t="s">
        <v>66</v>
      </c>
      <c r="AD7" s="8">
        <f t="shared" si="7"/>
        <v>0</v>
      </c>
      <c r="AE7" s="8" t="s">
        <v>66</v>
      </c>
      <c r="AF7" s="8">
        <f t="shared" si="8"/>
        <v>0</v>
      </c>
      <c r="AG7" s="8" t="s">
        <v>66</v>
      </c>
      <c r="AH7" s="8">
        <f t="shared" si="9"/>
        <v>0</v>
      </c>
      <c r="AI7" s="8" t="s">
        <v>66</v>
      </c>
      <c r="AJ7" s="8">
        <f t="shared" si="10"/>
        <v>0</v>
      </c>
      <c r="AK7" s="8" t="s">
        <v>66</v>
      </c>
      <c r="AL7" s="8">
        <f t="shared" si="11"/>
        <v>0</v>
      </c>
    </row>
    <row r="8" spans="1:38" ht="27" customHeight="1" x14ac:dyDescent="0.3">
      <c r="A8" s="8" t="s">
        <v>55</v>
      </c>
      <c r="B8" s="8" t="s">
        <v>122</v>
      </c>
      <c r="C8" s="8" t="s">
        <v>56</v>
      </c>
      <c r="D8" s="8">
        <v>21</v>
      </c>
      <c r="E8" s="8" t="s">
        <v>57</v>
      </c>
      <c r="F8" s="8" t="s">
        <v>58</v>
      </c>
      <c r="G8" s="8" t="s">
        <v>59</v>
      </c>
      <c r="H8" s="8" t="s">
        <v>84</v>
      </c>
      <c r="I8" s="8" t="s">
        <v>70</v>
      </c>
      <c r="J8" s="8" t="s">
        <v>85</v>
      </c>
      <c r="K8" s="8">
        <v>4</v>
      </c>
      <c r="L8" s="8" t="s">
        <v>63</v>
      </c>
      <c r="M8" s="8" t="s">
        <v>64</v>
      </c>
      <c r="N8" s="8" t="s">
        <v>86</v>
      </c>
      <c r="O8" s="8" t="s">
        <v>66</v>
      </c>
      <c r="P8" s="8">
        <f t="shared" si="0"/>
        <v>0</v>
      </c>
      <c r="Q8" s="8" t="s">
        <v>74</v>
      </c>
      <c r="R8" s="8">
        <f t="shared" si="1"/>
        <v>-1</v>
      </c>
      <c r="S8" s="8" t="s">
        <v>67</v>
      </c>
      <c r="T8" s="8">
        <f t="shared" si="2"/>
        <v>1</v>
      </c>
      <c r="U8" s="8" t="s">
        <v>66</v>
      </c>
      <c r="V8" s="8">
        <f t="shared" si="3"/>
        <v>0</v>
      </c>
      <c r="W8" s="8" t="s">
        <v>67</v>
      </c>
      <c r="X8" s="8">
        <f t="shared" si="4"/>
        <v>1</v>
      </c>
      <c r="Y8" s="8" t="s">
        <v>67</v>
      </c>
      <c r="Z8" s="8">
        <f t="shared" si="5"/>
        <v>1</v>
      </c>
      <c r="AA8" s="8" t="s">
        <v>66</v>
      </c>
      <c r="AB8" s="8">
        <f t="shared" si="6"/>
        <v>0</v>
      </c>
      <c r="AC8" s="8" t="s">
        <v>66</v>
      </c>
      <c r="AD8" s="8">
        <f t="shared" si="7"/>
        <v>0</v>
      </c>
      <c r="AE8" s="8" t="s">
        <v>66</v>
      </c>
      <c r="AF8" s="8">
        <f t="shared" si="8"/>
        <v>0</v>
      </c>
      <c r="AG8" s="8" t="s">
        <v>66</v>
      </c>
      <c r="AH8" s="8">
        <f t="shared" si="9"/>
        <v>0</v>
      </c>
      <c r="AI8" s="8" t="s">
        <v>66</v>
      </c>
      <c r="AJ8" s="8">
        <f t="shared" si="10"/>
        <v>0</v>
      </c>
      <c r="AK8" s="8" t="s">
        <v>74</v>
      </c>
      <c r="AL8" s="8">
        <f t="shared" si="11"/>
        <v>-1</v>
      </c>
    </row>
    <row r="9" spans="1:38" ht="27" customHeight="1" x14ac:dyDescent="0.3">
      <c r="A9" s="8" t="s">
        <v>55</v>
      </c>
      <c r="B9" s="8" t="s">
        <v>125</v>
      </c>
      <c r="C9" s="8" t="s">
        <v>56</v>
      </c>
      <c r="D9" s="8">
        <v>19</v>
      </c>
      <c r="E9" s="8" t="s">
        <v>57</v>
      </c>
      <c r="F9" s="8" t="s">
        <v>58</v>
      </c>
      <c r="G9" s="8" t="s">
        <v>90</v>
      </c>
      <c r="H9" s="8" t="s">
        <v>60</v>
      </c>
      <c r="I9" s="8" t="s">
        <v>70</v>
      </c>
      <c r="J9" s="8" t="s">
        <v>85</v>
      </c>
      <c r="K9" s="8">
        <v>3</v>
      </c>
      <c r="L9" s="8" t="s">
        <v>91</v>
      </c>
      <c r="M9" s="8" t="s">
        <v>77</v>
      </c>
      <c r="N9" s="8" t="s">
        <v>78</v>
      </c>
      <c r="O9" s="8" t="s">
        <v>66</v>
      </c>
      <c r="P9" s="8">
        <f t="shared" si="0"/>
        <v>0</v>
      </c>
      <c r="Q9" s="8" t="s">
        <v>66</v>
      </c>
      <c r="R9" s="8">
        <f t="shared" si="1"/>
        <v>0</v>
      </c>
      <c r="S9" s="8" t="s">
        <v>74</v>
      </c>
      <c r="T9" s="8">
        <f t="shared" si="2"/>
        <v>-1</v>
      </c>
      <c r="U9" s="8" t="s">
        <v>66</v>
      </c>
      <c r="V9" s="8">
        <f t="shared" si="3"/>
        <v>0</v>
      </c>
      <c r="W9" s="8" t="s">
        <v>74</v>
      </c>
      <c r="X9" s="8">
        <f t="shared" si="4"/>
        <v>-1</v>
      </c>
      <c r="Y9" s="8" t="s">
        <v>74</v>
      </c>
      <c r="Z9" s="8">
        <f t="shared" si="5"/>
        <v>-1</v>
      </c>
      <c r="AA9" s="8" t="s">
        <v>74</v>
      </c>
      <c r="AB9" s="8">
        <f t="shared" si="6"/>
        <v>-1</v>
      </c>
      <c r="AC9" s="8" t="s">
        <v>74</v>
      </c>
      <c r="AD9" s="8">
        <f t="shared" si="7"/>
        <v>-1</v>
      </c>
      <c r="AE9" s="8" t="s">
        <v>74</v>
      </c>
      <c r="AF9" s="8">
        <f t="shared" si="8"/>
        <v>-1</v>
      </c>
      <c r="AG9" s="8" t="s">
        <v>66</v>
      </c>
      <c r="AH9" s="8">
        <f t="shared" si="9"/>
        <v>0</v>
      </c>
      <c r="AI9" s="8" t="s">
        <v>66</v>
      </c>
      <c r="AJ9" s="8">
        <f t="shared" si="10"/>
        <v>0</v>
      </c>
      <c r="AK9" s="8" t="s">
        <v>74</v>
      </c>
      <c r="AL9" s="8">
        <f t="shared" si="11"/>
        <v>-1</v>
      </c>
    </row>
    <row r="10" spans="1:38" ht="27" customHeight="1" x14ac:dyDescent="0.3">
      <c r="A10" s="8" t="s">
        <v>55</v>
      </c>
      <c r="B10" s="8" t="s">
        <v>125</v>
      </c>
      <c r="C10" s="8" t="s">
        <v>56</v>
      </c>
      <c r="D10" s="8">
        <v>27</v>
      </c>
      <c r="E10" s="8" t="s">
        <v>92</v>
      </c>
      <c r="F10" s="8" t="s">
        <v>93</v>
      </c>
      <c r="G10" s="8" t="s">
        <v>59</v>
      </c>
      <c r="H10" s="8" t="s">
        <v>60</v>
      </c>
      <c r="I10" s="8" t="s">
        <v>94</v>
      </c>
      <c r="J10" s="8" t="s">
        <v>71</v>
      </c>
      <c r="K10" s="8">
        <v>3</v>
      </c>
      <c r="L10" s="8" t="s">
        <v>63</v>
      </c>
      <c r="M10" s="8" t="s">
        <v>77</v>
      </c>
      <c r="N10" s="8" t="s">
        <v>78</v>
      </c>
      <c r="O10" s="8" t="s">
        <v>66</v>
      </c>
      <c r="P10" s="8">
        <f t="shared" si="0"/>
        <v>0</v>
      </c>
      <c r="Q10" s="8" t="s">
        <v>66</v>
      </c>
      <c r="R10" s="8">
        <f t="shared" si="1"/>
        <v>0</v>
      </c>
      <c r="S10" s="8" t="s">
        <v>74</v>
      </c>
      <c r="T10" s="8">
        <f t="shared" si="2"/>
        <v>-1</v>
      </c>
      <c r="U10" s="8" t="s">
        <v>67</v>
      </c>
      <c r="V10" s="8">
        <f t="shared" si="3"/>
        <v>1</v>
      </c>
      <c r="W10" s="8" t="s">
        <v>67</v>
      </c>
      <c r="X10" s="8">
        <f t="shared" si="4"/>
        <v>1</v>
      </c>
      <c r="Y10" s="8" t="s">
        <v>74</v>
      </c>
      <c r="Z10" s="8">
        <f t="shared" si="5"/>
        <v>-1</v>
      </c>
      <c r="AA10" s="8" t="s">
        <v>74</v>
      </c>
      <c r="AB10" s="8">
        <f t="shared" si="6"/>
        <v>-1</v>
      </c>
      <c r="AC10" s="8" t="s">
        <v>66</v>
      </c>
      <c r="AD10" s="8">
        <f t="shared" si="7"/>
        <v>0</v>
      </c>
      <c r="AE10" s="8" t="s">
        <v>74</v>
      </c>
      <c r="AF10" s="8">
        <f t="shared" si="8"/>
        <v>-1</v>
      </c>
      <c r="AG10" s="8" t="s">
        <v>67</v>
      </c>
      <c r="AH10" s="8">
        <f t="shared" si="9"/>
        <v>1</v>
      </c>
      <c r="AI10" s="8" t="s">
        <v>74</v>
      </c>
      <c r="AJ10" s="8">
        <f t="shared" si="10"/>
        <v>-1</v>
      </c>
      <c r="AK10" s="8" t="s">
        <v>66</v>
      </c>
      <c r="AL10" s="8">
        <f t="shared" si="11"/>
        <v>0</v>
      </c>
    </row>
    <row r="11" spans="1:38" ht="27" customHeight="1" x14ac:dyDescent="0.3">
      <c r="A11" s="8" t="s">
        <v>55</v>
      </c>
      <c r="B11" s="8" t="s">
        <v>125</v>
      </c>
      <c r="C11" s="8" t="s">
        <v>56</v>
      </c>
      <c r="D11" s="8">
        <v>23</v>
      </c>
      <c r="E11" s="8" t="s">
        <v>92</v>
      </c>
      <c r="F11" s="8" t="s">
        <v>58</v>
      </c>
      <c r="G11" s="8" t="s">
        <v>98</v>
      </c>
      <c r="H11" s="8" t="s">
        <v>84</v>
      </c>
      <c r="I11" s="8" t="s">
        <v>70</v>
      </c>
      <c r="J11" s="8" t="s">
        <v>71</v>
      </c>
      <c r="K11" s="8">
        <v>3</v>
      </c>
      <c r="L11" s="8" t="s">
        <v>72</v>
      </c>
      <c r="M11" s="8" t="s">
        <v>64</v>
      </c>
      <c r="N11" s="8" t="s">
        <v>99</v>
      </c>
      <c r="O11" s="8" t="s">
        <v>66</v>
      </c>
      <c r="P11" s="8">
        <f t="shared" si="0"/>
        <v>0</v>
      </c>
      <c r="Q11" s="8" t="s">
        <v>66</v>
      </c>
      <c r="R11" s="8">
        <f t="shared" si="1"/>
        <v>0</v>
      </c>
      <c r="S11" s="8" t="s">
        <v>66</v>
      </c>
      <c r="T11" s="8">
        <f t="shared" si="2"/>
        <v>0</v>
      </c>
      <c r="U11" s="8" t="s">
        <v>66</v>
      </c>
      <c r="V11" s="8">
        <f t="shared" si="3"/>
        <v>0</v>
      </c>
      <c r="W11" s="8" t="s">
        <v>66</v>
      </c>
      <c r="X11" s="8">
        <f t="shared" si="4"/>
        <v>0</v>
      </c>
      <c r="Y11" s="8" t="s">
        <v>66</v>
      </c>
      <c r="Z11" s="8">
        <f t="shared" si="5"/>
        <v>0</v>
      </c>
      <c r="AA11" s="8" t="s">
        <v>66</v>
      </c>
      <c r="AB11" s="8">
        <f t="shared" si="6"/>
        <v>0</v>
      </c>
      <c r="AC11" s="8" t="s">
        <v>66</v>
      </c>
      <c r="AD11" s="8">
        <f t="shared" si="7"/>
        <v>0</v>
      </c>
      <c r="AE11" s="8" t="s">
        <v>66</v>
      </c>
      <c r="AF11" s="8">
        <f t="shared" si="8"/>
        <v>0</v>
      </c>
      <c r="AG11" s="8" t="s">
        <v>66</v>
      </c>
      <c r="AH11" s="8">
        <f t="shared" si="9"/>
        <v>0</v>
      </c>
      <c r="AI11" s="8" t="s">
        <v>66</v>
      </c>
      <c r="AJ11" s="8">
        <f t="shared" si="10"/>
        <v>0</v>
      </c>
      <c r="AK11" s="8" t="s">
        <v>66</v>
      </c>
      <c r="AL11" s="8">
        <f t="shared" si="11"/>
        <v>0</v>
      </c>
    </row>
    <row r="12" spans="1:38" ht="27" customHeight="1" x14ac:dyDescent="0.3">
      <c r="A12" s="8" t="s">
        <v>55</v>
      </c>
      <c r="B12" s="8" t="s">
        <v>73</v>
      </c>
      <c r="C12" s="8" t="s">
        <v>56</v>
      </c>
      <c r="D12" s="8">
        <v>26</v>
      </c>
      <c r="E12" s="8" t="s">
        <v>57</v>
      </c>
      <c r="F12" s="8" t="s">
        <v>58</v>
      </c>
      <c r="G12" s="8" t="s">
        <v>59</v>
      </c>
      <c r="H12" s="8" t="s">
        <v>60</v>
      </c>
      <c r="I12" s="8" t="s">
        <v>94</v>
      </c>
      <c r="J12" s="8" t="s">
        <v>85</v>
      </c>
      <c r="K12" s="8">
        <v>3</v>
      </c>
      <c r="L12" s="8" t="s">
        <v>91</v>
      </c>
      <c r="M12" s="8" t="s">
        <v>77</v>
      </c>
      <c r="N12" s="8" t="s">
        <v>78</v>
      </c>
      <c r="O12" s="8" t="s">
        <v>74</v>
      </c>
      <c r="P12" s="8">
        <f t="shared" si="0"/>
        <v>-1</v>
      </c>
      <c r="Q12" s="8" t="s">
        <v>74</v>
      </c>
      <c r="R12" s="8">
        <f t="shared" si="1"/>
        <v>-1</v>
      </c>
      <c r="S12" s="8" t="s">
        <v>74</v>
      </c>
      <c r="T12" s="8">
        <f t="shared" si="2"/>
        <v>-1</v>
      </c>
      <c r="U12" s="8" t="s">
        <v>67</v>
      </c>
      <c r="V12" s="8">
        <f t="shared" si="3"/>
        <v>1</v>
      </c>
      <c r="W12" s="8" t="s">
        <v>74</v>
      </c>
      <c r="X12" s="8">
        <f t="shared" si="4"/>
        <v>-1</v>
      </c>
      <c r="Y12" s="8" t="s">
        <v>74</v>
      </c>
      <c r="Z12" s="8">
        <f t="shared" si="5"/>
        <v>-1</v>
      </c>
      <c r="AA12" s="8" t="s">
        <v>74</v>
      </c>
      <c r="AB12" s="8">
        <f t="shared" si="6"/>
        <v>-1</v>
      </c>
      <c r="AC12" s="8" t="s">
        <v>74</v>
      </c>
      <c r="AD12" s="8">
        <f t="shared" si="7"/>
        <v>-1</v>
      </c>
      <c r="AE12" s="8" t="s">
        <v>74</v>
      </c>
      <c r="AF12" s="8">
        <f t="shared" si="8"/>
        <v>-1</v>
      </c>
      <c r="AG12" s="8" t="s">
        <v>74</v>
      </c>
      <c r="AH12" s="8">
        <f t="shared" si="9"/>
        <v>-1</v>
      </c>
      <c r="AI12" s="8" t="s">
        <v>74</v>
      </c>
      <c r="AJ12" s="8">
        <f t="shared" si="10"/>
        <v>-1</v>
      </c>
      <c r="AK12" s="8" t="s">
        <v>74</v>
      </c>
      <c r="AL12" s="8">
        <f t="shared" si="11"/>
        <v>-1</v>
      </c>
    </row>
    <row r="13" spans="1:38" ht="27" customHeight="1" x14ac:dyDescent="0.3">
      <c r="A13" s="8" t="s">
        <v>55</v>
      </c>
      <c r="B13" s="8" t="s">
        <v>73</v>
      </c>
      <c r="C13" s="8" t="s">
        <v>56</v>
      </c>
      <c r="D13" s="8">
        <v>27</v>
      </c>
      <c r="E13" s="8" t="s">
        <v>92</v>
      </c>
      <c r="F13" s="8" t="s">
        <v>58</v>
      </c>
      <c r="G13" s="8" t="s">
        <v>59</v>
      </c>
      <c r="H13" s="8" t="s">
        <v>105</v>
      </c>
      <c r="I13" s="8" t="s">
        <v>70</v>
      </c>
      <c r="J13" s="8" t="s">
        <v>62</v>
      </c>
      <c r="K13" s="8">
        <v>4</v>
      </c>
      <c r="L13" s="8" t="s">
        <v>91</v>
      </c>
      <c r="M13" s="8" t="s">
        <v>64</v>
      </c>
      <c r="N13" s="8" t="s">
        <v>106</v>
      </c>
      <c r="O13" s="8" t="s">
        <v>67</v>
      </c>
      <c r="P13" s="8">
        <f t="shared" si="0"/>
        <v>1</v>
      </c>
      <c r="Q13" s="8" t="s">
        <v>67</v>
      </c>
      <c r="R13" s="8">
        <f t="shared" si="1"/>
        <v>1</v>
      </c>
      <c r="S13" s="8" t="s">
        <v>67</v>
      </c>
      <c r="T13" s="8">
        <f t="shared" si="2"/>
        <v>1</v>
      </c>
      <c r="U13" s="8" t="s">
        <v>67</v>
      </c>
      <c r="V13" s="8">
        <f t="shared" si="3"/>
        <v>1</v>
      </c>
      <c r="W13" s="8" t="s">
        <v>74</v>
      </c>
      <c r="X13" s="8">
        <f t="shared" si="4"/>
        <v>-1</v>
      </c>
      <c r="Y13" s="8" t="s">
        <v>74</v>
      </c>
      <c r="Z13" s="8">
        <f t="shared" si="5"/>
        <v>-1</v>
      </c>
      <c r="AA13" s="8" t="s">
        <v>74</v>
      </c>
      <c r="AB13" s="8">
        <f t="shared" si="6"/>
        <v>-1</v>
      </c>
      <c r="AC13" s="8" t="s">
        <v>66</v>
      </c>
      <c r="AD13" s="8">
        <f t="shared" si="7"/>
        <v>0</v>
      </c>
      <c r="AE13" s="8" t="s">
        <v>66</v>
      </c>
      <c r="AF13" s="8">
        <f t="shared" si="8"/>
        <v>0</v>
      </c>
      <c r="AG13" s="8" t="s">
        <v>67</v>
      </c>
      <c r="AH13" s="8">
        <f t="shared" si="9"/>
        <v>1</v>
      </c>
      <c r="AI13" s="8" t="s">
        <v>66</v>
      </c>
      <c r="AJ13" s="8">
        <f t="shared" si="10"/>
        <v>0</v>
      </c>
      <c r="AK13" s="8" t="s">
        <v>74</v>
      </c>
      <c r="AL13" s="8">
        <f t="shared" si="11"/>
        <v>-1</v>
      </c>
    </row>
    <row r="14" spans="1:38" ht="27" customHeight="1" x14ac:dyDescent="0.3">
      <c r="A14" s="8" t="s">
        <v>107</v>
      </c>
      <c r="B14" s="8" t="s">
        <v>73</v>
      </c>
      <c r="C14" s="8" t="s">
        <v>56</v>
      </c>
      <c r="D14" s="8">
        <v>73</v>
      </c>
      <c r="E14" s="8" t="s">
        <v>92</v>
      </c>
      <c r="F14" s="8" t="s">
        <v>58</v>
      </c>
      <c r="G14" s="8" t="s">
        <v>59</v>
      </c>
      <c r="H14" s="8" t="s">
        <v>84</v>
      </c>
      <c r="I14" s="8" t="s">
        <v>108</v>
      </c>
      <c r="J14" s="8" t="s">
        <v>85</v>
      </c>
      <c r="K14" s="8">
        <v>3</v>
      </c>
      <c r="L14" s="8" t="s">
        <v>91</v>
      </c>
      <c r="M14" s="8" t="s">
        <v>77</v>
      </c>
      <c r="N14" s="8" t="s">
        <v>78</v>
      </c>
      <c r="O14" s="8" t="s">
        <v>66</v>
      </c>
      <c r="P14" s="8">
        <f t="shared" si="0"/>
        <v>0</v>
      </c>
      <c r="Q14" s="8" t="s">
        <v>66</v>
      </c>
      <c r="R14" s="8">
        <f t="shared" si="1"/>
        <v>0</v>
      </c>
      <c r="S14" s="8" t="s">
        <v>67</v>
      </c>
      <c r="T14" s="8">
        <f t="shared" si="2"/>
        <v>1</v>
      </c>
      <c r="U14" s="8" t="s">
        <v>66</v>
      </c>
      <c r="V14" s="8">
        <f t="shared" si="3"/>
        <v>0</v>
      </c>
      <c r="W14" s="8" t="s">
        <v>66</v>
      </c>
      <c r="X14" s="8">
        <f t="shared" si="4"/>
        <v>0</v>
      </c>
      <c r="Y14" s="8" t="s">
        <v>74</v>
      </c>
      <c r="Z14" s="8">
        <f t="shared" si="5"/>
        <v>-1</v>
      </c>
      <c r="AA14" s="8" t="s">
        <v>74</v>
      </c>
      <c r="AB14" s="8">
        <f t="shared" si="6"/>
        <v>-1</v>
      </c>
      <c r="AC14" s="8" t="s">
        <v>66</v>
      </c>
      <c r="AD14" s="8">
        <f t="shared" si="7"/>
        <v>0</v>
      </c>
      <c r="AE14" s="8" t="s">
        <v>66</v>
      </c>
      <c r="AF14" s="8">
        <f t="shared" si="8"/>
        <v>0</v>
      </c>
      <c r="AG14" s="8" t="s">
        <v>67</v>
      </c>
      <c r="AH14" s="8">
        <f t="shared" si="9"/>
        <v>1</v>
      </c>
      <c r="AI14" s="8" t="s">
        <v>66</v>
      </c>
      <c r="AJ14" s="8">
        <f t="shared" si="10"/>
        <v>0</v>
      </c>
      <c r="AK14" s="8" t="s">
        <v>66</v>
      </c>
      <c r="AL14" s="8">
        <f t="shared" si="11"/>
        <v>0</v>
      </c>
    </row>
    <row r="15" spans="1:38" ht="27" customHeight="1" x14ac:dyDescent="0.3">
      <c r="A15" s="8" t="s">
        <v>107</v>
      </c>
      <c r="B15" s="8" t="s">
        <v>73</v>
      </c>
      <c r="C15" s="8" t="s">
        <v>56</v>
      </c>
      <c r="D15" s="8">
        <v>22</v>
      </c>
      <c r="E15" s="8" t="s">
        <v>57</v>
      </c>
      <c r="F15" s="8" t="s">
        <v>58</v>
      </c>
      <c r="G15" s="8" t="s">
        <v>59</v>
      </c>
      <c r="H15" s="8" t="s">
        <v>84</v>
      </c>
      <c r="I15" s="8" t="s">
        <v>70</v>
      </c>
      <c r="J15" s="8" t="s">
        <v>85</v>
      </c>
      <c r="K15" s="8">
        <v>6</v>
      </c>
      <c r="L15" s="8" t="s">
        <v>72</v>
      </c>
      <c r="M15" s="8" t="s">
        <v>64</v>
      </c>
      <c r="N15" s="8" t="s">
        <v>65</v>
      </c>
      <c r="O15" s="8" t="s">
        <v>66</v>
      </c>
      <c r="P15" s="8">
        <f t="shared" si="0"/>
        <v>0</v>
      </c>
      <c r="Q15" s="8" t="s">
        <v>66</v>
      </c>
      <c r="R15" s="8">
        <f t="shared" si="1"/>
        <v>0</v>
      </c>
      <c r="S15" s="8" t="s">
        <v>66</v>
      </c>
      <c r="T15" s="8">
        <f t="shared" si="2"/>
        <v>0</v>
      </c>
      <c r="U15" s="8" t="s">
        <v>67</v>
      </c>
      <c r="V15" s="8">
        <f t="shared" si="3"/>
        <v>1</v>
      </c>
      <c r="W15" s="8" t="s">
        <v>66</v>
      </c>
      <c r="X15" s="8">
        <f t="shared" si="4"/>
        <v>0</v>
      </c>
      <c r="Y15" s="8" t="s">
        <v>74</v>
      </c>
      <c r="Z15" s="8">
        <f t="shared" si="5"/>
        <v>-1</v>
      </c>
      <c r="AA15" s="8" t="s">
        <v>74</v>
      </c>
      <c r="AB15" s="8">
        <f t="shared" si="6"/>
        <v>-1</v>
      </c>
      <c r="AC15" s="8" t="s">
        <v>74</v>
      </c>
      <c r="AD15" s="8">
        <f t="shared" si="7"/>
        <v>-1</v>
      </c>
      <c r="AE15" s="8" t="s">
        <v>74</v>
      </c>
      <c r="AF15" s="8">
        <f t="shared" si="8"/>
        <v>-1</v>
      </c>
      <c r="AG15" s="8" t="s">
        <v>67</v>
      </c>
      <c r="AH15" s="8">
        <f t="shared" si="9"/>
        <v>1</v>
      </c>
      <c r="AI15" s="8" t="s">
        <v>74</v>
      </c>
      <c r="AJ15" s="8">
        <f t="shared" si="10"/>
        <v>-1</v>
      </c>
      <c r="AK15" s="8" t="s">
        <v>74</v>
      </c>
      <c r="AL15" s="8">
        <f t="shared" si="11"/>
        <v>-1</v>
      </c>
    </row>
    <row r="16" spans="1:38" ht="27" customHeight="1" x14ac:dyDescent="0.3">
      <c r="A16" s="8" t="s">
        <v>107</v>
      </c>
      <c r="B16" s="8" t="s">
        <v>73</v>
      </c>
      <c r="C16" s="8" t="s">
        <v>56</v>
      </c>
      <c r="D16" s="8">
        <v>58</v>
      </c>
      <c r="E16" s="8" t="s">
        <v>92</v>
      </c>
      <c r="F16" s="8" t="s">
        <v>58</v>
      </c>
      <c r="G16" s="8" t="s">
        <v>59</v>
      </c>
      <c r="H16" s="8" t="s">
        <v>84</v>
      </c>
      <c r="I16" s="8" t="s">
        <v>108</v>
      </c>
      <c r="J16" s="8" t="s">
        <v>62</v>
      </c>
      <c r="K16" s="8">
        <v>3</v>
      </c>
      <c r="L16" s="8" t="s">
        <v>72</v>
      </c>
      <c r="M16" s="8" t="s">
        <v>77</v>
      </c>
      <c r="N16" s="8" t="s">
        <v>78</v>
      </c>
      <c r="O16" s="8" t="s">
        <v>66</v>
      </c>
      <c r="P16" s="8">
        <f t="shared" si="0"/>
        <v>0</v>
      </c>
      <c r="Q16" s="8" t="s">
        <v>66</v>
      </c>
      <c r="R16" s="8">
        <f t="shared" si="1"/>
        <v>0</v>
      </c>
      <c r="S16" s="8" t="s">
        <v>66</v>
      </c>
      <c r="T16" s="8">
        <f t="shared" si="2"/>
        <v>0</v>
      </c>
      <c r="U16" s="8" t="s">
        <v>67</v>
      </c>
      <c r="V16" s="8">
        <f t="shared" si="3"/>
        <v>1</v>
      </c>
      <c r="W16" s="8" t="s">
        <v>66</v>
      </c>
      <c r="X16" s="8">
        <f t="shared" si="4"/>
        <v>0</v>
      </c>
      <c r="Y16" s="8" t="s">
        <v>74</v>
      </c>
      <c r="Z16" s="8">
        <f t="shared" si="5"/>
        <v>-1</v>
      </c>
      <c r="AA16" s="8" t="s">
        <v>74</v>
      </c>
      <c r="AB16" s="8">
        <f t="shared" si="6"/>
        <v>-1</v>
      </c>
      <c r="AC16" s="8" t="s">
        <v>66</v>
      </c>
      <c r="AD16" s="8">
        <f t="shared" si="7"/>
        <v>0</v>
      </c>
      <c r="AE16" s="8" t="s">
        <v>66</v>
      </c>
      <c r="AF16" s="8">
        <f t="shared" si="8"/>
        <v>0</v>
      </c>
      <c r="AG16" s="8" t="s">
        <v>67</v>
      </c>
      <c r="AH16" s="8">
        <f t="shared" si="9"/>
        <v>1</v>
      </c>
      <c r="AI16" s="8" t="s">
        <v>74</v>
      </c>
      <c r="AJ16" s="8">
        <f t="shared" si="10"/>
        <v>-1</v>
      </c>
      <c r="AK16" s="8" t="s">
        <v>66</v>
      </c>
      <c r="AL16" s="8">
        <f t="shared" si="11"/>
        <v>0</v>
      </c>
    </row>
    <row r="17" spans="1:38" ht="27" customHeight="1" x14ac:dyDescent="0.3">
      <c r="A17" s="8" t="s">
        <v>107</v>
      </c>
      <c r="B17" s="8" t="s">
        <v>73</v>
      </c>
      <c r="C17" s="8" t="s">
        <v>56</v>
      </c>
      <c r="D17" s="8">
        <v>66</v>
      </c>
      <c r="E17" s="8" t="s">
        <v>92</v>
      </c>
      <c r="F17" s="8" t="s">
        <v>58</v>
      </c>
      <c r="G17" s="8" t="s">
        <v>59</v>
      </c>
      <c r="H17" s="8" t="s">
        <v>84</v>
      </c>
      <c r="I17" s="8" t="s">
        <v>108</v>
      </c>
      <c r="J17" s="8" t="s">
        <v>62</v>
      </c>
      <c r="K17" s="8">
        <v>6</v>
      </c>
      <c r="L17" s="8" t="s">
        <v>63</v>
      </c>
      <c r="M17" s="8" t="s">
        <v>77</v>
      </c>
      <c r="N17" s="8" t="s">
        <v>78</v>
      </c>
      <c r="O17" s="8" t="s">
        <v>66</v>
      </c>
      <c r="P17" s="8">
        <f t="shared" si="0"/>
        <v>0</v>
      </c>
      <c r="Q17" s="8" t="s">
        <v>66</v>
      </c>
      <c r="R17" s="8">
        <f t="shared" si="1"/>
        <v>0</v>
      </c>
      <c r="S17" s="8" t="s">
        <v>67</v>
      </c>
      <c r="T17" s="8">
        <f t="shared" si="2"/>
        <v>1</v>
      </c>
      <c r="U17" s="8" t="s">
        <v>67</v>
      </c>
      <c r="V17" s="8">
        <f t="shared" si="3"/>
        <v>1</v>
      </c>
      <c r="W17" s="8" t="s">
        <v>67</v>
      </c>
      <c r="X17" s="8">
        <f t="shared" si="4"/>
        <v>1</v>
      </c>
      <c r="Y17" s="8" t="s">
        <v>66</v>
      </c>
      <c r="Z17" s="8">
        <f t="shared" si="5"/>
        <v>0</v>
      </c>
      <c r="AA17" s="8" t="s">
        <v>66</v>
      </c>
      <c r="AB17" s="8">
        <f t="shared" si="6"/>
        <v>0</v>
      </c>
      <c r="AC17" s="8" t="s">
        <v>67</v>
      </c>
      <c r="AD17" s="8">
        <f t="shared" si="7"/>
        <v>1</v>
      </c>
      <c r="AE17" s="8" t="s">
        <v>66</v>
      </c>
      <c r="AF17" s="8">
        <f t="shared" si="8"/>
        <v>0</v>
      </c>
      <c r="AG17" s="8" t="s">
        <v>67</v>
      </c>
      <c r="AH17" s="8">
        <f t="shared" si="9"/>
        <v>1</v>
      </c>
      <c r="AI17" s="8" t="s">
        <v>74</v>
      </c>
      <c r="AJ17" s="8">
        <f t="shared" si="10"/>
        <v>-1</v>
      </c>
      <c r="AK17" s="8" t="s">
        <v>66</v>
      </c>
      <c r="AL17" s="8">
        <f t="shared" si="11"/>
        <v>0</v>
      </c>
    </row>
    <row r="18" spans="1:38" ht="27" customHeight="1" x14ac:dyDescent="0.3">
      <c r="A18" s="8" t="s">
        <v>107</v>
      </c>
      <c r="B18" s="8" t="s">
        <v>73</v>
      </c>
      <c r="C18" s="8" t="s">
        <v>56</v>
      </c>
      <c r="D18" s="8">
        <v>52</v>
      </c>
      <c r="E18" s="8" t="s">
        <v>92</v>
      </c>
      <c r="F18" s="8" t="s">
        <v>58</v>
      </c>
      <c r="G18" s="8" t="s">
        <v>59</v>
      </c>
      <c r="H18" s="8" t="s">
        <v>84</v>
      </c>
      <c r="I18" s="8" t="s">
        <v>108</v>
      </c>
      <c r="J18" s="8" t="s">
        <v>62</v>
      </c>
      <c r="K18" s="8">
        <v>7</v>
      </c>
      <c r="L18" s="8" t="s">
        <v>91</v>
      </c>
      <c r="M18" s="8" t="s">
        <v>77</v>
      </c>
      <c r="N18" s="8" t="s">
        <v>78</v>
      </c>
      <c r="O18" s="8" t="s">
        <v>66</v>
      </c>
      <c r="P18" s="8">
        <f t="shared" si="0"/>
        <v>0</v>
      </c>
      <c r="Q18" s="8" t="s">
        <v>74</v>
      </c>
      <c r="R18" s="8">
        <f t="shared" si="1"/>
        <v>-1</v>
      </c>
      <c r="S18" s="8" t="s">
        <v>66</v>
      </c>
      <c r="T18" s="8">
        <f t="shared" si="2"/>
        <v>0</v>
      </c>
      <c r="U18" s="8" t="s">
        <v>67</v>
      </c>
      <c r="V18" s="8">
        <f t="shared" si="3"/>
        <v>1</v>
      </c>
      <c r="W18" s="8" t="s">
        <v>66</v>
      </c>
      <c r="X18" s="8">
        <f t="shared" si="4"/>
        <v>0</v>
      </c>
      <c r="Y18" s="8" t="s">
        <v>74</v>
      </c>
      <c r="Z18" s="8">
        <f t="shared" si="5"/>
        <v>-1</v>
      </c>
      <c r="AA18" s="8" t="s">
        <v>74</v>
      </c>
      <c r="AB18" s="8">
        <f t="shared" si="6"/>
        <v>-1</v>
      </c>
      <c r="AC18" s="8" t="s">
        <v>66</v>
      </c>
      <c r="AD18" s="8">
        <f t="shared" si="7"/>
        <v>0</v>
      </c>
      <c r="AE18" s="8" t="s">
        <v>66</v>
      </c>
      <c r="AF18" s="8">
        <f t="shared" si="8"/>
        <v>0</v>
      </c>
      <c r="AG18" s="8" t="s">
        <v>67</v>
      </c>
      <c r="AH18" s="8">
        <f t="shared" si="9"/>
        <v>1</v>
      </c>
      <c r="AI18" s="8" t="s">
        <v>74</v>
      </c>
      <c r="AJ18" s="8">
        <f t="shared" si="10"/>
        <v>-1</v>
      </c>
      <c r="AK18" s="8" t="s">
        <v>74</v>
      </c>
      <c r="AL18" s="8">
        <f t="shared" si="11"/>
        <v>-1</v>
      </c>
    </row>
    <row r="19" spans="1:38" ht="27" customHeight="1" x14ac:dyDescent="0.3">
      <c r="A19" s="8" t="s">
        <v>107</v>
      </c>
      <c r="B19" s="8" t="s">
        <v>73</v>
      </c>
      <c r="C19" s="8" t="s">
        <v>56</v>
      </c>
      <c r="D19" s="8">
        <v>65</v>
      </c>
      <c r="E19" s="8" t="s">
        <v>92</v>
      </c>
      <c r="F19" s="8" t="s">
        <v>58</v>
      </c>
      <c r="G19" s="8" t="s">
        <v>59</v>
      </c>
      <c r="H19" s="8" t="s">
        <v>84</v>
      </c>
      <c r="I19" s="8" t="s">
        <v>108</v>
      </c>
      <c r="J19" s="8" t="s">
        <v>62</v>
      </c>
      <c r="K19" s="8">
        <v>6</v>
      </c>
      <c r="L19" s="8" t="s">
        <v>72</v>
      </c>
      <c r="M19" s="8" t="s">
        <v>77</v>
      </c>
      <c r="N19" s="8" t="s">
        <v>78</v>
      </c>
      <c r="O19" s="8" t="s">
        <v>74</v>
      </c>
      <c r="P19" s="8">
        <f t="shared" si="0"/>
        <v>-1</v>
      </c>
      <c r="Q19" s="8" t="s">
        <v>66</v>
      </c>
      <c r="R19" s="8">
        <f t="shared" si="1"/>
        <v>0</v>
      </c>
      <c r="S19" s="8" t="s">
        <v>67</v>
      </c>
      <c r="T19" s="8">
        <f t="shared" si="2"/>
        <v>1</v>
      </c>
      <c r="U19" s="8" t="s">
        <v>67</v>
      </c>
      <c r="V19" s="8">
        <f t="shared" si="3"/>
        <v>1</v>
      </c>
      <c r="W19" s="8" t="s">
        <v>74</v>
      </c>
      <c r="X19" s="8">
        <f t="shared" si="4"/>
        <v>-1</v>
      </c>
      <c r="Y19" s="8" t="s">
        <v>74</v>
      </c>
      <c r="Z19" s="8">
        <f t="shared" si="5"/>
        <v>-1</v>
      </c>
      <c r="AA19" s="8" t="s">
        <v>74</v>
      </c>
      <c r="AB19" s="8">
        <f t="shared" si="6"/>
        <v>-1</v>
      </c>
      <c r="AC19" s="8" t="s">
        <v>74</v>
      </c>
      <c r="AD19" s="8">
        <f t="shared" si="7"/>
        <v>-1</v>
      </c>
      <c r="AE19" s="8" t="s">
        <v>74</v>
      </c>
      <c r="AF19" s="8">
        <f t="shared" si="8"/>
        <v>-1</v>
      </c>
      <c r="AG19" s="8" t="s">
        <v>67</v>
      </c>
      <c r="AH19" s="8">
        <f t="shared" si="9"/>
        <v>1</v>
      </c>
      <c r="AI19" s="8" t="s">
        <v>74</v>
      </c>
      <c r="AJ19" s="8">
        <f t="shared" si="10"/>
        <v>-1</v>
      </c>
      <c r="AK19" s="8" t="s">
        <v>74</v>
      </c>
      <c r="AL19" s="8">
        <f t="shared" si="11"/>
        <v>-1</v>
      </c>
    </row>
    <row r="20" spans="1:38" ht="27" customHeight="1" x14ac:dyDescent="0.3">
      <c r="A20" s="8" t="s">
        <v>107</v>
      </c>
      <c r="B20" s="8" t="s">
        <v>73</v>
      </c>
      <c r="C20" s="8" t="s">
        <v>56</v>
      </c>
      <c r="D20" s="8">
        <v>72</v>
      </c>
      <c r="E20" s="8" t="s">
        <v>92</v>
      </c>
      <c r="F20" s="8" t="s">
        <v>58</v>
      </c>
      <c r="G20" s="8" t="s">
        <v>59</v>
      </c>
      <c r="H20" s="8" t="s">
        <v>84</v>
      </c>
      <c r="I20" s="8" t="s">
        <v>108</v>
      </c>
      <c r="J20" s="8" t="s">
        <v>85</v>
      </c>
      <c r="K20" s="8">
        <v>3</v>
      </c>
      <c r="L20" s="8" t="s">
        <v>72</v>
      </c>
      <c r="M20" s="8" t="s">
        <v>77</v>
      </c>
      <c r="N20" s="8" t="s">
        <v>78</v>
      </c>
      <c r="O20" s="8" t="s">
        <v>74</v>
      </c>
      <c r="P20" s="8">
        <f t="shared" si="0"/>
        <v>-1</v>
      </c>
      <c r="Q20" s="8" t="s">
        <v>74</v>
      </c>
      <c r="R20" s="8">
        <f t="shared" si="1"/>
        <v>-1</v>
      </c>
      <c r="S20" s="8" t="s">
        <v>66</v>
      </c>
      <c r="T20" s="8">
        <f t="shared" si="2"/>
        <v>0</v>
      </c>
      <c r="U20" s="8" t="s">
        <v>67</v>
      </c>
      <c r="V20" s="8">
        <f t="shared" si="3"/>
        <v>1</v>
      </c>
      <c r="W20" s="8" t="s">
        <v>74</v>
      </c>
      <c r="X20" s="8">
        <f t="shared" si="4"/>
        <v>-1</v>
      </c>
      <c r="Y20" s="8" t="s">
        <v>66</v>
      </c>
      <c r="Z20" s="8">
        <f t="shared" si="5"/>
        <v>0</v>
      </c>
      <c r="AA20" s="8" t="s">
        <v>74</v>
      </c>
      <c r="AB20" s="8">
        <f t="shared" si="6"/>
        <v>-1</v>
      </c>
      <c r="AC20" s="8" t="s">
        <v>67</v>
      </c>
      <c r="AD20" s="8">
        <f t="shared" si="7"/>
        <v>1</v>
      </c>
      <c r="AE20" s="8" t="s">
        <v>66</v>
      </c>
      <c r="AF20" s="8">
        <f t="shared" si="8"/>
        <v>0</v>
      </c>
      <c r="AG20" s="8" t="s">
        <v>67</v>
      </c>
      <c r="AH20" s="8">
        <f t="shared" si="9"/>
        <v>1</v>
      </c>
      <c r="AI20" s="8" t="s">
        <v>74</v>
      </c>
      <c r="AJ20" s="8">
        <f t="shared" si="10"/>
        <v>-1</v>
      </c>
      <c r="AK20" s="8" t="s">
        <v>74</v>
      </c>
      <c r="AL20" s="8">
        <f t="shared" si="11"/>
        <v>-1</v>
      </c>
    </row>
    <row r="21" spans="1:38" ht="27" customHeight="1" x14ac:dyDescent="0.3">
      <c r="A21" s="8" t="s">
        <v>107</v>
      </c>
      <c r="B21" s="8" t="s">
        <v>73</v>
      </c>
      <c r="C21" s="8" t="s">
        <v>56</v>
      </c>
      <c r="D21" s="8">
        <v>35</v>
      </c>
      <c r="E21" s="8" t="s">
        <v>57</v>
      </c>
      <c r="F21" s="8" t="s">
        <v>58</v>
      </c>
      <c r="G21" s="8" t="s">
        <v>59</v>
      </c>
      <c r="H21" s="8" t="s">
        <v>60</v>
      </c>
      <c r="I21" s="8" t="s">
        <v>115</v>
      </c>
      <c r="J21" s="8" t="s">
        <v>85</v>
      </c>
      <c r="K21" s="8">
        <v>4</v>
      </c>
      <c r="L21" s="8" t="s">
        <v>72</v>
      </c>
      <c r="M21" s="8" t="s">
        <v>64</v>
      </c>
      <c r="N21" s="8" t="s">
        <v>116</v>
      </c>
      <c r="O21" s="8" t="s">
        <v>66</v>
      </c>
      <c r="P21" s="8">
        <f t="shared" si="0"/>
        <v>0</v>
      </c>
      <c r="Q21" s="8" t="s">
        <v>66</v>
      </c>
      <c r="R21" s="8">
        <f t="shared" si="1"/>
        <v>0</v>
      </c>
      <c r="S21" s="8" t="s">
        <v>67</v>
      </c>
      <c r="T21" s="8">
        <f t="shared" si="2"/>
        <v>1</v>
      </c>
      <c r="U21" s="8" t="s">
        <v>67</v>
      </c>
      <c r="V21" s="8">
        <f t="shared" si="3"/>
        <v>1</v>
      </c>
      <c r="W21" s="8" t="s">
        <v>66</v>
      </c>
      <c r="X21" s="8">
        <f t="shared" si="4"/>
        <v>0</v>
      </c>
      <c r="Y21" s="8" t="s">
        <v>66</v>
      </c>
      <c r="Z21" s="8">
        <f t="shared" si="5"/>
        <v>0</v>
      </c>
      <c r="AA21" s="8" t="s">
        <v>66</v>
      </c>
      <c r="AB21" s="8">
        <f t="shared" si="6"/>
        <v>0</v>
      </c>
      <c r="AC21" s="8" t="s">
        <v>67</v>
      </c>
      <c r="AD21" s="8">
        <f t="shared" si="7"/>
        <v>1</v>
      </c>
      <c r="AE21" s="8" t="s">
        <v>66</v>
      </c>
      <c r="AF21" s="8">
        <f t="shared" si="8"/>
        <v>0</v>
      </c>
      <c r="AG21" s="8" t="s">
        <v>67</v>
      </c>
      <c r="AH21" s="8">
        <f t="shared" si="9"/>
        <v>1</v>
      </c>
      <c r="AI21" s="8" t="s">
        <v>66</v>
      </c>
      <c r="AJ21" s="8">
        <f t="shared" si="10"/>
        <v>0</v>
      </c>
      <c r="AK21" s="8" t="s">
        <v>66</v>
      </c>
      <c r="AL21" s="8">
        <f t="shared" si="11"/>
        <v>0</v>
      </c>
    </row>
    <row r="22" spans="1:38" ht="27" customHeight="1" x14ac:dyDescent="0.3">
      <c r="A22" s="8" t="s">
        <v>107</v>
      </c>
      <c r="B22" s="8" t="s">
        <v>73</v>
      </c>
      <c r="C22" s="8" t="s">
        <v>56</v>
      </c>
      <c r="D22" s="8">
        <v>38</v>
      </c>
      <c r="E22" s="8" t="s">
        <v>57</v>
      </c>
      <c r="F22" s="8" t="s">
        <v>58</v>
      </c>
      <c r="G22" s="8" t="s">
        <v>98</v>
      </c>
      <c r="H22" s="8" t="s">
        <v>84</v>
      </c>
      <c r="I22" s="8" t="s">
        <v>61</v>
      </c>
      <c r="J22" s="8" t="s">
        <v>118</v>
      </c>
      <c r="K22" s="8">
        <v>4</v>
      </c>
      <c r="L22" s="8" t="s">
        <v>81</v>
      </c>
      <c r="M22" s="8" t="s">
        <v>64</v>
      </c>
      <c r="N22" s="8" t="s">
        <v>116</v>
      </c>
      <c r="O22" s="8" t="s">
        <v>66</v>
      </c>
      <c r="P22" s="8">
        <f t="shared" si="0"/>
        <v>0</v>
      </c>
      <c r="Q22" s="8" t="s">
        <v>74</v>
      </c>
      <c r="R22" s="8">
        <f t="shared" si="1"/>
        <v>-1</v>
      </c>
      <c r="S22" s="8" t="s">
        <v>66</v>
      </c>
      <c r="T22" s="8">
        <f t="shared" si="2"/>
        <v>0</v>
      </c>
      <c r="U22" s="8" t="s">
        <v>67</v>
      </c>
      <c r="V22" s="8">
        <f t="shared" si="3"/>
        <v>1</v>
      </c>
      <c r="W22" s="8" t="s">
        <v>74</v>
      </c>
      <c r="X22" s="8">
        <f t="shared" si="4"/>
        <v>-1</v>
      </c>
      <c r="Y22" s="8" t="s">
        <v>74</v>
      </c>
      <c r="Z22" s="8">
        <f t="shared" si="5"/>
        <v>-1</v>
      </c>
      <c r="AA22" s="8" t="s">
        <v>74</v>
      </c>
      <c r="AB22" s="8">
        <f t="shared" si="6"/>
        <v>-1</v>
      </c>
      <c r="AC22" s="8" t="s">
        <v>74</v>
      </c>
      <c r="AD22" s="8">
        <f t="shared" si="7"/>
        <v>-1</v>
      </c>
      <c r="AE22" s="8" t="s">
        <v>74</v>
      </c>
      <c r="AF22" s="8">
        <f t="shared" si="8"/>
        <v>-1</v>
      </c>
      <c r="AG22" s="8" t="s">
        <v>67</v>
      </c>
      <c r="AH22" s="8">
        <f t="shared" si="9"/>
        <v>1</v>
      </c>
      <c r="AI22" s="8" t="s">
        <v>74</v>
      </c>
      <c r="AJ22" s="8">
        <f t="shared" si="10"/>
        <v>-1</v>
      </c>
      <c r="AK22" s="8" t="s">
        <v>74</v>
      </c>
      <c r="AL22" s="8">
        <f t="shared" si="11"/>
        <v>-1</v>
      </c>
    </row>
    <row r="23" spans="1:38" ht="27" customHeight="1" x14ac:dyDescent="0.3">
      <c r="A23" s="8" t="s">
        <v>107</v>
      </c>
      <c r="B23" s="8" t="s">
        <v>73</v>
      </c>
      <c r="C23" s="8" t="s">
        <v>56</v>
      </c>
      <c r="D23" s="8">
        <v>60</v>
      </c>
      <c r="E23" s="8" t="s">
        <v>92</v>
      </c>
      <c r="F23" s="8" t="s">
        <v>58</v>
      </c>
      <c r="G23" s="8" t="s">
        <v>59</v>
      </c>
      <c r="H23" s="8" t="s">
        <v>84</v>
      </c>
      <c r="I23" s="8" t="s">
        <v>120</v>
      </c>
      <c r="J23" s="8" t="s">
        <v>85</v>
      </c>
      <c r="K23" s="8">
        <v>3</v>
      </c>
      <c r="L23" s="8" t="s">
        <v>72</v>
      </c>
      <c r="M23" s="8" t="s">
        <v>77</v>
      </c>
      <c r="N23" s="8" t="s">
        <v>78</v>
      </c>
      <c r="O23" s="8" t="s">
        <v>66</v>
      </c>
      <c r="P23" s="8">
        <f t="shared" si="0"/>
        <v>0</v>
      </c>
      <c r="Q23" s="8" t="s">
        <v>74</v>
      </c>
      <c r="R23" s="8">
        <f t="shared" si="1"/>
        <v>-1</v>
      </c>
      <c r="S23" s="8" t="s">
        <v>66</v>
      </c>
      <c r="T23" s="8">
        <f t="shared" si="2"/>
        <v>0</v>
      </c>
      <c r="U23" s="8" t="s">
        <v>67</v>
      </c>
      <c r="V23" s="8">
        <f t="shared" si="3"/>
        <v>1</v>
      </c>
      <c r="W23" s="8" t="s">
        <v>74</v>
      </c>
      <c r="X23" s="8">
        <f t="shared" si="4"/>
        <v>-1</v>
      </c>
      <c r="Y23" s="8" t="s">
        <v>74</v>
      </c>
      <c r="Z23" s="8">
        <f t="shared" si="5"/>
        <v>-1</v>
      </c>
      <c r="AA23" s="8" t="s">
        <v>74</v>
      </c>
      <c r="AB23" s="8">
        <f t="shared" si="6"/>
        <v>-1</v>
      </c>
      <c r="AC23" s="8" t="s">
        <v>66</v>
      </c>
      <c r="AD23" s="8">
        <f t="shared" si="7"/>
        <v>0</v>
      </c>
      <c r="AE23" s="8" t="s">
        <v>66</v>
      </c>
      <c r="AF23" s="8">
        <f t="shared" si="8"/>
        <v>0</v>
      </c>
      <c r="AG23" s="8" t="s">
        <v>67</v>
      </c>
      <c r="AH23" s="8">
        <f t="shared" si="9"/>
        <v>1</v>
      </c>
      <c r="AI23" s="8" t="s">
        <v>74</v>
      </c>
      <c r="AJ23" s="8">
        <f t="shared" si="10"/>
        <v>-1</v>
      </c>
      <c r="AK23" s="8" t="s">
        <v>66</v>
      </c>
      <c r="AL23" s="8">
        <f t="shared" si="11"/>
        <v>0</v>
      </c>
    </row>
    <row r="24" spans="1:38" ht="27" customHeight="1" x14ac:dyDescent="0.3">
      <c r="A24" s="8" t="s">
        <v>107</v>
      </c>
      <c r="B24" s="8" t="s">
        <v>122</v>
      </c>
      <c r="C24" s="8" t="s">
        <v>56</v>
      </c>
      <c r="D24" s="8">
        <v>30</v>
      </c>
      <c r="E24" s="8" t="s">
        <v>92</v>
      </c>
      <c r="F24" s="8" t="s">
        <v>58</v>
      </c>
      <c r="G24" s="8" t="s">
        <v>59</v>
      </c>
      <c r="H24" s="8" t="s">
        <v>84</v>
      </c>
      <c r="I24" s="8" t="s">
        <v>120</v>
      </c>
      <c r="J24" s="8" t="s">
        <v>118</v>
      </c>
      <c r="K24" s="8">
        <v>6</v>
      </c>
      <c r="L24" s="8" t="s">
        <v>81</v>
      </c>
      <c r="M24" s="8" t="s">
        <v>77</v>
      </c>
      <c r="N24" s="8" t="s">
        <v>78</v>
      </c>
      <c r="O24" s="8" t="s">
        <v>74</v>
      </c>
      <c r="P24" s="8">
        <f t="shared" si="0"/>
        <v>-1</v>
      </c>
      <c r="Q24" s="8" t="s">
        <v>74</v>
      </c>
      <c r="R24" s="8">
        <f t="shared" si="1"/>
        <v>-1</v>
      </c>
      <c r="S24" s="8" t="s">
        <v>74</v>
      </c>
      <c r="T24" s="8">
        <f t="shared" si="2"/>
        <v>-1</v>
      </c>
      <c r="U24" s="8" t="s">
        <v>67</v>
      </c>
      <c r="V24" s="8">
        <f t="shared" si="3"/>
        <v>1</v>
      </c>
      <c r="W24" s="8" t="s">
        <v>66</v>
      </c>
      <c r="X24" s="8">
        <f t="shared" si="4"/>
        <v>0</v>
      </c>
      <c r="Y24" s="8" t="s">
        <v>66</v>
      </c>
      <c r="Z24" s="8">
        <f t="shared" si="5"/>
        <v>0</v>
      </c>
      <c r="AA24" s="8" t="s">
        <v>66</v>
      </c>
      <c r="AB24" s="8">
        <f t="shared" si="6"/>
        <v>0</v>
      </c>
      <c r="AC24" s="8" t="s">
        <v>67</v>
      </c>
      <c r="AD24" s="8">
        <f t="shared" si="7"/>
        <v>1</v>
      </c>
      <c r="AE24" s="8" t="s">
        <v>66</v>
      </c>
      <c r="AF24" s="8">
        <f t="shared" si="8"/>
        <v>0</v>
      </c>
      <c r="AG24" s="8" t="s">
        <v>67</v>
      </c>
      <c r="AH24" s="8">
        <f t="shared" si="9"/>
        <v>1</v>
      </c>
      <c r="AI24" s="8" t="s">
        <v>74</v>
      </c>
      <c r="AJ24" s="8">
        <f t="shared" si="10"/>
        <v>-1</v>
      </c>
      <c r="AK24" s="8" t="s">
        <v>66</v>
      </c>
      <c r="AL24" s="8">
        <f t="shared" si="11"/>
        <v>0</v>
      </c>
    </row>
    <row r="25" spans="1:38" ht="27" customHeight="1" x14ac:dyDescent="0.3">
      <c r="A25" s="8" t="s">
        <v>107</v>
      </c>
      <c r="B25" s="8" t="s">
        <v>122</v>
      </c>
      <c r="C25" s="8" t="s">
        <v>56</v>
      </c>
      <c r="D25" s="8">
        <v>45</v>
      </c>
      <c r="E25" s="8" t="s">
        <v>92</v>
      </c>
      <c r="F25" s="8" t="s">
        <v>58</v>
      </c>
      <c r="G25" s="8" t="s">
        <v>59</v>
      </c>
      <c r="H25" s="8" t="s">
        <v>84</v>
      </c>
      <c r="I25" s="8" t="s">
        <v>120</v>
      </c>
      <c r="J25" s="8" t="s">
        <v>118</v>
      </c>
      <c r="K25" s="8">
        <v>6</v>
      </c>
      <c r="L25" s="8" t="s">
        <v>72</v>
      </c>
      <c r="M25" s="8" t="s">
        <v>77</v>
      </c>
      <c r="N25" s="8" t="s">
        <v>78</v>
      </c>
      <c r="O25" s="8" t="s">
        <v>74</v>
      </c>
      <c r="P25" s="8">
        <f t="shared" si="0"/>
        <v>-1</v>
      </c>
      <c r="Q25" s="8" t="s">
        <v>74</v>
      </c>
      <c r="R25" s="8">
        <f t="shared" si="1"/>
        <v>-1</v>
      </c>
      <c r="S25" s="8" t="s">
        <v>74</v>
      </c>
      <c r="T25" s="8">
        <f t="shared" si="2"/>
        <v>-1</v>
      </c>
      <c r="U25" s="8" t="s">
        <v>67</v>
      </c>
      <c r="V25" s="8">
        <f t="shared" si="3"/>
        <v>1</v>
      </c>
      <c r="W25" s="8" t="s">
        <v>66</v>
      </c>
      <c r="X25" s="8">
        <f t="shared" si="4"/>
        <v>0</v>
      </c>
      <c r="Y25" s="8" t="s">
        <v>66</v>
      </c>
      <c r="Z25" s="8">
        <f t="shared" si="5"/>
        <v>0</v>
      </c>
      <c r="AA25" s="8" t="s">
        <v>66</v>
      </c>
      <c r="AB25" s="8">
        <f t="shared" si="6"/>
        <v>0</v>
      </c>
      <c r="AC25" s="8" t="s">
        <v>67</v>
      </c>
      <c r="AD25" s="8">
        <f t="shared" si="7"/>
        <v>1</v>
      </c>
      <c r="AE25" s="8" t="s">
        <v>66</v>
      </c>
      <c r="AF25" s="8">
        <f t="shared" si="8"/>
        <v>0</v>
      </c>
      <c r="AG25" s="8" t="s">
        <v>67</v>
      </c>
      <c r="AH25" s="8">
        <f t="shared" si="9"/>
        <v>1</v>
      </c>
      <c r="AI25" s="8" t="s">
        <v>74</v>
      </c>
      <c r="AJ25" s="8">
        <f t="shared" si="10"/>
        <v>-1</v>
      </c>
      <c r="AK25" s="8" t="s">
        <v>66</v>
      </c>
      <c r="AL25" s="8">
        <f t="shared" si="11"/>
        <v>0</v>
      </c>
    </row>
    <row r="26" spans="1:38" ht="27" customHeight="1" x14ac:dyDescent="0.3">
      <c r="A26" s="8" t="s">
        <v>107</v>
      </c>
      <c r="B26" s="8" t="s">
        <v>125</v>
      </c>
      <c r="C26" s="8" t="s">
        <v>56</v>
      </c>
      <c r="D26" s="8">
        <v>29</v>
      </c>
      <c r="E26" s="8" t="s">
        <v>57</v>
      </c>
      <c r="F26" s="8" t="s">
        <v>126</v>
      </c>
      <c r="G26" s="8" t="s">
        <v>127</v>
      </c>
      <c r="H26" s="8" t="s">
        <v>84</v>
      </c>
      <c r="I26" s="8" t="s">
        <v>128</v>
      </c>
      <c r="J26" s="8" t="s">
        <v>71</v>
      </c>
      <c r="K26" s="8">
        <v>3</v>
      </c>
      <c r="L26" s="8" t="s">
        <v>91</v>
      </c>
      <c r="M26" s="8" t="s">
        <v>64</v>
      </c>
      <c r="N26" s="8" t="s">
        <v>129</v>
      </c>
      <c r="O26" s="8" t="s">
        <v>74</v>
      </c>
      <c r="P26" s="8">
        <f t="shared" si="0"/>
        <v>-1</v>
      </c>
      <c r="Q26" s="8" t="s">
        <v>74</v>
      </c>
      <c r="R26" s="8">
        <f t="shared" si="1"/>
        <v>-1</v>
      </c>
      <c r="S26" s="8" t="s">
        <v>67</v>
      </c>
      <c r="T26" s="8">
        <f t="shared" si="2"/>
        <v>1</v>
      </c>
      <c r="U26" s="8" t="s">
        <v>67</v>
      </c>
      <c r="V26" s="8">
        <f t="shared" si="3"/>
        <v>1</v>
      </c>
      <c r="W26" s="8" t="s">
        <v>66</v>
      </c>
      <c r="X26" s="8">
        <f t="shared" si="4"/>
        <v>0</v>
      </c>
      <c r="Y26" s="8" t="s">
        <v>66</v>
      </c>
      <c r="Z26" s="8">
        <f t="shared" si="5"/>
        <v>0</v>
      </c>
      <c r="AA26" s="8" t="s">
        <v>66</v>
      </c>
      <c r="AB26" s="8">
        <f t="shared" si="6"/>
        <v>0</v>
      </c>
      <c r="AC26" s="8" t="s">
        <v>74</v>
      </c>
      <c r="AD26" s="8">
        <f t="shared" si="7"/>
        <v>-1</v>
      </c>
      <c r="AE26" s="8" t="s">
        <v>66</v>
      </c>
      <c r="AF26" s="8">
        <f t="shared" si="8"/>
        <v>0</v>
      </c>
      <c r="AG26" s="8" t="s">
        <v>67</v>
      </c>
      <c r="AH26" s="8">
        <f t="shared" si="9"/>
        <v>1</v>
      </c>
      <c r="AI26" s="8" t="s">
        <v>66</v>
      </c>
      <c r="AJ26" s="8">
        <f t="shared" si="10"/>
        <v>0</v>
      </c>
      <c r="AK26" s="8" t="s">
        <v>66</v>
      </c>
      <c r="AL26" s="8">
        <f t="shared" si="11"/>
        <v>0</v>
      </c>
    </row>
    <row r="27" spans="1:38" ht="27" customHeight="1" x14ac:dyDescent="0.3">
      <c r="A27" s="8" t="s">
        <v>107</v>
      </c>
      <c r="B27" s="8" t="s">
        <v>125</v>
      </c>
      <c r="C27" s="8" t="s">
        <v>56</v>
      </c>
      <c r="D27" s="8">
        <v>67</v>
      </c>
      <c r="E27" s="8" t="s">
        <v>57</v>
      </c>
      <c r="F27" s="8" t="s">
        <v>58</v>
      </c>
      <c r="G27" s="8" t="s">
        <v>59</v>
      </c>
      <c r="H27" s="8" t="s">
        <v>84</v>
      </c>
      <c r="I27" s="8" t="s">
        <v>115</v>
      </c>
      <c r="J27" s="8" t="s">
        <v>62</v>
      </c>
      <c r="K27" s="8">
        <v>3</v>
      </c>
      <c r="L27" s="8" t="s">
        <v>91</v>
      </c>
      <c r="M27" s="8" t="s">
        <v>77</v>
      </c>
      <c r="N27" s="8" t="s">
        <v>78</v>
      </c>
      <c r="O27" s="8" t="s">
        <v>66</v>
      </c>
      <c r="P27" s="8">
        <f t="shared" si="0"/>
        <v>0</v>
      </c>
      <c r="Q27" s="8" t="s">
        <v>66</v>
      </c>
      <c r="R27" s="8">
        <f t="shared" si="1"/>
        <v>0</v>
      </c>
      <c r="S27" s="8" t="s">
        <v>67</v>
      </c>
      <c r="T27" s="8">
        <f t="shared" si="2"/>
        <v>1</v>
      </c>
      <c r="U27" s="8" t="s">
        <v>67</v>
      </c>
      <c r="V27" s="8">
        <f t="shared" si="3"/>
        <v>1</v>
      </c>
      <c r="W27" s="8" t="s">
        <v>66</v>
      </c>
      <c r="X27" s="8">
        <f t="shared" si="4"/>
        <v>0</v>
      </c>
      <c r="Y27" s="8" t="s">
        <v>66</v>
      </c>
      <c r="Z27" s="8">
        <f t="shared" si="5"/>
        <v>0</v>
      </c>
      <c r="AA27" s="8" t="s">
        <v>66</v>
      </c>
      <c r="AB27" s="8">
        <f t="shared" si="6"/>
        <v>0</v>
      </c>
      <c r="AC27" s="8" t="s">
        <v>74</v>
      </c>
      <c r="AD27" s="8">
        <f t="shared" si="7"/>
        <v>-1</v>
      </c>
      <c r="AE27" s="8" t="s">
        <v>74</v>
      </c>
      <c r="AF27" s="8">
        <f t="shared" si="8"/>
        <v>-1</v>
      </c>
      <c r="AG27" s="8" t="s">
        <v>67</v>
      </c>
      <c r="AH27" s="8">
        <f t="shared" si="9"/>
        <v>1</v>
      </c>
      <c r="AI27" s="8" t="s">
        <v>66</v>
      </c>
      <c r="AJ27" s="8">
        <f t="shared" si="10"/>
        <v>0</v>
      </c>
      <c r="AK27" s="8" t="s">
        <v>66</v>
      </c>
      <c r="AL27" s="8">
        <f t="shared" si="11"/>
        <v>0</v>
      </c>
    </row>
    <row r="28" spans="1:38" ht="27" customHeight="1" x14ac:dyDescent="0.3">
      <c r="A28" s="8" t="s">
        <v>107</v>
      </c>
      <c r="B28" s="8" t="s">
        <v>125</v>
      </c>
      <c r="C28" s="8" t="s">
        <v>56</v>
      </c>
      <c r="D28" s="8">
        <v>59</v>
      </c>
      <c r="E28" s="8" t="s">
        <v>92</v>
      </c>
      <c r="F28" s="8" t="s">
        <v>58</v>
      </c>
      <c r="G28" s="8" t="s">
        <v>59</v>
      </c>
      <c r="H28" s="8" t="s">
        <v>105</v>
      </c>
      <c r="I28" s="8" t="s">
        <v>128</v>
      </c>
      <c r="J28" s="8" t="s">
        <v>71</v>
      </c>
      <c r="K28" s="8">
        <v>3</v>
      </c>
      <c r="L28" s="8" t="s">
        <v>63</v>
      </c>
      <c r="M28" s="8" t="s">
        <v>77</v>
      </c>
      <c r="N28" s="8" t="s">
        <v>78</v>
      </c>
      <c r="O28" s="8" t="s">
        <v>74</v>
      </c>
      <c r="P28" s="8">
        <f t="shared" si="0"/>
        <v>-1</v>
      </c>
      <c r="Q28" s="8" t="s">
        <v>66</v>
      </c>
      <c r="R28" s="8">
        <f t="shared" si="1"/>
        <v>0</v>
      </c>
      <c r="S28" s="8" t="s">
        <v>67</v>
      </c>
      <c r="T28" s="8">
        <f t="shared" si="2"/>
        <v>1</v>
      </c>
      <c r="U28" s="8" t="s">
        <v>67</v>
      </c>
      <c r="V28" s="8">
        <f t="shared" si="3"/>
        <v>1</v>
      </c>
      <c r="W28" s="8" t="s">
        <v>66</v>
      </c>
      <c r="X28" s="8">
        <f t="shared" si="4"/>
        <v>0</v>
      </c>
      <c r="Y28" s="8" t="s">
        <v>66</v>
      </c>
      <c r="Z28" s="8">
        <f t="shared" si="5"/>
        <v>0</v>
      </c>
      <c r="AA28" s="8" t="s">
        <v>66</v>
      </c>
      <c r="AB28" s="8">
        <f t="shared" si="6"/>
        <v>0</v>
      </c>
      <c r="AC28" s="8" t="s">
        <v>74</v>
      </c>
      <c r="AD28" s="8">
        <f t="shared" si="7"/>
        <v>-1</v>
      </c>
      <c r="AE28" s="8" t="s">
        <v>74</v>
      </c>
      <c r="AF28" s="8">
        <f t="shared" si="8"/>
        <v>-1</v>
      </c>
      <c r="AG28" s="8" t="s">
        <v>67</v>
      </c>
      <c r="AH28" s="8">
        <f t="shared" si="9"/>
        <v>1</v>
      </c>
      <c r="AI28" s="8" t="s">
        <v>66</v>
      </c>
      <c r="AJ28" s="8">
        <f t="shared" si="10"/>
        <v>0</v>
      </c>
      <c r="AK28" s="8" t="s">
        <v>74</v>
      </c>
      <c r="AL28" s="8">
        <f t="shared" si="11"/>
        <v>-1</v>
      </c>
    </row>
    <row r="29" spans="1:38" ht="27" customHeight="1" x14ac:dyDescent="0.3">
      <c r="A29" s="8" t="s">
        <v>107</v>
      </c>
      <c r="B29" s="8" t="s">
        <v>125</v>
      </c>
      <c r="C29" s="8" t="s">
        <v>56</v>
      </c>
      <c r="D29" s="8">
        <v>62</v>
      </c>
      <c r="E29" s="8" t="s">
        <v>92</v>
      </c>
      <c r="F29" s="8" t="s">
        <v>58</v>
      </c>
      <c r="G29" s="8" t="s">
        <v>59</v>
      </c>
      <c r="H29" s="8" t="s">
        <v>84</v>
      </c>
      <c r="I29" s="8" t="s">
        <v>120</v>
      </c>
      <c r="J29" s="8" t="s">
        <v>62</v>
      </c>
      <c r="K29" s="8">
        <v>2</v>
      </c>
      <c r="L29" s="8" t="s">
        <v>91</v>
      </c>
      <c r="M29" s="8" t="s">
        <v>77</v>
      </c>
      <c r="N29" s="8" t="s">
        <v>78</v>
      </c>
      <c r="O29" s="8" t="s">
        <v>74</v>
      </c>
      <c r="P29" s="8">
        <f t="shared" si="0"/>
        <v>-1</v>
      </c>
      <c r="Q29" s="8" t="s">
        <v>74</v>
      </c>
      <c r="R29" s="8">
        <f t="shared" si="1"/>
        <v>-1</v>
      </c>
      <c r="S29" s="8" t="s">
        <v>66</v>
      </c>
      <c r="T29" s="8">
        <f t="shared" si="2"/>
        <v>0</v>
      </c>
      <c r="U29" s="8" t="s">
        <v>66</v>
      </c>
      <c r="V29" s="8">
        <f t="shared" si="3"/>
        <v>0</v>
      </c>
      <c r="W29" s="8" t="s">
        <v>66</v>
      </c>
      <c r="X29" s="8">
        <f t="shared" si="4"/>
        <v>0</v>
      </c>
      <c r="Y29" s="8" t="s">
        <v>67</v>
      </c>
      <c r="Z29" s="8">
        <f t="shared" si="5"/>
        <v>1</v>
      </c>
      <c r="AA29" s="8" t="s">
        <v>67</v>
      </c>
      <c r="AB29" s="8">
        <f t="shared" si="6"/>
        <v>1</v>
      </c>
      <c r="AC29" s="8" t="s">
        <v>66</v>
      </c>
      <c r="AD29" s="8">
        <f t="shared" si="7"/>
        <v>0</v>
      </c>
      <c r="AE29" s="8" t="s">
        <v>67</v>
      </c>
      <c r="AF29" s="8">
        <f t="shared" si="8"/>
        <v>1</v>
      </c>
      <c r="AG29" s="8" t="s">
        <v>67</v>
      </c>
      <c r="AH29" s="8">
        <f t="shared" si="9"/>
        <v>1</v>
      </c>
      <c r="AI29" s="8" t="s">
        <v>74</v>
      </c>
      <c r="AJ29" s="8">
        <f t="shared" si="10"/>
        <v>-1</v>
      </c>
      <c r="AK29" s="8" t="s">
        <v>66</v>
      </c>
      <c r="AL29" s="8">
        <f t="shared" si="11"/>
        <v>0</v>
      </c>
    </row>
    <row r="30" spans="1:38" ht="27" customHeight="1" x14ac:dyDescent="0.3">
      <c r="A30" s="8" t="s">
        <v>107</v>
      </c>
      <c r="B30" s="8" t="s">
        <v>125</v>
      </c>
      <c r="C30" s="8" t="s">
        <v>56</v>
      </c>
      <c r="D30" s="8">
        <v>60</v>
      </c>
      <c r="E30" s="8" t="s">
        <v>92</v>
      </c>
      <c r="F30" s="8" t="s">
        <v>58</v>
      </c>
      <c r="G30" s="8" t="s">
        <v>59</v>
      </c>
      <c r="H30" s="8" t="s">
        <v>84</v>
      </c>
      <c r="I30" s="8" t="s">
        <v>94</v>
      </c>
      <c r="J30" s="8" t="s">
        <v>118</v>
      </c>
      <c r="K30" s="8">
        <v>3</v>
      </c>
      <c r="L30" s="8" t="s">
        <v>81</v>
      </c>
      <c r="M30" s="8" t="s">
        <v>77</v>
      </c>
      <c r="N30" s="8" t="s">
        <v>78</v>
      </c>
      <c r="O30" s="8" t="s">
        <v>74</v>
      </c>
      <c r="P30" s="8">
        <f t="shared" si="0"/>
        <v>-1</v>
      </c>
      <c r="Q30" s="8" t="s">
        <v>66</v>
      </c>
      <c r="R30" s="8">
        <f t="shared" si="1"/>
        <v>0</v>
      </c>
      <c r="S30" s="8" t="s">
        <v>74</v>
      </c>
      <c r="T30" s="8">
        <f t="shared" si="2"/>
        <v>-1</v>
      </c>
      <c r="U30" s="8" t="s">
        <v>66</v>
      </c>
      <c r="V30" s="8">
        <f t="shared" si="3"/>
        <v>0</v>
      </c>
      <c r="W30" s="8" t="s">
        <v>74</v>
      </c>
      <c r="X30" s="8">
        <f t="shared" si="4"/>
        <v>-1</v>
      </c>
      <c r="Y30" s="8" t="s">
        <v>66</v>
      </c>
      <c r="Z30" s="8">
        <f t="shared" si="5"/>
        <v>0</v>
      </c>
      <c r="AA30" s="8" t="s">
        <v>74</v>
      </c>
      <c r="AB30" s="8">
        <f t="shared" si="6"/>
        <v>-1</v>
      </c>
      <c r="AC30" s="8" t="s">
        <v>66</v>
      </c>
      <c r="AD30" s="8">
        <f t="shared" si="7"/>
        <v>0</v>
      </c>
      <c r="AE30" s="8" t="s">
        <v>74</v>
      </c>
      <c r="AF30" s="8">
        <f t="shared" si="8"/>
        <v>-1</v>
      </c>
      <c r="AG30" s="8" t="s">
        <v>67</v>
      </c>
      <c r="AH30" s="8">
        <f t="shared" si="9"/>
        <v>1</v>
      </c>
      <c r="AI30" s="8" t="s">
        <v>67</v>
      </c>
      <c r="AJ30" s="8">
        <f t="shared" si="10"/>
        <v>1</v>
      </c>
      <c r="AK30" s="8" t="s">
        <v>66</v>
      </c>
      <c r="AL30" s="8">
        <f t="shared" si="11"/>
        <v>0</v>
      </c>
    </row>
    <row r="31" spans="1:38" ht="27" customHeight="1" x14ac:dyDescent="0.3">
      <c r="A31" s="8" t="s">
        <v>107</v>
      </c>
      <c r="B31" s="8" t="s">
        <v>125</v>
      </c>
      <c r="C31" s="8" t="s">
        <v>56</v>
      </c>
      <c r="D31" s="8">
        <v>27</v>
      </c>
      <c r="E31" s="8" t="s">
        <v>92</v>
      </c>
      <c r="F31" s="8" t="s">
        <v>58</v>
      </c>
      <c r="G31" s="8" t="s">
        <v>59</v>
      </c>
      <c r="H31" s="8" t="s">
        <v>84</v>
      </c>
      <c r="I31" s="8" t="s">
        <v>120</v>
      </c>
      <c r="J31" s="8" t="s">
        <v>62</v>
      </c>
      <c r="K31" s="8">
        <v>3</v>
      </c>
      <c r="L31" s="8" t="s">
        <v>91</v>
      </c>
      <c r="M31" s="8" t="s">
        <v>64</v>
      </c>
      <c r="N31" s="8" t="s">
        <v>99</v>
      </c>
      <c r="O31" s="8" t="s">
        <v>67</v>
      </c>
      <c r="P31" s="8">
        <f t="shared" si="0"/>
        <v>1</v>
      </c>
      <c r="Q31" s="8" t="s">
        <v>67</v>
      </c>
      <c r="R31" s="8">
        <f t="shared" si="1"/>
        <v>1</v>
      </c>
      <c r="S31" s="8" t="s">
        <v>67</v>
      </c>
      <c r="T31" s="8">
        <f t="shared" si="2"/>
        <v>1</v>
      </c>
      <c r="U31" s="8" t="s">
        <v>66</v>
      </c>
      <c r="V31" s="8">
        <f t="shared" si="3"/>
        <v>0</v>
      </c>
      <c r="W31" s="8" t="s">
        <v>66</v>
      </c>
      <c r="X31" s="8">
        <f t="shared" si="4"/>
        <v>0</v>
      </c>
      <c r="Y31" s="8" t="s">
        <v>66</v>
      </c>
      <c r="Z31" s="8">
        <f t="shared" si="5"/>
        <v>0</v>
      </c>
      <c r="AA31" s="8" t="s">
        <v>66</v>
      </c>
      <c r="AB31" s="8">
        <f t="shared" si="6"/>
        <v>0</v>
      </c>
      <c r="AC31" s="8" t="s">
        <v>74</v>
      </c>
      <c r="AD31" s="8">
        <f t="shared" si="7"/>
        <v>-1</v>
      </c>
      <c r="AE31" s="8" t="s">
        <v>67</v>
      </c>
      <c r="AF31" s="8">
        <f t="shared" si="8"/>
        <v>1</v>
      </c>
      <c r="AG31" s="8" t="s">
        <v>67</v>
      </c>
      <c r="AH31" s="8">
        <f t="shared" si="9"/>
        <v>1</v>
      </c>
      <c r="AI31" s="8" t="s">
        <v>74</v>
      </c>
      <c r="AJ31" s="8">
        <f t="shared" si="10"/>
        <v>-1</v>
      </c>
      <c r="AK31" s="8" t="s">
        <v>66</v>
      </c>
      <c r="AL31" s="8">
        <f t="shared" si="11"/>
        <v>0</v>
      </c>
    </row>
    <row r="32" spans="1:38" ht="27" customHeight="1" x14ac:dyDescent="0.3">
      <c r="A32" s="8" t="s">
        <v>107</v>
      </c>
      <c r="B32" s="8" t="s">
        <v>125</v>
      </c>
      <c r="C32" s="8" t="s">
        <v>56</v>
      </c>
      <c r="D32" s="8">
        <v>62</v>
      </c>
      <c r="E32" s="8" t="s">
        <v>57</v>
      </c>
      <c r="F32" s="8" t="s">
        <v>58</v>
      </c>
      <c r="G32" s="8" t="s">
        <v>98</v>
      </c>
      <c r="H32" s="8" t="s">
        <v>84</v>
      </c>
      <c r="I32" s="8" t="s">
        <v>94</v>
      </c>
      <c r="J32" s="8" t="s">
        <v>118</v>
      </c>
      <c r="K32" s="8">
        <v>6</v>
      </c>
      <c r="L32" s="8" t="s">
        <v>72</v>
      </c>
      <c r="M32" s="8" t="s">
        <v>77</v>
      </c>
      <c r="N32" s="8" t="s">
        <v>78</v>
      </c>
      <c r="O32" s="8" t="s">
        <v>67</v>
      </c>
      <c r="P32" s="8">
        <f t="shared" si="0"/>
        <v>1</v>
      </c>
      <c r="Q32" s="8" t="s">
        <v>66</v>
      </c>
      <c r="R32" s="8">
        <f t="shared" si="1"/>
        <v>0</v>
      </c>
      <c r="S32" s="8" t="s">
        <v>74</v>
      </c>
      <c r="T32" s="8">
        <f t="shared" si="2"/>
        <v>-1</v>
      </c>
      <c r="U32" s="8" t="s">
        <v>67</v>
      </c>
      <c r="V32" s="8">
        <f t="shared" si="3"/>
        <v>1</v>
      </c>
      <c r="W32" s="8" t="s">
        <v>66</v>
      </c>
      <c r="X32" s="8">
        <f t="shared" si="4"/>
        <v>0</v>
      </c>
      <c r="Y32" s="8" t="s">
        <v>74</v>
      </c>
      <c r="Z32" s="8">
        <f t="shared" si="5"/>
        <v>-1</v>
      </c>
      <c r="AA32" s="8" t="s">
        <v>74</v>
      </c>
      <c r="AB32" s="8">
        <f t="shared" si="6"/>
        <v>-1</v>
      </c>
      <c r="AC32" s="8" t="s">
        <v>67</v>
      </c>
      <c r="AD32" s="8">
        <f t="shared" si="7"/>
        <v>1</v>
      </c>
      <c r="AE32" s="8" t="s">
        <v>67</v>
      </c>
      <c r="AF32" s="8">
        <f t="shared" si="8"/>
        <v>1</v>
      </c>
      <c r="AG32" s="8" t="s">
        <v>67</v>
      </c>
      <c r="AH32" s="8">
        <f t="shared" si="9"/>
        <v>1</v>
      </c>
      <c r="AI32" s="8" t="s">
        <v>66</v>
      </c>
      <c r="AJ32" s="8">
        <f t="shared" si="10"/>
        <v>0</v>
      </c>
      <c r="AK32" s="8" t="s">
        <v>66</v>
      </c>
      <c r="AL32" s="8">
        <f t="shared" si="11"/>
        <v>0</v>
      </c>
    </row>
    <row r="33" spans="1:38" ht="27" customHeight="1" x14ac:dyDescent="0.3">
      <c r="A33" s="8" t="s">
        <v>107</v>
      </c>
      <c r="B33" s="8" t="s">
        <v>125</v>
      </c>
      <c r="C33" s="8" t="s">
        <v>56</v>
      </c>
      <c r="D33" s="8">
        <v>65</v>
      </c>
      <c r="E33" s="8" t="s">
        <v>57</v>
      </c>
      <c r="F33" s="8" t="s">
        <v>58</v>
      </c>
      <c r="G33" s="8" t="s">
        <v>59</v>
      </c>
      <c r="H33" s="8" t="s">
        <v>84</v>
      </c>
      <c r="I33" s="8" t="s">
        <v>61</v>
      </c>
      <c r="J33" s="8" t="s">
        <v>118</v>
      </c>
      <c r="K33" s="8">
        <v>2</v>
      </c>
      <c r="L33" s="8" t="s">
        <v>63</v>
      </c>
      <c r="M33" s="8" t="s">
        <v>64</v>
      </c>
      <c r="N33" s="8" t="s">
        <v>116</v>
      </c>
      <c r="O33" s="8" t="s">
        <v>67</v>
      </c>
      <c r="P33" s="8">
        <f t="shared" si="0"/>
        <v>1</v>
      </c>
      <c r="Q33" s="8" t="s">
        <v>74</v>
      </c>
      <c r="R33" s="8">
        <f t="shared" si="1"/>
        <v>-1</v>
      </c>
      <c r="S33" s="8" t="s">
        <v>66</v>
      </c>
      <c r="T33" s="8">
        <f t="shared" si="2"/>
        <v>0</v>
      </c>
      <c r="U33" s="8" t="s">
        <v>67</v>
      </c>
      <c r="V33" s="8">
        <f t="shared" si="3"/>
        <v>1</v>
      </c>
      <c r="W33" s="8" t="s">
        <v>74</v>
      </c>
      <c r="X33" s="8">
        <f t="shared" si="4"/>
        <v>-1</v>
      </c>
      <c r="Y33" s="8" t="s">
        <v>66</v>
      </c>
      <c r="Z33" s="8">
        <f t="shared" si="5"/>
        <v>0</v>
      </c>
      <c r="AA33" s="8" t="s">
        <v>66</v>
      </c>
      <c r="AB33" s="8">
        <f t="shared" si="6"/>
        <v>0</v>
      </c>
      <c r="AC33" s="8" t="s">
        <v>74</v>
      </c>
      <c r="AD33" s="8">
        <f t="shared" si="7"/>
        <v>-1</v>
      </c>
      <c r="AE33" s="8" t="s">
        <v>66</v>
      </c>
      <c r="AF33" s="8">
        <f t="shared" si="8"/>
        <v>0</v>
      </c>
      <c r="AG33" s="8" t="s">
        <v>67</v>
      </c>
      <c r="AH33" s="8">
        <f t="shared" si="9"/>
        <v>1</v>
      </c>
      <c r="AI33" s="8" t="s">
        <v>74</v>
      </c>
      <c r="AJ33" s="8">
        <f t="shared" si="10"/>
        <v>-1</v>
      </c>
      <c r="AK33" s="8" t="s">
        <v>66</v>
      </c>
      <c r="AL33" s="8">
        <f t="shared" si="11"/>
        <v>0</v>
      </c>
    </row>
    <row r="34" spans="1:38" ht="27" customHeight="1" x14ac:dyDescent="0.3">
      <c r="A34" s="8" t="s">
        <v>107</v>
      </c>
      <c r="B34" s="8" t="s">
        <v>125</v>
      </c>
      <c r="C34" s="8" t="s">
        <v>56</v>
      </c>
      <c r="D34" s="8">
        <v>38</v>
      </c>
      <c r="E34" s="8" t="s">
        <v>57</v>
      </c>
      <c r="F34" s="8" t="s">
        <v>58</v>
      </c>
      <c r="G34" s="8" t="s">
        <v>90</v>
      </c>
      <c r="H34" s="8" t="s">
        <v>84</v>
      </c>
      <c r="I34" s="8" t="s">
        <v>120</v>
      </c>
      <c r="J34" s="8" t="s">
        <v>85</v>
      </c>
      <c r="K34" s="8">
        <v>3</v>
      </c>
      <c r="L34" s="8" t="s">
        <v>72</v>
      </c>
      <c r="M34" s="8" t="s">
        <v>64</v>
      </c>
      <c r="N34" s="8" t="s">
        <v>149</v>
      </c>
      <c r="O34" s="8" t="s">
        <v>67</v>
      </c>
      <c r="P34" s="8">
        <f t="shared" si="0"/>
        <v>1</v>
      </c>
      <c r="Q34" s="8" t="s">
        <v>74</v>
      </c>
      <c r="R34" s="8">
        <f t="shared" si="1"/>
        <v>-1</v>
      </c>
      <c r="S34" s="8" t="s">
        <v>66</v>
      </c>
      <c r="T34" s="8">
        <f t="shared" si="2"/>
        <v>0</v>
      </c>
      <c r="U34" s="8" t="s">
        <v>67</v>
      </c>
      <c r="V34" s="8">
        <f t="shared" si="3"/>
        <v>1</v>
      </c>
      <c r="W34" s="8" t="s">
        <v>67</v>
      </c>
      <c r="X34" s="8">
        <f t="shared" si="4"/>
        <v>1</v>
      </c>
      <c r="Y34" s="8" t="s">
        <v>67</v>
      </c>
      <c r="Z34" s="8">
        <f t="shared" si="5"/>
        <v>1</v>
      </c>
      <c r="AA34" s="8" t="s">
        <v>67</v>
      </c>
      <c r="AB34" s="8">
        <f t="shared" si="6"/>
        <v>1</v>
      </c>
      <c r="AC34" s="8" t="s">
        <v>74</v>
      </c>
      <c r="AD34" s="8">
        <f t="shared" si="7"/>
        <v>-1</v>
      </c>
      <c r="AE34" s="8" t="s">
        <v>67</v>
      </c>
      <c r="AF34" s="8">
        <f t="shared" si="8"/>
        <v>1</v>
      </c>
      <c r="AG34" s="8" t="s">
        <v>67</v>
      </c>
      <c r="AH34" s="8">
        <f t="shared" si="9"/>
        <v>1</v>
      </c>
      <c r="AI34" s="8" t="s">
        <v>74</v>
      </c>
      <c r="AJ34" s="8">
        <f t="shared" si="10"/>
        <v>-1</v>
      </c>
      <c r="AK34" s="8" t="s">
        <v>67</v>
      </c>
      <c r="AL34" s="8">
        <f t="shared" si="11"/>
        <v>1</v>
      </c>
    </row>
    <row r="35" spans="1:38" ht="27" customHeight="1" x14ac:dyDescent="0.3">
      <c r="A35" s="8" t="s">
        <v>107</v>
      </c>
      <c r="B35" s="8" t="s">
        <v>125</v>
      </c>
      <c r="C35" s="8" t="s">
        <v>56</v>
      </c>
      <c r="D35" s="8">
        <v>77</v>
      </c>
      <c r="E35" s="8" t="s">
        <v>92</v>
      </c>
      <c r="F35" s="8" t="s">
        <v>58</v>
      </c>
      <c r="G35" s="8" t="s">
        <v>59</v>
      </c>
      <c r="H35" s="8" t="s">
        <v>84</v>
      </c>
      <c r="I35" s="8" t="s">
        <v>108</v>
      </c>
      <c r="J35" s="8" t="s">
        <v>71</v>
      </c>
      <c r="K35" s="8">
        <v>2</v>
      </c>
      <c r="L35" s="8" t="s">
        <v>63</v>
      </c>
      <c r="M35" s="8" t="s">
        <v>77</v>
      </c>
      <c r="N35" s="8" t="s">
        <v>78</v>
      </c>
      <c r="O35" s="8" t="s">
        <v>66</v>
      </c>
      <c r="P35" s="8">
        <f t="shared" si="0"/>
        <v>0</v>
      </c>
      <c r="Q35" s="8" t="s">
        <v>66</v>
      </c>
      <c r="R35" s="8">
        <f t="shared" si="1"/>
        <v>0</v>
      </c>
      <c r="S35" s="8" t="s">
        <v>67</v>
      </c>
      <c r="T35" s="8">
        <f t="shared" si="2"/>
        <v>1</v>
      </c>
      <c r="U35" s="8" t="s">
        <v>67</v>
      </c>
      <c r="V35" s="8">
        <f t="shared" si="3"/>
        <v>1</v>
      </c>
      <c r="W35" s="8" t="s">
        <v>66</v>
      </c>
      <c r="X35" s="8">
        <f t="shared" si="4"/>
        <v>0</v>
      </c>
      <c r="Y35" s="8" t="s">
        <v>66</v>
      </c>
      <c r="Z35" s="8">
        <f t="shared" si="5"/>
        <v>0</v>
      </c>
      <c r="AA35" s="8" t="s">
        <v>74</v>
      </c>
      <c r="AB35" s="8">
        <f t="shared" si="6"/>
        <v>-1</v>
      </c>
      <c r="AC35" s="8" t="s">
        <v>66</v>
      </c>
      <c r="AD35" s="8">
        <f t="shared" si="7"/>
        <v>0</v>
      </c>
      <c r="AE35" s="8" t="s">
        <v>66</v>
      </c>
      <c r="AF35" s="8">
        <f t="shared" si="8"/>
        <v>0</v>
      </c>
      <c r="AG35" s="8" t="s">
        <v>67</v>
      </c>
      <c r="AH35" s="8">
        <f t="shared" si="9"/>
        <v>1</v>
      </c>
      <c r="AI35" s="8" t="s">
        <v>74</v>
      </c>
      <c r="AJ35" s="8">
        <f t="shared" si="10"/>
        <v>-1</v>
      </c>
      <c r="AK35" s="8" t="s">
        <v>67</v>
      </c>
      <c r="AL35" s="8">
        <f t="shared" si="11"/>
        <v>1</v>
      </c>
    </row>
    <row r="36" spans="1:38" ht="27" customHeight="1" x14ac:dyDescent="0.3">
      <c r="A36" s="8" t="s">
        <v>107</v>
      </c>
      <c r="B36" s="8" t="s">
        <v>154</v>
      </c>
      <c r="C36" s="8" t="s">
        <v>56</v>
      </c>
      <c r="D36" s="8">
        <v>40</v>
      </c>
      <c r="E36" s="8" t="s">
        <v>92</v>
      </c>
      <c r="F36" s="8" t="s">
        <v>126</v>
      </c>
      <c r="G36" s="8" t="s">
        <v>127</v>
      </c>
      <c r="H36" s="8" t="s">
        <v>84</v>
      </c>
      <c r="I36" s="8" t="s">
        <v>120</v>
      </c>
      <c r="J36" s="8" t="s">
        <v>85</v>
      </c>
      <c r="K36" s="8">
        <v>11</v>
      </c>
      <c r="L36" s="8" t="s">
        <v>63</v>
      </c>
      <c r="M36" s="8" t="s">
        <v>64</v>
      </c>
      <c r="N36" s="8" t="s">
        <v>106</v>
      </c>
      <c r="O36" s="8" t="s">
        <v>67</v>
      </c>
      <c r="P36" s="8">
        <f t="shared" si="0"/>
        <v>1</v>
      </c>
      <c r="Q36" s="8" t="s">
        <v>67</v>
      </c>
      <c r="R36" s="8">
        <f t="shared" si="1"/>
        <v>1</v>
      </c>
      <c r="S36" s="8" t="s">
        <v>67</v>
      </c>
      <c r="T36" s="8">
        <f t="shared" si="2"/>
        <v>1</v>
      </c>
      <c r="U36" s="8" t="s">
        <v>67</v>
      </c>
      <c r="V36" s="8">
        <f t="shared" si="3"/>
        <v>1</v>
      </c>
      <c r="W36" s="8" t="s">
        <v>66</v>
      </c>
      <c r="X36" s="8">
        <f t="shared" si="4"/>
        <v>0</v>
      </c>
      <c r="Y36" s="8" t="s">
        <v>66</v>
      </c>
      <c r="Z36" s="8">
        <f t="shared" si="5"/>
        <v>0</v>
      </c>
      <c r="AA36" s="8" t="s">
        <v>66</v>
      </c>
      <c r="AB36" s="8">
        <f t="shared" si="6"/>
        <v>0</v>
      </c>
      <c r="AC36" s="8" t="s">
        <v>67</v>
      </c>
      <c r="AD36" s="8">
        <f t="shared" si="7"/>
        <v>1</v>
      </c>
      <c r="AE36" s="8" t="s">
        <v>66</v>
      </c>
      <c r="AF36" s="8">
        <f t="shared" si="8"/>
        <v>0</v>
      </c>
      <c r="AG36" s="8" t="s">
        <v>67</v>
      </c>
      <c r="AH36" s="8">
        <f t="shared" si="9"/>
        <v>1</v>
      </c>
      <c r="AI36" s="8" t="s">
        <v>66</v>
      </c>
      <c r="AJ36" s="8">
        <f t="shared" si="10"/>
        <v>0</v>
      </c>
      <c r="AK36" s="8" t="s">
        <v>66</v>
      </c>
      <c r="AL36" s="8">
        <f t="shared" si="11"/>
        <v>0</v>
      </c>
    </row>
    <row r="37" spans="1:38" ht="27" customHeight="1" x14ac:dyDescent="0.3">
      <c r="A37" s="8" t="s">
        <v>107</v>
      </c>
      <c r="B37" s="8" t="s">
        <v>154</v>
      </c>
      <c r="C37" s="8" t="s">
        <v>56</v>
      </c>
      <c r="D37" s="8">
        <v>59</v>
      </c>
      <c r="E37" s="8" t="s">
        <v>92</v>
      </c>
      <c r="F37" s="8" t="s">
        <v>58</v>
      </c>
      <c r="G37" s="8" t="s">
        <v>59</v>
      </c>
      <c r="H37" s="8" t="s">
        <v>84</v>
      </c>
      <c r="I37" s="8" t="s">
        <v>120</v>
      </c>
      <c r="J37" s="8" t="s">
        <v>62</v>
      </c>
      <c r="K37" s="8">
        <v>3</v>
      </c>
      <c r="L37" s="8" t="s">
        <v>72</v>
      </c>
      <c r="M37" s="8" t="s">
        <v>77</v>
      </c>
      <c r="N37" s="8" t="s">
        <v>78</v>
      </c>
      <c r="O37" s="8" t="s">
        <v>74</v>
      </c>
      <c r="P37" s="8">
        <f t="shared" si="0"/>
        <v>-1</v>
      </c>
      <c r="Q37" s="8" t="s">
        <v>74</v>
      </c>
      <c r="R37" s="8">
        <f t="shared" si="1"/>
        <v>-1</v>
      </c>
      <c r="S37" s="8" t="s">
        <v>74</v>
      </c>
      <c r="T37" s="8">
        <f t="shared" si="2"/>
        <v>-1</v>
      </c>
      <c r="U37" s="8" t="s">
        <v>67</v>
      </c>
      <c r="V37" s="8">
        <f t="shared" si="3"/>
        <v>1</v>
      </c>
      <c r="W37" s="8" t="s">
        <v>66</v>
      </c>
      <c r="X37" s="8">
        <f t="shared" si="4"/>
        <v>0</v>
      </c>
      <c r="Y37" s="8" t="s">
        <v>74</v>
      </c>
      <c r="Z37" s="8">
        <f t="shared" si="5"/>
        <v>-1</v>
      </c>
      <c r="AA37" s="8" t="s">
        <v>74</v>
      </c>
      <c r="AB37" s="8">
        <f t="shared" si="6"/>
        <v>-1</v>
      </c>
      <c r="AC37" s="8" t="s">
        <v>66</v>
      </c>
      <c r="AD37" s="8">
        <f t="shared" si="7"/>
        <v>0</v>
      </c>
      <c r="AE37" s="8" t="s">
        <v>66</v>
      </c>
      <c r="AF37" s="8">
        <f t="shared" si="8"/>
        <v>0</v>
      </c>
      <c r="AG37" s="8" t="s">
        <v>67</v>
      </c>
      <c r="AH37" s="8">
        <f t="shared" si="9"/>
        <v>1</v>
      </c>
      <c r="AI37" s="8" t="s">
        <v>67</v>
      </c>
      <c r="AJ37" s="8">
        <f t="shared" si="10"/>
        <v>1</v>
      </c>
      <c r="AK37" s="8" t="s">
        <v>66</v>
      </c>
      <c r="AL37" s="8">
        <f t="shared" si="11"/>
        <v>0</v>
      </c>
    </row>
    <row r="38" spans="1:38" ht="27" customHeight="1" x14ac:dyDescent="0.3">
      <c r="A38" s="8" t="s">
        <v>107</v>
      </c>
      <c r="B38" s="8" t="s">
        <v>154</v>
      </c>
      <c r="C38" s="8" t="s">
        <v>56</v>
      </c>
      <c r="D38" s="8">
        <v>41</v>
      </c>
      <c r="E38" s="8" t="s">
        <v>92</v>
      </c>
      <c r="F38" s="8" t="s">
        <v>58</v>
      </c>
      <c r="G38" s="8" t="s">
        <v>98</v>
      </c>
      <c r="H38" s="8" t="s">
        <v>105</v>
      </c>
      <c r="I38" s="8" t="s">
        <v>120</v>
      </c>
      <c r="J38" s="8" t="s">
        <v>118</v>
      </c>
      <c r="K38" s="8">
        <v>1</v>
      </c>
      <c r="L38" s="8" t="s">
        <v>72</v>
      </c>
      <c r="M38" s="8" t="s">
        <v>77</v>
      </c>
      <c r="N38" s="8" t="s">
        <v>78</v>
      </c>
      <c r="O38" s="8" t="s">
        <v>67</v>
      </c>
      <c r="P38" s="8">
        <f t="shared" si="0"/>
        <v>1</v>
      </c>
      <c r="Q38" s="8" t="s">
        <v>74</v>
      </c>
      <c r="R38" s="8">
        <f t="shared" si="1"/>
        <v>-1</v>
      </c>
      <c r="S38" s="8" t="s">
        <v>67</v>
      </c>
      <c r="T38" s="8">
        <f t="shared" si="2"/>
        <v>1</v>
      </c>
      <c r="U38" s="8" t="s">
        <v>67</v>
      </c>
      <c r="V38" s="8">
        <f t="shared" si="3"/>
        <v>1</v>
      </c>
      <c r="W38" s="8" t="s">
        <v>67</v>
      </c>
      <c r="X38" s="8">
        <f t="shared" si="4"/>
        <v>1</v>
      </c>
      <c r="Y38" s="8" t="s">
        <v>67</v>
      </c>
      <c r="Z38" s="8">
        <f t="shared" si="5"/>
        <v>1</v>
      </c>
      <c r="AA38" s="8" t="s">
        <v>67</v>
      </c>
      <c r="AB38" s="8">
        <f t="shared" si="6"/>
        <v>1</v>
      </c>
      <c r="AC38" s="8" t="s">
        <v>66</v>
      </c>
      <c r="AD38" s="8">
        <f t="shared" si="7"/>
        <v>0</v>
      </c>
      <c r="AE38" s="8" t="s">
        <v>66</v>
      </c>
      <c r="AF38" s="8">
        <f t="shared" si="8"/>
        <v>0</v>
      </c>
      <c r="AG38" s="8" t="s">
        <v>67</v>
      </c>
      <c r="AH38" s="8">
        <f t="shared" si="9"/>
        <v>1</v>
      </c>
      <c r="AI38" s="8" t="s">
        <v>74</v>
      </c>
      <c r="AJ38" s="8">
        <f t="shared" si="10"/>
        <v>-1</v>
      </c>
      <c r="AK38" s="8" t="s">
        <v>74</v>
      </c>
      <c r="AL38" s="8">
        <f t="shared" si="11"/>
        <v>-1</v>
      </c>
    </row>
    <row r="39" spans="1:38" ht="27" customHeight="1" x14ac:dyDescent="0.3">
      <c r="A39" s="8" t="s">
        <v>107</v>
      </c>
      <c r="B39" s="8" t="s">
        <v>154</v>
      </c>
      <c r="C39" s="8" t="s">
        <v>56</v>
      </c>
      <c r="D39" s="8">
        <v>38</v>
      </c>
      <c r="E39" s="8" t="s">
        <v>92</v>
      </c>
      <c r="F39" s="8" t="s">
        <v>58</v>
      </c>
      <c r="G39" s="8" t="s">
        <v>59</v>
      </c>
      <c r="H39" s="8" t="s">
        <v>84</v>
      </c>
      <c r="I39" s="8" t="s">
        <v>120</v>
      </c>
      <c r="J39" s="8" t="s">
        <v>62</v>
      </c>
      <c r="K39" s="8">
        <v>5</v>
      </c>
      <c r="L39" s="8" t="s">
        <v>72</v>
      </c>
      <c r="M39" s="8" t="s">
        <v>64</v>
      </c>
      <c r="N39" s="8" t="s">
        <v>106</v>
      </c>
      <c r="O39" s="8" t="s">
        <v>74</v>
      </c>
      <c r="P39" s="8">
        <f t="shared" si="0"/>
        <v>-1</v>
      </c>
      <c r="Q39" s="8" t="s">
        <v>66</v>
      </c>
      <c r="R39" s="8">
        <f t="shared" si="1"/>
        <v>0</v>
      </c>
      <c r="S39" s="8" t="s">
        <v>67</v>
      </c>
      <c r="T39" s="8">
        <f t="shared" si="2"/>
        <v>1</v>
      </c>
      <c r="U39" s="8" t="s">
        <v>67</v>
      </c>
      <c r="V39" s="8">
        <f t="shared" si="3"/>
        <v>1</v>
      </c>
      <c r="W39" s="8" t="s">
        <v>67</v>
      </c>
      <c r="X39" s="8">
        <f t="shared" si="4"/>
        <v>1</v>
      </c>
      <c r="Y39" s="8" t="s">
        <v>74</v>
      </c>
      <c r="Z39" s="8">
        <f t="shared" si="5"/>
        <v>-1</v>
      </c>
      <c r="AA39" s="8" t="s">
        <v>74</v>
      </c>
      <c r="AB39" s="8">
        <f t="shared" si="6"/>
        <v>-1</v>
      </c>
      <c r="AC39" s="8" t="s">
        <v>74</v>
      </c>
      <c r="AD39" s="8">
        <f t="shared" si="7"/>
        <v>-1</v>
      </c>
      <c r="AE39" s="8" t="s">
        <v>66</v>
      </c>
      <c r="AF39" s="8">
        <f t="shared" si="8"/>
        <v>0</v>
      </c>
      <c r="AG39" s="8" t="s">
        <v>67</v>
      </c>
      <c r="AH39" s="8">
        <f t="shared" si="9"/>
        <v>1</v>
      </c>
      <c r="AI39" s="8" t="s">
        <v>66</v>
      </c>
      <c r="AJ39" s="8">
        <f t="shared" si="10"/>
        <v>0</v>
      </c>
      <c r="AK39" s="8" t="s">
        <v>66</v>
      </c>
      <c r="AL39" s="8">
        <f t="shared" si="11"/>
        <v>0</v>
      </c>
    </row>
    <row r="40" spans="1:38" ht="27" customHeight="1" x14ac:dyDescent="0.3">
      <c r="A40" s="8" t="s">
        <v>107</v>
      </c>
      <c r="B40" s="8" t="s">
        <v>154</v>
      </c>
      <c r="C40" s="8" t="s">
        <v>56</v>
      </c>
      <c r="D40" s="8">
        <v>52</v>
      </c>
      <c r="E40" s="8" t="s">
        <v>92</v>
      </c>
      <c r="F40" s="8" t="s">
        <v>58</v>
      </c>
      <c r="G40" s="8" t="s">
        <v>59</v>
      </c>
      <c r="H40" s="8" t="s">
        <v>84</v>
      </c>
      <c r="I40" s="8" t="s">
        <v>120</v>
      </c>
      <c r="J40" s="8" t="s">
        <v>62</v>
      </c>
      <c r="K40" s="8">
        <v>3</v>
      </c>
      <c r="L40" s="8" t="s">
        <v>81</v>
      </c>
      <c r="M40" s="8" t="s">
        <v>77</v>
      </c>
      <c r="N40" s="8" t="s">
        <v>78</v>
      </c>
      <c r="O40" s="8" t="s">
        <v>66</v>
      </c>
      <c r="P40" s="8">
        <f t="shared" si="0"/>
        <v>0</v>
      </c>
      <c r="Q40" s="8" t="s">
        <v>74</v>
      </c>
      <c r="R40" s="8">
        <f t="shared" si="1"/>
        <v>-1</v>
      </c>
      <c r="S40" s="8" t="s">
        <v>67</v>
      </c>
      <c r="T40" s="8">
        <f t="shared" si="2"/>
        <v>1</v>
      </c>
      <c r="U40" s="8" t="s">
        <v>67</v>
      </c>
      <c r="V40" s="8">
        <f t="shared" si="3"/>
        <v>1</v>
      </c>
      <c r="W40" s="8" t="s">
        <v>66</v>
      </c>
      <c r="X40" s="8">
        <f t="shared" si="4"/>
        <v>0</v>
      </c>
      <c r="Y40" s="8" t="s">
        <v>67</v>
      </c>
      <c r="Z40" s="8">
        <f t="shared" si="5"/>
        <v>1</v>
      </c>
      <c r="AA40" s="8" t="s">
        <v>74</v>
      </c>
      <c r="AB40" s="8">
        <f t="shared" si="6"/>
        <v>-1</v>
      </c>
      <c r="AC40" s="8" t="s">
        <v>66</v>
      </c>
      <c r="AD40" s="8">
        <f t="shared" si="7"/>
        <v>0</v>
      </c>
      <c r="AE40" s="8" t="s">
        <v>67</v>
      </c>
      <c r="AF40" s="8">
        <f t="shared" si="8"/>
        <v>1</v>
      </c>
      <c r="AG40" s="8" t="s">
        <v>67</v>
      </c>
      <c r="AH40" s="8">
        <f t="shared" si="9"/>
        <v>1</v>
      </c>
      <c r="AI40" s="8" t="s">
        <v>66</v>
      </c>
      <c r="AJ40" s="8">
        <f t="shared" si="10"/>
        <v>0</v>
      </c>
      <c r="AK40" s="8" t="s">
        <v>66</v>
      </c>
      <c r="AL40" s="8">
        <f t="shared" si="11"/>
        <v>0</v>
      </c>
    </row>
    <row r="41" spans="1:38" ht="27" customHeight="1" x14ac:dyDescent="0.3">
      <c r="A41" s="8" t="s">
        <v>107</v>
      </c>
      <c r="B41" s="8" t="s">
        <v>154</v>
      </c>
      <c r="C41" s="8" t="s">
        <v>56</v>
      </c>
      <c r="D41" s="8">
        <v>52</v>
      </c>
      <c r="E41" s="8" t="s">
        <v>92</v>
      </c>
      <c r="F41" s="8" t="s">
        <v>58</v>
      </c>
      <c r="G41" s="8" t="s">
        <v>98</v>
      </c>
      <c r="H41" s="8" t="s">
        <v>84</v>
      </c>
      <c r="I41" s="8" t="s">
        <v>128</v>
      </c>
      <c r="J41" s="8" t="s">
        <v>118</v>
      </c>
      <c r="K41" s="8">
        <v>3</v>
      </c>
      <c r="L41" s="8" t="s">
        <v>81</v>
      </c>
      <c r="M41" s="8" t="s">
        <v>77</v>
      </c>
      <c r="N41" s="8" t="s">
        <v>78</v>
      </c>
      <c r="O41" s="8" t="s">
        <v>67</v>
      </c>
      <c r="P41" s="8">
        <f t="shared" si="0"/>
        <v>1</v>
      </c>
      <c r="Q41" s="8" t="s">
        <v>67</v>
      </c>
      <c r="R41" s="8">
        <f t="shared" si="1"/>
        <v>1</v>
      </c>
      <c r="S41" s="8" t="s">
        <v>66</v>
      </c>
      <c r="T41" s="8">
        <f t="shared" si="2"/>
        <v>0</v>
      </c>
      <c r="U41" s="8" t="s">
        <v>67</v>
      </c>
      <c r="V41" s="8">
        <f t="shared" si="3"/>
        <v>1</v>
      </c>
      <c r="W41" s="8" t="s">
        <v>67</v>
      </c>
      <c r="X41" s="8">
        <f t="shared" si="4"/>
        <v>1</v>
      </c>
      <c r="Y41" s="8" t="s">
        <v>66</v>
      </c>
      <c r="Z41" s="8">
        <f t="shared" si="5"/>
        <v>0</v>
      </c>
      <c r="AA41" s="8" t="s">
        <v>74</v>
      </c>
      <c r="AB41" s="8">
        <f t="shared" si="6"/>
        <v>-1</v>
      </c>
      <c r="AC41" s="8" t="s">
        <v>66</v>
      </c>
      <c r="AD41" s="8">
        <f t="shared" si="7"/>
        <v>0</v>
      </c>
      <c r="AE41" s="8" t="s">
        <v>74</v>
      </c>
      <c r="AF41" s="8">
        <f t="shared" si="8"/>
        <v>-1</v>
      </c>
      <c r="AG41" s="8" t="s">
        <v>67</v>
      </c>
      <c r="AH41" s="8">
        <f t="shared" si="9"/>
        <v>1</v>
      </c>
      <c r="AI41" s="8" t="s">
        <v>67</v>
      </c>
      <c r="AJ41" s="8">
        <f t="shared" si="10"/>
        <v>1</v>
      </c>
      <c r="AK41" s="8" t="s">
        <v>66</v>
      </c>
      <c r="AL41" s="8">
        <f t="shared" si="11"/>
        <v>0</v>
      </c>
    </row>
    <row r="42" spans="1:38" ht="27" customHeight="1" x14ac:dyDescent="0.3">
      <c r="A42" s="8" t="s">
        <v>107</v>
      </c>
      <c r="B42" s="8" t="s">
        <v>154</v>
      </c>
      <c r="C42" s="8" t="s">
        <v>56</v>
      </c>
      <c r="D42" s="8">
        <v>26</v>
      </c>
      <c r="E42" s="8" t="s">
        <v>57</v>
      </c>
      <c r="F42" s="8" t="s">
        <v>58</v>
      </c>
      <c r="G42" s="8" t="s">
        <v>59</v>
      </c>
      <c r="H42" s="8" t="s">
        <v>105</v>
      </c>
      <c r="I42" s="8" t="s">
        <v>115</v>
      </c>
      <c r="J42" s="8" t="s">
        <v>71</v>
      </c>
      <c r="K42" s="8">
        <v>1</v>
      </c>
      <c r="L42" s="8" t="s">
        <v>91</v>
      </c>
      <c r="M42" s="8" t="s">
        <v>77</v>
      </c>
      <c r="N42" s="8" t="s">
        <v>78</v>
      </c>
      <c r="O42" s="8" t="s">
        <v>66</v>
      </c>
      <c r="P42" s="8">
        <f t="shared" si="0"/>
        <v>0</v>
      </c>
      <c r="Q42" s="8" t="s">
        <v>66</v>
      </c>
      <c r="R42" s="8">
        <f t="shared" si="1"/>
        <v>0</v>
      </c>
      <c r="S42" s="8" t="s">
        <v>67</v>
      </c>
      <c r="T42" s="8">
        <f t="shared" si="2"/>
        <v>1</v>
      </c>
      <c r="U42" s="8" t="s">
        <v>67</v>
      </c>
      <c r="V42" s="8">
        <f t="shared" si="3"/>
        <v>1</v>
      </c>
      <c r="W42" s="8" t="s">
        <v>66</v>
      </c>
      <c r="X42" s="8">
        <f t="shared" si="4"/>
        <v>0</v>
      </c>
      <c r="Y42" s="8" t="s">
        <v>66</v>
      </c>
      <c r="Z42" s="8">
        <f t="shared" si="5"/>
        <v>0</v>
      </c>
      <c r="AA42" s="8" t="s">
        <v>74</v>
      </c>
      <c r="AB42" s="8">
        <f t="shared" si="6"/>
        <v>-1</v>
      </c>
      <c r="AC42" s="8" t="s">
        <v>66</v>
      </c>
      <c r="AD42" s="8">
        <f t="shared" si="7"/>
        <v>0</v>
      </c>
      <c r="AE42" s="8" t="s">
        <v>67</v>
      </c>
      <c r="AF42" s="8">
        <f t="shared" si="8"/>
        <v>1</v>
      </c>
      <c r="AG42" s="8" t="s">
        <v>67</v>
      </c>
      <c r="AH42" s="8">
        <f t="shared" si="9"/>
        <v>1</v>
      </c>
      <c r="AI42" s="8" t="s">
        <v>67</v>
      </c>
      <c r="AJ42" s="8">
        <f t="shared" si="10"/>
        <v>1</v>
      </c>
      <c r="AK42" s="8" t="s">
        <v>66</v>
      </c>
      <c r="AL42" s="8">
        <f t="shared" si="11"/>
        <v>0</v>
      </c>
    </row>
    <row r="43" spans="1:38" ht="27" customHeight="1" x14ac:dyDescent="0.3">
      <c r="A43" s="8" t="s">
        <v>107</v>
      </c>
      <c r="B43" s="8" t="s">
        <v>154</v>
      </c>
      <c r="C43" s="8" t="s">
        <v>56</v>
      </c>
      <c r="D43" s="8">
        <v>53</v>
      </c>
      <c r="E43" s="8" t="s">
        <v>92</v>
      </c>
      <c r="F43" s="8" t="s">
        <v>58</v>
      </c>
      <c r="G43" s="8" t="s">
        <v>59</v>
      </c>
      <c r="H43" s="8" t="s">
        <v>84</v>
      </c>
      <c r="I43" s="8" t="s">
        <v>120</v>
      </c>
      <c r="J43" s="8" t="s">
        <v>85</v>
      </c>
      <c r="K43" s="8">
        <v>1</v>
      </c>
      <c r="L43" s="8" t="s">
        <v>72</v>
      </c>
      <c r="M43" s="8" t="s">
        <v>77</v>
      </c>
      <c r="N43" s="8" t="s">
        <v>78</v>
      </c>
      <c r="O43" s="8" t="s">
        <v>67</v>
      </c>
      <c r="P43" s="8">
        <f t="shared" si="0"/>
        <v>1</v>
      </c>
      <c r="Q43" s="8" t="s">
        <v>66</v>
      </c>
      <c r="R43" s="8">
        <f t="shared" si="1"/>
        <v>0</v>
      </c>
      <c r="S43" s="8" t="s">
        <v>67</v>
      </c>
      <c r="T43" s="8">
        <f t="shared" si="2"/>
        <v>1</v>
      </c>
      <c r="U43" s="8" t="s">
        <v>67</v>
      </c>
      <c r="V43" s="8">
        <f t="shared" si="3"/>
        <v>1</v>
      </c>
      <c r="W43" s="8" t="s">
        <v>67</v>
      </c>
      <c r="X43" s="8">
        <f t="shared" si="4"/>
        <v>1</v>
      </c>
      <c r="Y43" s="8" t="s">
        <v>67</v>
      </c>
      <c r="Z43" s="8">
        <f t="shared" si="5"/>
        <v>1</v>
      </c>
      <c r="AA43" s="8" t="s">
        <v>67</v>
      </c>
      <c r="AB43" s="8">
        <f t="shared" si="6"/>
        <v>1</v>
      </c>
      <c r="AC43" s="8" t="s">
        <v>74</v>
      </c>
      <c r="AD43" s="8">
        <f t="shared" si="7"/>
        <v>-1</v>
      </c>
      <c r="AE43" s="8" t="s">
        <v>66</v>
      </c>
      <c r="AF43" s="8">
        <f t="shared" si="8"/>
        <v>0</v>
      </c>
      <c r="AG43" s="8" t="s">
        <v>67</v>
      </c>
      <c r="AH43" s="8">
        <f t="shared" si="9"/>
        <v>1</v>
      </c>
      <c r="AI43" s="8" t="s">
        <v>66</v>
      </c>
      <c r="AJ43" s="8">
        <f t="shared" si="10"/>
        <v>0</v>
      </c>
      <c r="AK43" s="8" t="s">
        <v>67</v>
      </c>
      <c r="AL43" s="8">
        <f t="shared" si="11"/>
        <v>1</v>
      </c>
    </row>
    <row r="44" spans="1:38" ht="27" customHeight="1" x14ac:dyDescent="0.3">
      <c r="A44" s="8" t="s">
        <v>107</v>
      </c>
      <c r="B44" s="8" t="s">
        <v>154</v>
      </c>
      <c r="C44" s="8" t="s">
        <v>56</v>
      </c>
      <c r="D44" s="8">
        <v>29</v>
      </c>
      <c r="E44" s="8" t="s">
        <v>57</v>
      </c>
      <c r="F44" s="8" t="s">
        <v>58</v>
      </c>
      <c r="G44" s="8" t="s">
        <v>59</v>
      </c>
      <c r="H44" s="8" t="s">
        <v>105</v>
      </c>
      <c r="I44" s="8" t="s">
        <v>120</v>
      </c>
      <c r="J44" s="8" t="s">
        <v>71</v>
      </c>
      <c r="K44" s="8">
        <v>3</v>
      </c>
      <c r="L44" s="8" t="s">
        <v>91</v>
      </c>
      <c r="M44" s="8" t="s">
        <v>77</v>
      </c>
      <c r="N44" s="8" t="s">
        <v>78</v>
      </c>
      <c r="O44" s="8" t="s">
        <v>66</v>
      </c>
      <c r="P44" s="8">
        <f t="shared" si="0"/>
        <v>0</v>
      </c>
      <c r="Q44" s="8" t="s">
        <v>66</v>
      </c>
      <c r="R44" s="8">
        <f t="shared" si="1"/>
        <v>0</v>
      </c>
      <c r="S44" s="8" t="s">
        <v>66</v>
      </c>
      <c r="T44" s="8">
        <f t="shared" si="2"/>
        <v>0</v>
      </c>
      <c r="U44" s="8" t="s">
        <v>67</v>
      </c>
      <c r="V44" s="8">
        <f t="shared" si="3"/>
        <v>1</v>
      </c>
      <c r="W44" s="8" t="s">
        <v>66</v>
      </c>
      <c r="X44" s="8">
        <f t="shared" si="4"/>
        <v>0</v>
      </c>
      <c r="Y44" s="8" t="s">
        <v>66</v>
      </c>
      <c r="Z44" s="8">
        <f t="shared" si="5"/>
        <v>0</v>
      </c>
      <c r="AA44" s="8" t="s">
        <v>66</v>
      </c>
      <c r="AB44" s="8">
        <f t="shared" si="6"/>
        <v>0</v>
      </c>
      <c r="AC44" s="8" t="s">
        <v>66</v>
      </c>
      <c r="AD44" s="8">
        <f t="shared" si="7"/>
        <v>0</v>
      </c>
      <c r="AE44" s="8" t="s">
        <v>66</v>
      </c>
      <c r="AF44" s="8">
        <f t="shared" si="8"/>
        <v>0</v>
      </c>
      <c r="AG44" s="8" t="s">
        <v>67</v>
      </c>
      <c r="AH44" s="8">
        <f t="shared" si="9"/>
        <v>1</v>
      </c>
      <c r="AI44" s="8" t="s">
        <v>74</v>
      </c>
      <c r="AJ44" s="8">
        <f t="shared" si="10"/>
        <v>-1</v>
      </c>
      <c r="AK44" s="8" t="s">
        <v>66</v>
      </c>
      <c r="AL44" s="8">
        <f t="shared" si="11"/>
        <v>0</v>
      </c>
    </row>
    <row r="45" spans="1:38" ht="27" customHeight="1" x14ac:dyDescent="0.3">
      <c r="A45" s="8" t="s">
        <v>107</v>
      </c>
      <c r="B45" s="8" t="s">
        <v>154</v>
      </c>
      <c r="C45" s="8" t="s">
        <v>56</v>
      </c>
      <c r="D45" s="8">
        <v>34</v>
      </c>
      <c r="E45" s="8" t="s">
        <v>92</v>
      </c>
      <c r="F45" s="8" t="s">
        <v>58</v>
      </c>
      <c r="G45" s="8" t="s">
        <v>98</v>
      </c>
      <c r="H45" s="8" t="s">
        <v>173</v>
      </c>
      <c r="I45" s="8" t="s">
        <v>120</v>
      </c>
      <c r="J45" s="8" t="s">
        <v>118</v>
      </c>
      <c r="K45" s="8">
        <v>11</v>
      </c>
      <c r="L45" s="8" t="s">
        <v>81</v>
      </c>
      <c r="M45" s="8" t="s">
        <v>64</v>
      </c>
      <c r="N45" s="8" t="s">
        <v>106</v>
      </c>
      <c r="O45" s="8" t="s">
        <v>74</v>
      </c>
      <c r="P45" s="8">
        <f t="shared" si="0"/>
        <v>-1</v>
      </c>
      <c r="Q45" s="8" t="s">
        <v>66</v>
      </c>
      <c r="R45" s="8">
        <f t="shared" si="1"/>
        <v>0</v>
      </c>
      <c r="S45" s="8" t="s">
        <v>67</v>
      </c>
      <c r="T45" s="8">
        <f t="shared" si="2"/>
        <v>1</v>
      </c>
      <c r="U45" s="8" t="s">
        <v>67</v>
      </c>
      <c r="V45" s="8">
        <f t="shared" si="3"/>
        <v>1</v>
      </c>
      <c r="W45" s="8" t="s">
        <v>67</v>
      </c>
      <c r="X45" s="8">
        <f t="shared" si="4"/>
        <v>1</v>
      </c>
      <c r="Y45" s="8" t="s">
        <v>74</v>
      </c>
      <c r="Z45" s="8">
        <f t="shared" si="5"/>
        <v>-1</v>
      </c>
      <c r="AA45" s="8" t="s">
        <v>74</v>
      </c>
      <c r="AB45" s="8">
        <f t="shared" si="6"/>
        <v>-1</v>
      </c>
      <c r="AC45" s="8" t="s">
        <v>74</v>
      </c>
      <c r="AD45" s="8">
        <f t="shared" si="7"/>
        <v>-1</v>
      </c>
      <c r="AE45" s="8" t="s">
        <v>66</v>
      </c>
      <c r="AF45" s="8">
        <f t="shared" si="8"/>
        <v>0</v>
      </c>
      <c r="AG45" s="8" t="s">
        <v>67</v>
      </c>
      <c r="AH45" s="8">
        <f t="shared" si="9"/>
        <v>1</v>
      </c>
      <c r="AI45" s="8" t="s">
        <v>66</v>
      </c>
      <c r="AJ45" s="8">
        <f t="shared" si="10"/>
        <v>0</v>
      </c>
      <c r="AK45" s="8" t="s">
        <v>66</v>
      </c>
      <c r="AL45" s="8">
        <f t="shared" si="11"/>
        <v>0</v>
      </c>
    </row>
    <row r="46" spans="1:38" ht="27" customHeight="1" x14ac:dyDescent="0.3">
      <c r="A46" s="8" t="s">
        <v>107</v>
      </c>
      <c r="B46" s="8" t="s">
        <v>122</v>
      </c>
      <c r="C46" s="8" t="s">
        <v>56</v>
      </c>
      <c r="D46" s="8">
        <v>30</v>
      </c>
      <c r="E46" s="8" t="s">
        <v>57</v>
      </c>
      <c r="F46" s="8" t="s">
        <v>58</v>
      </c>
      <c r="G46" s="8" t="s">
        <v>59</v>
      </c>
      <c r="H46" s="8" t="s">
        <v>105</v>
      </c>
      <c r="I46" s="8" t="s">
        <v>120</v>
      </c>
      <c r="J46" s="8" t="s">
        <v>62</v>
      </c>
      <c r="K46" s="8">
        <v>5</v>
      </c>
      <c r="L46" s="8" t="s">
        <v>63</v>
      </c>
      <c r="M46" s="8" t="s">
        <v>64</v>
      </c>
      <c r="N46" s="8" t="s">
        <v>149</v>
      </c>
      <c r="O46" s="8" t="s">
        <v>74</v>
      </c>
      <c r="P46" s="8">
        <f t="shared" si="0"/>
        <v>-1</v>
      </c>
      <c r="Q46" s="8" t="s">
        <v>74</v>
      </c>
      <c r="R46" s="8">
        <f t="shared" si="1"/>
        <v>-1</v>
      </c>
      <c r="S46" s="8" t="s">
        <v>74</v>
      </c>
      <c r="T46" s="8">
        <f t="shared" si="2"/>
        <v>-1</v>
      </c>
      <c r="U46" s="8" t="s">
        <v>67</v>
      </c>
      <c r="V46" s="8">
        <f t="shared" si="3"/>
        <v>1</v>
      </c>
      <c r="W46" s="8" t="s">
        <v>66</v>
      </c>
      <c r="X46" s="8">
        <f t="shared" si="4"/>
        <v>0</v>
      </c>
      <c r="Y46" s="8" t="s">
        <v>66</v>
      </c>
      <c r="Z46" s="8">
        <f t="shared" si="5"/>
        <v>0</v>
      </c>
      <c r="AA46" s="8" t="s">
        <v>66</v>
      </c>
      <c r="AB46" s="8">
        <f t="shared" si="6"/>
        <v>0</v>
      </c>
      <c r="AC46" s="8" t="s">
        <v>67</v>
      </c>
      <c r="AD46" s="8">
        <f t="shared" si="7"/>
        <v>1</v>
      </c>
      <c r="AE46" s="8" t="s">
        <v>66</v>
      </c>
      <c r="AF46" s="8">
        <f t="shared" si="8"/>
        <v>0</v>
      </c>
      <c r="AG46" s="8" t="s">
        <v>67</v>
      </c>
      <c r="AH46" s="8">
        <f t="shared" si="9"/>
        <v>1</v>
      </c>
      <c r="AI46" s="8" t="s">
        <v>74</v>
      </c>
      <c r="AJ46" s="8">
        <f t="shared" si="10"/>
        <v>-1</v>
      </c>
      <c r="AK46" s="8" t="s">
        <v>66</v>
      </c>
      <c r="AL46" s="8">
        <f t="shared" si="11"/>
        <v>0</v>
      </c>
    </row>
    <row r="47" spans="1:38" ht="27" customHeight="1" x14ac:dyDescent="0.3">
      <c r="A47" s="8" t="s">
        <v>107</v>
      </c>
      <c r="B47" s="8" t="s">
        <v>122</v>
      </c>
      <c r="C47" s="8" t="s">
        <v>56</v>
      </c>
      <c r="D47" s="8">
        <v>37</v>
      </c>
      <c r="E47" s="8" t="s">
        <v>92</v>
      </c>
      <c r="F47" s="8" t="s">
        <v>58</v>
      </c>
      <c r="G47" s="8" t="s">
        <v>59</v>
      </c>
      <c r="H47" s="8" t="s">
        <v>84</v>
      </c>
      <c r="I47" s="8" t="s">
        <v>120</v>
      </c>
      <c r="J47" s="8" t="s">
        <v>62</v>
      </c>
      <c r="K47" s="8">
        <v>8</v>
      </c>
      <c r="L47" s="8" t="s">
        <v>91</v>
      </c>
      <c r="M47" s="8" t="s">
        <v>64</v>
      </c>
      <c r="N47" s="8" t="s">
        <v>99</v>
      </c>
      <c r="O47" s="8" t="s">
        <v>67</v>
      </c>
      <c r="P47" s="8">
        <f t="shared" si="0"/>
        <v>1</v>
      </c>
      <c r="Q47" s="8" t="s">
        <v>66</v>
      </c>
      <c r="R47" s="8">
        <f t="shared" si="1"/>
        <v>0</v>
      </c>
      <c r="S47" s="8" t="s">
        <v>67</v>
      </c>
      <c r="T47" s="8">
        <f t="shared" si="2"/>
        <v>1</v>
      </c>
      <c r="U47" s="8" t="s">
        <v>67</v>
      </c>
      <c r="V47" s="8">
        <f t="shared" si="3"/>
        <v>1</v>
      </c>
      <c r="W47" s="8" t="s">
        <v>67</v>
      </c>
      <c r="X47" s="8">
        <f t="shared" si="4"/>
        <v>1</v>
      </c>
      <c r="Y47" s="8" t="s">
        <v>66</v>
      </c>
      <c r="Z47" s="8">
        <f t="shared" si="5"/>
        <v>0</v>
      </c>
      <c r="AA47" s="8" t="s">
        <v>66</v>
      </c>
      <c r="AB47" s="8">
        <f t="shared" si="6"/>
        <v>0</v>
      </c>
      <c r="AC47" s="8" t="s">
        <v>67</v>
      </c>
      <c r="AD47" s="8">
        <f t="shared" si="7"/>
        <v>1</v>
      </c>
      <c r="AE47" s="8" t="s">
        <v>66</v>
      </c>
      <c r="AF47" s="8">
        <f t="shared" si="8"/>
        <v>0</v>
      </c>
      <c r="AG47" s="8" t="s">
        <v>67</v>
      </c>
      <c r="AH47" s="8">
        <f t="shared" si="9"/>
        <v>1</v>
      </c>
      <c r="AI47" s="8" t="s">
        <v>74</v>
      </c>
      <c r="AJ47" s="8">
        <f t="shared" si="10"/>
        <v>-1</v>
      </c>
      <c r="AK47" s="8" t="s">
        <v>74</v>
      </c>
      <c r="AL47" s="8">
        <f t="shared" si="11"/>
        <v>-1</v>
      </c>
    </row>
    <row r="48" spans="1:38" ht="27" customHeight="1" x14ac:dyDescent="0.3">
      <c r="A48" s="8" t="s">
        <v>107</v>
      </c>
      <c r="B48" s="8" t="s">
        <v>122</v>
      </c>
      <c r="C48" s="8" t="s">
        <v>56</v>
      </c>
      <c r="D48" s="8">
        <v>70</v>
      </c>
      <c r="E48" s="8" t="s">
        <v>92</v>
      </c>
      <c r="F48" s="8" t="s">
        <v>58</v>
      </c>
      <c r="G48" s="8" t="s">
        <v>98</v>
      </c>
      <c r="H48" s="8" t="s">
        <v>84</v>
      </c>
      <c r="I48" s="8" t="s">
        <v>115</v>
      </c>
      <c r="J48" s="8" t="s">
        <v>118</v>
      </c>
      <c r="K48" s="8">
        <v>4</v>
      </c>
      <c r="L48" s="8" t="s">
        <v>91</v>
      </c>
      <c r="M48" s="8" t="s">
        <v>77</v>
      </c>
      <c r="N48" s="8" t="s">
        <v>78</v>
      </c>
      <c r="O48" s="8" t="s">
        <v>67</v>
      </c>
      <c r="P48" s="8">
        <f t="shared" si="0"/>
        <v>1</v>
      </c>
      <c r="Q48" s="8" t="s">
        <v>67</v>
      </c>
      <c r="R48" s="8">
        <f t="shared" si="1"/>
        <v>1</v>
      </c>
      <c r="S48" s="8" t="s">
        <v>67</v>
      </c>
      <c r="T48" s="8">
        <f t="shared" si="2"/>
        <v>1</v>
      </c>
      <c r="U48" s="8" t="s">
        <v>67</v>
      </c>
      <c r="V48" s="8">
        <f t="shared" si="3"/>
        <v>1</v>
      </c>
      <c r="W48" s="8" t="s">
        <v>67</v>
      </c>
      <c r="X48" s="8">
        <f t="shared" si="4"/>
        <v>1</v>
      </c>
      <c r="Y48" s="8" t="s">
        <v>67</v>
      </c>
      <c r="Z48" s="8">
        <f t="shared" si="5"/>
        <v>1</v>
      </c>
      <c r="AA48" s="8" t="s">
        <v>67</v>
      </c>
      <c r="AB48" s="8">
        <f t="shared" si="6"/>
        <v>1</v>
      </c>
      <c r="AC48" s="8" t="s">
        <v>74</v>
      </c>
      <c r="AD48" s="8">
        <f t="shared" si="7"/>
        <v>-1</v>
      </c>
      <c r="AE48" s="8" t="s">
        <v>74</v>
      </c>
      <c r="AF48" s="8">
        <f t="shared" si="8"/>
        <v>-1</v>
      </c>
      <c r="AG48" s="8" t="s">
        <v>67</v>
      </c>
      <c r="AH48" s="8">
        <f t="shared" si="9"/>
        <v>1</v>
      </c>
      <c r="AI48" s="8" t="s">
        <v>66</v>
      </c>
      <c r="AJ48" s="8">
        <f t="shared" si="10"/>
        <v>0</v>
      </c>
      <c r="AK48" s="8" t="s">
        <v>67</v>
      </c>
      <c r="AL48" s="8">
        <f t="shared" si="11"/>
        <v>1</v>
      </c>
    </row>
    <row r="49" spans="1:38" ht="27" customHeight="1" x14ac:dyDescent="0.3">
      <c r="A49" s="8" t="s">
        <v>107</v>
      </c>
      <c r="B49" s="8" t="s">
        <v>122</v>
      </c>
      <c r="C49" s="8" t="s">
        <v>56</v>
      </c>
      <c r="D49" s="8">
        <v>46</v>
      </c>
      <c r="E49" s="8" t="s">
        <v>57</v>
      </c>
      <c r="F49" s="8" t="s">
        <v>58</v>
      </c>
      <c r="G49" s="8" t="s">
        <v>59</v>
      </c>
      <c r="H49" s="8" t="s">
        <v>84</v>
      </c>
      <c r="I49" s="8" t="s">
        <v>115</v>
      </c>
      <c r="J49" s="8" t="s">
        <v>85</v>
      </c>
      <c r="K49" s="8">
        <v>3</v>
      </c>
      <c r="L49" s="8" t="s">
        <v>81</v>
      </c>
      <c r="M49" s="8" t="s">
        <v>77</v>
      </c>
      <c r="N49" s="8" t="s">
        <v>78</v>
      </c>
      <c r="O49" s="8" t="s">
        <v>67</v>
      </c>
      <c r="P49" s="8">
        <f t="shared" si="0"/>
        <v>1</v>
      </c>
      <c r="Q49" s="8" t="s">
        <v>67</v>
      </c>
      <c r="R49" s="8">
        <f t="shared" si="1"/>
        <v>1</v>
      </c>
      <c r="S49" s="8" t="s">
        <v>66</v>
      </c>
      <c r="T49" s="8">
        <f t="shared" si="2"/>
        <v>0</v>
      </c>
      <c r="U49" s="8" t="s">
        <v>67</v>
      </c>
      <c r="V49" s="8">
        <f t="shared" si="3"/>
        <v>1</v>
      </c>
      <c r="W49" s="8" t="s">
        <v>67</v>
      </c>
      <c r="X49" s="8">
        <f t="shared" si="4"/>
        <v>1</v>
      </c>
      <c r="Y49" s="8" t="s">
        <v>66</v>
      </c>
      <c r="Z49" s="8">
        <f t="shared" si="5"/>
        <v>0</v>
      </c>
      <c r="AA49" s="8" t="s">
        <v>66</v>
      </c>
      <c r="AB49" s="8">
        <f t="shared" si="6"/>
        <v>0</v>
      </c>
      <c r="AC49" s="8" t="s">
        <v>74</v>
      </c>
      <c r="AD49" s="8">
        <f t="shared" si="7"/>
        <v>-1</v>
      </c>
      <c r="AE49" s="8" t="s">
        <v>66</v>
      </c>
      <c r="AF49" s="8">
        <f t="shared" si="8"/>
        <v>0</v>
      </c>
      <c r="AG49" s="8" t="s">
        <v>67</v>
      </c>
      <c r="AH49" s="8">
        <f t="shared" si="9"/>
        <v>1</v>
      </c>
      <c r="AI49" s="8" t="s">
        <v>66</v>
      </c>
      <c r="AJ49" s="8">
        <f t="shared" si="10"/>
        <v>0</v>
      </c>
      <c r="AK49" s="8" t="s">
        <v>67</v>
      </c>
      <c r="AL49" s="8">
        <f t="shared" si="11"/>
        <v>1</v>
      </c>
    </row>
    <row r="50" spans="1:38" ht="27" customHeight="1" x14ac:dyDescent="0.3">
      <c r="A50" s="8" t="s">
        <v>107</v>
      </c>
      <c r="B50" s="8" t="s">
        <v>122</v>
      </c>
      <c r="C50" s="8" t="s">
        <v>56</v>
      </c>
      <c r="D50" s="8">
        <v>22</v>
      </c>
      <c r="E50" s="8" t="s">
        <v>180</v>
      </c>
      <c r="F50" s="8" t="s">
        <v>58</v>
      </c>
      <c r="G50" s="8" t="s">
        <v>59</v>
      </c>
      <c r="H50" s="8" t="s">
        <v>84</v>
      </c>
      <c r="I50" s="8" t="s">
        <v>70</v>
      </c>
      <c r="J50" s="8" t="s">
        <v>62</v>
      </c>
      <c r="K50" s="8">
        <v>4</v>
      </c>
      <c r="L50" s="8" t="s">
        <v>63</v>
      </c>
      <c r="M50" s="8" t="s">
        <v>64</v>
      </c>
      <c r="N50" s="8" t="s">
        <v>78</v>
      </c>
      <c r="O50" s="8" t="s">
        <v>74</v>
      </c>
      <c r="P50" s="8">
        <f t="shared" si="0"/>
        <v>-1</v>
      </c>
      <c r="Q50" s="8" t="s">
        <v>66</v>
      </c>
      <c r="R50" s="8">
        <f t="shared" si="1"/>
        <v>0</v>
      </c>
      <c r="S50" s="8" t="s">
        <v>74</v>
      </c>
      <c r="T50" s="8">
        <f t="shared" si="2"/>
        <v>-1</v>
      </c>
      <c r="U50" s="8" t="s">
        <v>67</v>
      </c>
      <c r="V50" s="8">
        <f t="shared" si="3"/>
        <v>1</v>
      </c>
      <c r="W50" s="8" t="s">
        <v>67</v>
      </c>
      <c r="X50" s="8">
        <f t="shared" si="4"/>
        <v>1</v>
      </c>
      <c r="Y50" s="8" t="s">
        <v>66</v>
      </c>
      <c r="Z50" s="8">
        <f t="shared" si="5"/>
        <v>0</v>
      </c>
      <c r="AA50" s="8" t="s">
        <v>66</v>
      </c>
      <c r="AB50" s="8">
        <f t="shared" si="6"/>
        <v>0</v>
      </c>
      <c r="AC50" s="8" t="s">
        <v>66</v>
      </c>
      <c r="AD50" s="8">
        <f t="shared" si="7"/>
        <v>0</v>
      </c>
      <c r="AE50" s="8" t="s">
        <v>74</v>
      </c>
      <c r="AF50" s="8">
        <f t="shared" si="8"/>
        <v>-1</v>
      </c>
      <c r="AG50" s="8" t="s">
        <v>67</v>
      </c>
      <c r="AH50" s="8">
        <f t="shared" si="9"/>
        <v>1</v>
      </c>
      <c r="AI50" s="8" t="s">
        <v>66</v>
      </c>
      <c r="AJ50" s="8">
        <f t="shared" si="10"/>
        <v>0</v>
      </c>
      <c r="AK50" s="8" t="s">
        <v>66</v>
      </c>
      <c r="AL50" s="8">
        <f t="shared" si="11"/>
        <v>0</v>
      </c>
    </row>
    <row r="51" spans="1:38" ht="27" customHeight="1" x14ac:dyDescent="0.3">
      <c r="A51" s="8" t="s">
        <v>107</v>
      </c>
      <c r="B51" s="8" t="s">
        <v>122</v>
      </c>
      <c r="C51" s="8" t="s">
        <v>56</v>
      </c>
      <c r="D51" s="8">
        <v>45</v>
      </c>
      <c r="E51" s="8" t="s">
        <v>92</v>
      </c>
      <c r="F51" s="8" t="s">
        <v>126</v>
      </c>
      <c r="G51" s="8" t="s">
        <v>127</v>
      </c>
      <c r="H51" s="8" t="s">
        <v>105</v>
      </c>
      <c r="I51" s="8" t="s">
        <v>115</v>
      </c>
      <c r="J51" s="8" t="s">
        <v>71</v>
      </c>
      <c r="K51" s="8">
        <v>5</v>
      </c>
      <c r="L51" s="8" t="s">
        <v>63</v>
      </c>
      <c r="M51" s="8" t="s">
        <v>77</v>
      </c>
      <c r="N51" s="8" t="s">
        <v>78</v>
      </c>
      <c r="O51" s="8" t="s">
        <v>66</v>
      </c>
      <c r="P51" s="8">
        <f t="shared" si="0"/>
        <v>0</v>
      </c>
      <c r="Q51" s="8" t="s">
        <v>66</v>
      </c>
      <c r="R51" s="8">
        <f t="shared" si="1"/>
        <v>0</v>
      </c>
      <c r="S51" s="8" t="s">
        <v>74</v>
      </c>
      <c r="T51" s="8">
        <f t="shared" si="2"/>
        <v>-1</v>
      </c>
      <c r="U51" s="8" t="s">
        <v>66</v>
      </c>
      <c r="V51" s="8">
        <f t="shared" si="3"/>
        <v>0</v>
      </c>
      <c r="W51" s="8" t="s">
        <v>74</v>
      </c>
      <c r="X51" s="8">
        <f t="shared" si="4"/>
        <v>-1</v>
      </c>
      <c r="Y51" s="8" t="s">
        <v>74</v>
      </c>
      <c r="Z51" s="8">
        <f t="shared" si="5"/>
        <v>-1</v>
      </c>
      <c r="AA51" s="8" t="s">
        <v>74</v>
      </c>
      <c r="AB51" s="8">
        <f t="shared" si="6"/>
        <v>-1</v>
      </c>
      <c r="AC51" s="8" t="s">
        <v>74</v>
      </c>
      <c r="AD51" s="8">
        <f t="shared" si="7"/>
        <v>-1</v>
      </c>
      <c r="AE51" s="8" t="s">
        <v>74</v>
      </c>
      <c r="AF51" s="8">
        <f t="shared" si="8"/>
        <v>-1</v>
      </c>
      <c r="AG51" s="8" t="s">
        <v>66</v>
      </c>
      <c r="AH51" s="8">
        <f t="shared" si="9"/>
        <v>0</v>
      </c>
      <c r="AI51" s="8" t="s">
        <v>66</v>
      </c>
      <c r="AJ51" s="8">
        <f t="shared" si="10"/>
        <v>0</v>
      </c>
      <c r="AK51" s="8" t="s">
        <v>74</v>
      </c>
      <c r="AL51" s="8">
        <f t="shared" si="11"/>
        <v>-1</v>
      </c>
    </row>
    <row r="52" spans="1:38" ht="27" customHeight="1" x14ac:dyDescent="0.3">
      <c r="A52" s="8" t="s">
        <v>107</v>
      </c>
      <c r="B52" s="8" t="s">
        <v>122</v>
      </c>
      <c r="C52" s="8" t="s">
        <v>56</v>
      </c>
      <c r="D52" s="8">
        <v>31</v>
      </c>
      <c r="E52" s="8" t="s">
        <v>57</v>
      </c>
      <c r="F52" s="8" t="s">
        <v>58</v>
      </c>
      <c r="G52" s="8" t="s">
        <v>59</v>
      </c>
      <c r="H52" s="8" t="s">
        <v>173</v>
      </c>
      <c r="I52" s="8" t="s">
        <v>120</v>
      </c>
      <c r="J52" s="8" t="s">
        <v>62</v>
      </c>
      <c r="K52" s="8">
        <v>1</v>
      </c>
      <c r="L52" s="8" t="s">
        <v>63</v>
      </c>
      <c r="M52" s="8" t="s">
        <v>77</v>
      </c>
      <c r="N52" s="8" t="s">
        <v>78</v>
      </c>
      <c r="O52" s="8" t="s">
        <v>66</v>
      </c>
      <c r="P52" s="8">
        <f t="shared" si="0"/>
        <v>0</v>
      </c>
      <c r="Q52" s="8" t="s">
        <v>74</v>
      </c>
      <c r="R52" s="8">
        <f t="shared" si="1"/>
        <v>-1</v>
      </c>
      <c r="S52" s="8" t="s">
        <v>67</v>
      </c>
      <c r="T52" s="8">
        <f t="shared" si="2"/>
        <v>1</v>
      </c>
      <c r="U52" s="8" t="s">
        <v>67</v>
      </c>
      <c r="V52" s="8">
        <f t="shared" si="3"/>
        <v>1</v>
      </c>
      <c r="W52" s="8" t="s">
        <v>66</v>
      </c>
      <c r="X52" s="8">
        <f t="shared" si="4"/>
        <v>0</v>
      </c>
      <c r="Y52" s="8" t="s">
        <v>67</v>
      </c>
      <c r="Z52" s="8">
        <f t="shared" si="5"/>
        <v>1</v>
      </c>
      <c r="AA52" s="8" t="s">
        <v>74</v>
      </c>
      <c r="AB52" s="8">
        <f t="shared" si="6"/>
        <v>-1</v>
      </c>
      <c r="AC52" s="8" t="s">
        <v>66</v>
      </c>
      <c r="AD52" s="8">
        <f t="shared" si="7"/>
        <v>0</v>
      </c>
      <c r="AE52" s="8" t="s">
        <v>67</v>
      </c>
      <c r="AF52" s="8">
        <f t="shared" si="8"/>
        <v>1</v>
      </c>
      <c r="AG52" s="8" t="s">
        <v>67</v>
      </c>
      <c r="AH52" s="8">
        <f t="shared" si="9"/>
        <v>1</v>
      </c>
      <c r="AI52" s="8" t="s">
        <v>66</v>
      </c>
      <c r="AJ52" s="8">
        <f t="shared" si="10"/>
        <v>0</v>
      </c>
      <c r="AK52" s="8" t="s">
        <v>66</v>
      </c>
      <c r="AL52" s="8">
        <f t="shared" si="11"/>
        <v>0</v>
      </c>
    </row>
  </sheetData>
  <mergeCells count="3">
    <mergeCell ref="O1:AL1"/>
    <mergeCell ref="A1:A2"/>
    <mergeCell ref="B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BBBC-E394-412D-BBC4-559030C71129}">
  <sheetPr>
    <tabColor theme="9" tint="0.39997558519241921"/>
  </sheetPr>
  <dimension ref="A3:BP29"/>
  <sheetViews>
    <sheetView topLeftCell="M1" zoomScaleNormal="100" workbookViewId="0">
      <selection activeCell="O11" sqref="O11"/>
    </sheetView>
  </sheetViews>
  <sheetFormatPr defaultRowHeight="14.4" x14ac:dyDescent="0.3"/>
  <cols>
    <col min="1" max="1" width="25.88671875" customWidth="1"/>
    <col min="2" max="2" width="28" bestFit="1" customWidth="1"/>
    <col min="3" max="3" width="26.21875" bestFit="1" customWidth="1"/>
    <col min="4" max="4" width="24.21875" bestFit="1" customWidth="1"/>
    <col min="5" max="5" width="31.44140625" bestFit="1" customWidth="1"/>
    <col min="6" max="6" width="30.77734375" bestFit="1" customWidth="1"/>
    <col min="7" max="7" width="41" bestFit="1" customWidth="1"/>
    <col min="8" max="8" width="42.5546875" bestFit="1" customWidth="1"/>
    <col min="9" max="9" width="25.6640625" bestFit="1" customWidth="1"/>
    <col min="10" max="10" width="36" bestFit="1" customWidth="1"/>
    <col min="11" max="11" width="32.44140625" bestFit="1" customWidth="1"/>
    <col min="12" max="12" width="60.77734375" bestFit="1" customWidth="1"/>
    <col min="13" max="13" width="34.5546875" bestFit="1" customWidth="1"/>
    <col min="14" max="14" width="29" customWidth="1"/>
    <col min="16" max="16" width="60.77734375" customWidth="1"/>
    <col min="17" max="17" width="11.88671875" customWidth="1"/>
    <col min="18" max="18" width="12.88671875" customWidth="1"/>
    <col min="19" max="19" width="14.5546875" customWidth="1"/>
    <col min="20" max="20" width="15.109375" customWidth="1"/>
  </cols>
  <sheetData>
    <row r="3" spans="1:68" x14ac:dyDescent="0.3">
      <c r="A3" s="43" t="s">
        <v>213</v>
      </c>
      <c r="B3" s="44" t="s">
        <v>234</v>
      </c>
      <c r="C3" s="44" t="s">
        <v>235</v>
      </c>
      <c r="D3" s="44" t="s">
        <v>236</v>
      </c>
      <c r="E3" s="44" t="s">
        <v>237</v>
      </c>
      <c r="F3" s="44" t="s">
        <v>238</v>
      </c>
      <c r="G3" s="44" t="s">
        <v>239</v>
      </c>
      <c r="H3" s="44" t="s">
        <v>240</v>
      </c>
      <c r="I3" s="44" t="s">
        <v>241</v>
      </c>
      <c r="J3" s="44" t="s">
        <v>242</v>
      </c>
      <c r="K3" s="44" t="s">
        <v>243</v>
      </c>
      <c r="L3" s="44" t="s">
        <v>244</v>
      </c>
      <c r="M3" s="44" t="s">
        <v>245</v>
      </c>
      <c r="N3" s="45" t="s">
        <v>272</v>
      </c>
    </row>
    <row r="4" spans="1:68" x14ac:dyDescent="0.3">
      <c r="A4" s="44" t="s">
        <v>154</v>
      </c>
      <c r="B4" s="44">
        <v>0.1</v>
      </c>
      <c r="C4" s="44">
        <v>-0.1</v>
      </c>
      <c r="D4" s="44">
        <v>0.6</v>
      </c>
      <c r="E4" s="44">
        <v>1</v>
      </c>
      <c r="F4" s="44">
        <v>0.5</v>
      </c>
      <c r="G4" s="44">
        <v>0</v>
      </c>
      <c r="H4" s="44">
        <v>-0.4</v>
      </c>
      <c r="I4" s="44">
        <v>-0.2</v>
      </c>
      <c r="J4" s="44">
        <v>0.1</v>
      </c>
      <c r="K4" s="44">
        <v>1</v>
      </c>
      <c r="L4" s="44">
        <v>0.1</v>
      </c>
      <c r="M4" s="44">
        <v>0</v>
      </c>
      <c r="N4" s="44">
        <f>AVERAGE(B4:M4)</f>
        <v>0.22500000000000006</v>
      </c>
    </row>
    <row r="5" spans="1:68" x14ac:dyDescent="0.3">
      <c r="A5" s="44" t="s">
        <v>73</v>
      </c>
      <c r="B5" s="44">
        <v>-0.16666666666666666</v>
      </c>
      <c r="C5" s="44">
        <v>-0.33333333333333331</v>
      </c>
      <c r="D5" s="44">
        <v>0.33333333333333331</v>
      </c>
      <c r="E5" s="44">
        <v>0.91666666666666663</v>
      </c>
      <c r="F5" s="44">
        <v>-0.41666666666666669</v>
      </c>
      <c r="G5" s="44">
        <v>-0.75</v>
      </c>
      <c r="H5" s="44">
        <v>-0.83333333333333337</v>
      </c>
      <c r="I5" s="44">
        <v>-8.3333333333333329E-2</v>
      </c>
      <c r="J5" s="44">
        <v>-0.33333333333333331</v>
      </c>
      <c r="K5" s="44">
        <v>0.83333333333333337</v>
      </c>
      <c r="L5" s="44">
        <v>-0.75</v>
      </c>
      <c r="M5" s="44">
        <v>-0.58333333333333337</v>
      </c>
      <c r="N5" s="44">
        <f t="shared" ref="N5:N7" si="0">AVERAGE(B5:M5)</f>
        <v>-0.18055555555555555</v>
      </c>
    </row>
    <row r="6" spans="1:68" x14ac:dyDescent="0.3">
      <c r="A6" s="44" t="s">
        <v>125</v>
      </c>
      <c r="B6" s="44">
        <v>0</v>
      </c>
      <c r="C6" s="44">
        <v>-0.23076923076923078</v>
      </c>
      <c r="D6" s="44">
        <v>7.6923076923076927E-2</v>
      </c>
      <c r="E6" s="44">
        <v>0.61538461538461542</v>
      </c>
      <c r="F6" s="44">
        <v>-7.6923076923076927E-2</v>
      </c>
      <c r="G6" s="44">
        <v>-7.6923076923076927E-2</v>
      </c>
      <c r="H6" s="44">
        <v>-0.23076923076923078</v>
      </c>
      <c r="I6" s="44">
        <v>-0.46153846153846156</v>
      </c>
      <c r="J6" s="44">
        <v>-7.6923076923076927E-2</v>
      </c>
      <c r="K6" s="44">
        <v>0.84615384615384615</v>
      </c>
      <c r="L6" s="44">
        <v>-0.38461538461538464</v>
      </c>
      <c r="M6" s="44">
        <v>0</v>
      </c>
      <c r="N6" s="46">
        <f>AVERAGE(B6:M6)</f>
        <v>-4.6259292692714853E-18</v>
      </c>
    </row>
    <row r="7" spans="1:68" ht="19.8" customHeight="1" thickBot="1" x14ac:dyDescent="0.35">
      <c r="A7" s="44" t="s">
        <v>122</v>
      </c>
      <c r="B7" s="44">
        <v>-0.13333333333333333</v>
      </c>
      <c r="C7" s="44">
        <v>-0.2</v>
      </c>
      <c r="D7" s="44">
        <v>-0.13333333333333333</v>
      </c>
      <c r="E7" s="44">
        <v>0.73333333333333328</v>
      </c>
      <c r="F7" s="44">
        <v>0.4</v>
      </c>
      <c r="G7" s="44">
        <v>0.26666666666666666</v>
      </c>
      <c r="H7" s="44">
        <v>-0.13333333333333333</v>
      </c>
      <c r="I7" s="44">
        <v>6.6666666666666666E-2</v>
      </c>
      <c r="J7" s="44">
        <v>-0.13333333333333333</v>
      </c>
      <c r="K7" s="44">
        <v>0.53333333333333333</v>
      </c>
      <c r="L7" s="44">
        <v>-0.33333333333333331</v>
      </c>
      <c r="M7" s="44">
        <v>-6.6666666666666666E-2</v>
      </c>
      <c r="N7" s="44">
        <f t="shared" si="0"/>
        <v>7.2222222222222229E-2</v>
      </c>
    </row>
    <row r="8" spans="1:68" ht="16.8" customHeight="1" thickBot="1" x14ac:dyDescent="0.35">
      <c r="N8" s="115"/>
      <c r="O8" s="28"/>
      <c r="P8" s="108" t="s">
        <v>263</v>
      </c>
      <c r="Q8" s="110" t="s">
        <v>213</v>
      </c>
      <c r="R8" s="111"/>
      <c r="S8" s="111"/>
      <c r="T8" s="112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</row>
    <row r="9" spans="1:68" s="26" customFormat="1" ht="17.399999999999999" customHeight="1" thickBot="1" x14ac:dyDescent="0.35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6"/>
      <c r="O9" s="27"/>
      <c r="P9" s="109"/>
      <c r="Q9" s="67" t="s">
        <v>154</v>
      </c>
      <c r="R9" s="68" t="s">
        <v>73</v>
      </c>
      <c r="S9" s="68" t="s">
        <v>125</v>
      </c>
      <c r="T9" s="69" t="s">
        <v>122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5" thickBot="1" x14ac:dyDescent="0.35">
      <c r="A10" s="21" t="s">
        <v>246</v>
      </c>
      <c r="B10" s="63">
        <f t="shared" ref="B10:M10" si="1">_xlfn.QUARTILE.INC(B4:B7, 1)</f>
        <v>-0.14166666666666666</v>
      </c>
      <c r="C10" s="63">
        <f t="shared" si="1"/>
        <v>-0.25641025641025639</v>
      </c>
      <c r="D10" s="63">
        <f t="shared" si="1"/>
        <v>2.4358974358974356E-2</v>
      </c>
      <c r="E10" s="63">
        <f t="shared" si="1"/>
        <v>0.70384615384615379</v>
      </c>
      <c r="F10" s="63">
        <f t="shared" si="1"/>
        <v>-0.16185897435897439</v>
      </c>
      <c r="G10" s="63">
        <f t="shared" si="1"/>
        <v>-0.24519230769230771</v>
      </c>
      <c r="H10" s="63">
        <f t="shared" si="1"/>
        <v>-0.5083333333333333</v>
      </c>
      <c r="I10" s="63">
        <f t="shared" si="1"/>
        <v>-0.26538461538461539</v>
      </c>
      <c r="J10" s="63">
        <f t="shared" si="1"/>
        <v>-0.18333333333333332</v>
      </c>
      <c r="K10" s="63">
        <f t="shared" si="1"/>
        <v>0.7583333333333333</v>
      </c>
      <c r="L10" s="63">
        <f t="shared" si="1"/>
        <v>-0.47596153846153849</v>
      </c>
      <c r="M10" s="96">
        <f t="shared" si="1"/>
        <v>-0.1958333333333333</v>
      </c>
      <c r="N10" s="116"/>
      <c r="O10" s="28"/>
      <c r="P10" s="30" t="s">
        <v>234</v>
      </c>
      <c r="Q10" s="73">
        <v>0.1</v>
      </c>
      <c r="R10" s="74">
        <v>-0.16666666666666666</v>
      </c>
      <c r="S10" s="74">
        <v>0</v>
      </c>
      <c r="T10" s="75">
        <v>-0.13333333333333333</v>
      </c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</row>
    <row r="11" spans="1:68" ht="15" thickBot="1" x14ac:dyDescent="0.35">
      <c r="A11" s="21" t="s">
        <v>247</v>
      </c>
      <c r="B11" s="63">
        <f t="shared" ref="B11:M11" si="2">_xlfn.QUARTILE.INC(B4:B7, 3)</f>
        <v>2.5000000000000001E-2</v>
      </c>
      <c r="C11" s="63">
        <f t="shared" si="2"/>
        <v>-0.17500000000000002</v>
      </c>
      <c r="D11" s="63">
        <f t="shared" si="2"/>
        <v>0.39999999999999997</v>
      </c>
      <c r="E11" s="63">
        <f t="shared" si="2"/>
        <v>0.9375</v>
      </c>
      <c r="F11" s="63">
        <f t="shared" si="2"/>
        <v>0.42500000000000004</v>
      </c>
      <c r="G11" s="63">
        <f t="shared" si="2"/>
        <v>6.6666666666666666E-2</v>
      </c>
      <c r="H11" s="63">
        <f t="shared" si="2"/>
        <v>-0.20641025641025643</v>
      </c>
      <c r="I11" s="63">
        <f t="shared" si="2"/>
        <v>-4.583333333333333E-2</v>
      </c>
      <c r="J11" s="63">
        <f t="shared" si="2"/>
        <v>-3.2692307692307694E-2</v>
      </c>
      <c r="K11" s="63">
        <f t="shared" si="2"/>
        <v>0.88461538461538458</v>
      </c>
      <c r="L11" s="63">
        <f t="shared" si="2"/>
        <v>-0.22499999999999998</v>
      </c>
      <c r="M11" s="96">
        <f t="shared" si="2"/>
        <v>0</v>
      </c>
      <c r="N11" s="116"/>
      <c r="O11" s="28"/>
      <c r="P11" s="29" t="s">
        <v>235</v>
      </c>
      <c r="Q11" s="76">
        <v>-0.1</v>
      </c>
      <c r="R11" s="77">
        <v>-0.33333333333333331</v>
      </c>
      <c r="S11" s="77">
        <v>-0.23076923076923078</v>
      </c>
      <c r="T11" s="78">
        <v>-0.2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</row>
    <row r="12" spans="1:68" ht="15" thickBot="1" x14ac:dyDescent="0.35">
      <c r="A12" s="22" t="s">
        <v>248</v>
      </c>
      <c r="B12" s="64">
        <f>B11-B10</f>
        <v>0.16666666666666666</v>
      </c>
      <c r="C12" s="64">
        <f t="shared" ref="C12:M12" si="3">C11-C10</f>
        <v>8.1410256410256371E-2</v>
      </c>
      <c r="D12" s="64">
        <f t="shared" si="3"/>
        <v>0.37564102564102564</v>
      </c>
      <c r="E12" s="64">
        <f t="shared" si="3"/>
        <v>0.23365384615384621</v>
      </c>
      <c r="F12" s="64">
        <f t="shared" si="3"/>
        <v>0.58685897435897449</v>
      </c>
      <c r="G12" s="64">
        <f t="shared" si="3"/>
        <v>0.31185897435897436</v>
      </c>
      <c r="H12" s="64">
        <f t="shared" si="3"/>
        <v>0.30192307692307685</v>
      </c>
      <c r="I12" s="64">
        <f t="shared" si="3"/>
        <v>0.21955128205128205</v>
      </c>
      <c r="J12" s="64">
        <f t="shared" si="3"/>
        <v>0.15064102564102563</v>
      </c>
      <c r="K12" s="64">
        <f t="shared" si="3"/>
        <v>0.12628205128205128</v>
      </c>
      <c r="L12" s="64">
        <f t="shared" si="3"/>
        <v>0.25096153846153851</v>
      </c>
      <c r="M12" s="97">
        <f t="shared" si="3"/>
        <v>0.1958333333333333</v>
      </c>
      <c r="N12" s="116"/>
      <c r="O12" s="28"/>
      <c r="P12" s="29" t="s">
        <v>236</v>
      </c>
      <c r="Q12" s="76">
        <v>0.6</v>
      </c>
      <c r="R12" s="77">
        <v>0.33333333333333331</v>
      </c>
      <c r="S12" s="77">
        <v>7.6923076923076927E-2</v>
      </c>
      <c r="T12" s="78">
        <v>-0.13333333333333333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</row>
    <row r="13" spans="1:68" ht="15" thickBot="1" x14ac:dyDescent="0.35">
      <c r="A13" s="21" t="s">
        <v>249</v>
      </c>
      <c r="B13" s="63">
        <f>B10-(1.5*B12)</f>
        <v>-0.39166666666666666</v>
      </c>
      <c r="C13" s="63">
        <f t="shared" ref="C13:M13" si="4">C10-(1.5*C12)</f>
        <v>-0.37852564102564096</v>
      </c>
      <c r="D13" s="63">
        <f t="shared" si="4"/>
        <v>-0.53910256410256407</v>
      </c>
      <c r="E13" s="63">
        <f t="shared" si="4"/>
        <v>0.35336538461538447</v>
      </c>
      <c r="F13" s="63">
        <f t="shared" si="4"/>
        <v>-1.0421474358974361</v>
      </c>
      <c r="G13" s="63">
        <f t="shared" si="4"/>
        <v>-0.71298076923076925</v>
      </c>
      <c r="H13" s="63">
        <f t="shared" si="4"/>
        <v>-0.96121794871794863</v>
      </c>
      <c r="I13" s="63">
        <f t="shared" si="4"/>
        <v>-0.59471153846153846</v>
      </c>
      <c r="J13" s="63">
        <f t="shared" si="4"/>
        <v>-0.40929487179487178</v>
      </c>
      <c r="K13" s="63">
        <f t="shared" si="4"/>
        <v>0.56891025641025639</v>
      </c>
      <c r="L13" s="63">
        <f t="shared" si="4"/>
        <v>-0.85240384615384635</v>
      </c>
      <c r="M13" s="96">
        <f t="shared" si="4"/>
        <v>-0.48958333333333326</v>
      </c>
      <c r="N13" s="116"/>
      <c r="O13" s="28"/>
      <c r="P13" s="29" t="s">
        <v>237</v>
      </c>
      <c r="Q13" s="76">
        <v>1</v>
      </c>
      <c r="R13" s="77">
        <v>0.91666666666666663</v>
      </c>
      <c r="S13" s="77">
        <v>0.61538461538461542</v>
      </c>
      <c r="T13" s="78">
        <v>0.73333333333333328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</row>
    <row r="14" spans="1:68" ht="15" thickBot="1" x14ac:dyDescent="0.35">
      <c r="A14" s="20" t="s">
        <v>250</v>
      </c>
      <c r="B14" s="65">
        <f>B11+(1.5*B12)</f>
        <v>0.27500000000000002</v>
      </c>
      <c r="C14" s="65">
        <f t="shared" ref="C14:M14" si="5">C11+(1.5*C12)</f>
        <v>-5.288461538461546E-2</v>
      </c>
      <c r="D14" s="65">
        <f t="shared" si="5"/>
        <v>0.96346153846153837</v>
      </c>
      <c r="E14" s="65">
        <f t="shared" si="5"/>
        <v>1.2879807692307694</v>
      </c>
      <c r="F14" s="65">
        <f t="shared" si="5"/>
        <v>1.3052884615384617</v>
      </c>
      <c r="G14" s="65">
        <f t="shared" si="5"/>
        <v>0.53445512820512819</v>
      </c>
      <c r="H14" s="65">
        <f t="shared" si="5"/>
        <v>0.24647435897435885</v>
      </c>
      <c r="I14" s="65">
        <f t="shared" si="5"/>
        <v>0.28349358974358974</v>
      </c>
      <c r="J14" s="65">
        <f t="shared" si="5"/>
        <v>0.19326923076923075</v>
      </c>
      <c r="K14" s="65">
        <f t="shared" si="5"/>
        <v>1.0740384615384615</v>
      </c>
      <c r="L14" s="65">
        <f t="shared" si="5"/>
        <v>0.15144230769230782</v>
      </c>
      <c r="M14" s="98">
        <f t="shared" si="5"/>
        <v>0.29374999999999996</v>
      </c>
      <c r="N14" s="116"/>
      <c r="O14" s="28"/>
      <c r="P14" s="29" t="s">
        <v>238</v>
      </c>
      <c r="Q14" s="76">
        <v>0.5</v>
      </c>
      <c r="R14" s="77">
        <v>-0.41666666666666669</v>
      </c>
      <c r="S14" s="77">
        <v>-7.6923076923076927E-2</v>
      </c>
      <c r="T14" s="78">
        <v>0.4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</row>
    <row r="15" spans="1:68" s="26" customFormat="1" x14ac:dyDescent="0.3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6"/>
      <c r="O15" s="27"/>
      <c r="P15" s="29" t="s">
        <v>239</v>
      </c>
      <c r="Q15" s="76">
        <v>0</v>
      </c>
      <c r="R15" s="77">
        <v>-0.75</v>
      </c>
      <c r="S15" s="77">
        <v>-7.6923076923076927E-2</v>
      </c>
      <c r="T15" s="78">
        <v>0.26666666666666666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x14ac:dyDescent="0.3">
      <c r="A16" s="66" t="s">
        <v>213</v>
      </c>
      <c r="B16" s="23" t="s">
        <v>251</v>
      </c>
      <c r="C16" s="23" t="s">
        <v>252</v>
      </c>
      <c r="D16" s="23" t="s">
        <v>253</v>
      </c>
      <c r="E16" s="23" t="s">
        <v>254</v>
      </c>
      <c r="F16" s="23" t="s">
        <v>255</v>
      </c>
      <c r="G16" s="23" t="s">
        <v>256</v>
      </c>
      <c r="H16" s="23" t="s">
        <v>257</v>
      </c>
      <c r="I16" s="23" t="s">
        <v>258</v>
      </c>
      <c r="J16" s="23" t="s">
        <v>259</v>
      </c>
      <c r="K16" s="23" t="s">
        <v>260</v>
      </c>
      <c r="L16" s="23" t="s">
        <v>261</v>
      </c>
      <c r="M16" s="24" t="s">
        <v>262</v>
      </c>
      <c r="N16" s="116"/>
      <c r="O16" s="28"/>
      <c r="P16" s="29" t="s">
        <v>240</v>
      </c>
      <c r="Q16" s="76">
        <v>-0.4</v>
      </c>
      <c r="R16" s="77">
        <v>-0.83333333333333337</v>
      </c>
      <c r="S16" s="77">
        <v>-0.23076923076923078</v>
      </c>
      <c r="T16" s="78">
        <v>-0.13333333333333333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</row>
    <row r="17" spans="1:68" x14ac:dyDescent="0.3">
      <c r="A17" s="44" t="s">
        <v>154</v>
      </c>
      <c r="B17" s="44" t="str">
        <f>IF(OR(B4 &lt; $B$13, B4 &gt; $B$14), "Outlier", "Normal")</f>
        <v>Normal</v>
      </c>
      <c r="C17" s="44" t="str">
        <f>IF(OR(C4 &lt; $C$13, C4 &gt; $C$14), "Outlier", "Normal")</f>
        <v>Normal</v>
      </c>
      <c r="D17" s="44" t="str">
        <f>IF(OR(D4 &lt; $D$13, D4 &gt; $D$14), "Outlier", "Normal")</f>
        <v>Normal</v>
      </c>
      <c r="E17" s="44" t="str">
        <f>IF(OR(E4 &lt; $E$13, E4 &gt; $E$14), "Outlier", "Normal")</f>
        <v>Normal</v>
      </c>
      <c r="F17" s="44" t="str">
        <f>IF(OR(F4 &lt; $F$13, F4 &gt; $F$14), "Outlier", "Normal")</f>
        <v>Normal</v>
      </c>
      <c r="G17" s="44" t="str">
        <f>IF(OR(G4 &lt; $G$13, G4 &gt; $G$14), "Outlier", "Normal")</f>
        <v>Normal</v>
      </c>
      <c r="H17" s="44" t="str">
        <f>IF(OR(H4 &lt; $H$13, H4 &gt; $H$14), "Outlier", "Normal")</f>
        <v>Normal</v>
      </c>
      <c r="I17" s="44" t="str">
        <f>IF(OR(I4 &lt; $I$13, I4 &gt; $I$14), "Outlier", "Normal")</f>
        <v>Normal</v>
      </c>
      <c r="J17" s="44" t="str">
        <f>IF(OR(J4 &lt; $J$13, J4 &gt; $J$14), "Outlier", "Normal")</f>
        <v>Normal</v>
      </c>
      <c r="K17" s="44" t="str">
        <f>IF(OR(K4 &lt; $K$13, K4 &gt; $K$14), "Outlier", "Normal")</f>
        <v>Normal</v>
      </c>
      <c r="L17" s="44" t="str">
        <f>IF(OR(L4 &lt; $L$13, L4 &gt; $L$14), "Outlier", "Normal")</f>
        <v>Normal</v>
      </c>
      <c r="M17" s="44" t="str">
        <f>IF(OR(M4 &lt; $M$13, M4 &gt; $M$14), "Outlier", "Normal")</f>
        <v>Normal</v>
      </c>
      <c r="N17" s="116"/>
      <c r="O17" s="28"/>
      <c r="P17" s="29" t="s">
        <v>241</v>
      </c>
      <c r="Q17" s="76">
        <v>-0.2</v>
      </c>
      <c r="R17" s="77">
        <v>-8.3333333333333329E-2</v>
      </c>
      <c r="S17" s="77">
        <v>-0.46153846153846156</v>
      </c>
      <c r="T17" s="78">
        <v>6.6666666666666666E-2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</row>
    <row r="18" spans="1:68" x14ac:dyDescent="0.3">
      <c r="A18" s="44" t="s">
        <v>73</v>
      </c>
      <c r="B18" s="44" t="str">
        <f t="shared" ref="B18:B20" si="6">IF(OR(B5 &lt; $B$13, B5 &gt; $B$14), "Outlier", "Normal")</f>
        <v>Normal</v>
      </c>
      <c r="C18" s="44" t="str">
        <f t="shared" ref="C18:C20" si="7">IF(OR(C5 &lt; $C$13, C5 &gt; $C$14), "Outlier", "Normal")</f>
        <v>Normal</v>
      </c>
      <c r="D18" s="44" t="str">
        <f t="shared" ref="D18:D20" si="8">IF(OR(D5 &lt; $D$13, D5 &gt; $D$14), "Outlier", "Normal")</f>
        <v>Normal</v>
      </c>
      <c r="E18" s="44" t="str">
        <f t="shared" ref="E18:E20" si="9">IF(OR(E5 &lt; $E$13, E5 &gt; $E$14), "Outlier", "Normal")</f>
        <v>Normal</v>
      </c>
      <c r="F18" s="44" t="str">
        <f t="shared" ref="F18:F20" si="10">IF(OR(F5 &lt; $F$13, F5 &gt; $F$14), "Outlier", "Normal")</f>
        <v>Normal</v>
      </c>
      <c r="G18" s="44" t="str">
        <f t="shared" ref="G18:G20" si="11">IF(OR(G5 &lt; $G$13, G5 &gt; $G$14), "Outlier", "Normal")</f>
        <v>Outlier</v>
      </c>
      <c r="H18" s="44" t="str">
        <f t="shared" ref="H18:H20" si="12">IF(OR(H5 &lt; $H$13, H5 &gt; $H$14), "Outlier", "Normal")</f>
        <v>Normal</v>
      </c>
      <c r="I18" s="44" t="str">
        <f t="shared" ref="I18:I20" si="13">IF(OR(I5 &lt; $I$13, I5 &gt; $I$14), "Outlier", "Normal")</f>
        <v>Normal</v>
      </c>
      <c r="J18" s="44" t="str">
        <f t="shared" ref="J18:J20" si="14">IF(OR(J5 &lt; $J$13, J5 &gt; $J$14), "Outlier", "Normal")</f>
        <v>Normal</v>
      </c>
      <c r="K18" s="44" t="str">
        <f t="shared" ref="K18:K20" si="15">IF(OR(K5 &lt; $K$13, K5 &gt; $K$14), "Outlier", "Normal")</f>
        <v>Normal</v>
      </c>
      <c r="L18" s="44" t="str">
        <f t="shared" ref="L18:L20" si="16">IF(OR(L5 &lt; $L$13, L5 &gt; $L$14), "Outlier", "Normal")</f>
        <v>Normal</v>
      </c>
      <c r="M18" s="44" t="str">
        <f>IF(OR(M5 &lt; $M$13, M5 &gt; $M$14), "Outlier", "Normal")</f>
        <v>Outlier</v>
      </c>
      <c r="N18" s="116"/>
      <c r="O18" s="28"/>
      <c r="P18" s="29" t="s">
        <v>243</v>
      </c>
      <c r="Q18" s="76">
        <v>0.1</v>
      </c>
      <c r="R18" s="77">
        <v>-0.33333333333333331</v>
      </c>
      <c r="S18" s="77">
        <v>-7.6923076923076927E-2</v>
      </c>
      <c r="T18" s="78">
        <v>-0.13333333333333333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</row>
    <row r="19" spans="1:68" x14ac:dyDescent="0.3">
      <c r="A19" s="44" t="s">
        <v>125</v>
      </c>
      <c r="B19" s="44" t="str">
        <f t="shared" si="6"/>
        <v>Normal</v>
      </c>
      <c r="C19" s="44" t="str">
        <f t="shared" si="7"/>
        <v>Normal</v>
      </c>
      <c r="D19" s="44" t="str">
        <f t="shared" si="8"/>
        <v>Normal</v>
      </c>
      <c r="E19" s="44" t="str">
        <f t="shared" si="9"/>
        <v>Normal</v>
      </c>
      <c r="F19" s="44" t="str">
        <f t="shared" si="10"/>
        <v>Normal</v>
      </c>
      <c r="G19" s="44" t="str">
        <f t="shared" si="11"/>
        <v>Normal</v>
      </c>
      <c r="H19" s="44" t="str">
        <f t="shared" si="12"/>
        <v>Normal</v>
      </c>
      <c r="I19" s="44" t="str">
        <f t="shared" si="13"/>
        <v>Normal</v>
      </c>
      <c r="J19" s="44" t="str">
        <f t="shared" si="14"/>
        <v>Normal</v>
      </c>
      <c r="K19" s="44" t="str">
        <f t="shared" si="15"/>
        <v>Normal</v>
      </c>
      <c r="L19" s="44" t="str">
        <f t="shared" si="16"/>
        <v>Normal</v>
      </c>
      <c r="M19" s="44" t="str">
        <f t="shared" ref="M19:M20" si="17">IF(OR(M6 &lt; $M$13, M6 &gt; $M$14), "Outlier", "Normal")</f>
        <v>Normal</v>
      </c>
      <c r="N19" s="116"/>
      <c r="O19" s="28"/>
      <c r="P19" s="29" t="s">
        <v>242</v>
      </c>
      <c r="Q19" s="76">
        <v>1</v>
      </c>
      <c r="R19" s="77">
        <v>0.83333333333333337</v>
      </c>
      <c r="S19" s="77">
        <v>0.84615384615384615</v>
      </c>
      <c r="T19" s="78">
        <v>0.53333333333333333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</row>
    <row r="20" spans="1:68" x14ac:dyDescent="0.3">
      <c r="A20" s="44" t="s">
        <v>122</v>
      </c>
      <c r="B20" s="44" t="str">
        <f t="shared" si="6"/>
        <v>Normal</v>
      </c>
      <c r="C20" s="44" t="str">
        <f t="shared" si="7"/>
        <v>Normal</v>
      </c>
      <c r="D20" s="44" t="str">
        <f t="shared" si="8"/>
        <v>Normal</v>
      </c>
      <c r="E20" s="44" t="str">
        <f t="shared" si="9"/>
        <v>Normal</v>
      </c>
      <c r="F20" s="44" t="str">
        <f t="shared" si="10"/>
        <v>Normal</v>
      </c>
      <c r="G20" s="44" t="str">
        <f t="shared" si="11"/>
        <v>Normal</v>
      </c>
      <c r="H20" s="44" t="str">
        <f t="shared" si="12"/>
        <v>Normal</v>
      </c>
      <c r="I20" s="44" t="str">
        <f t="shared" si="13"/>
        <v>Normal</v>
      </c>
      <c r="J20" s="44" t="str">
        <f t="shared" si="14"/>
        <v>Normal</v>
      </c>
      <c r="K20" s="44" t="str">
        <f t="shared" si="15"/>
        <v>Outlier</v>
      </c>
      <c r="L20" s="44" t="str">
        <f t="shared" si="16"/>
        <v>Normal</v>
      </c>
      <c r="M20" s="44" t="str">
        <f t="shared" si="17"/>
        <v>Normal</v>
      </c>
      <c r="N20" s="116"/>
      <c r="O20" s="28"/>
      <c r="P20" s="29" t="s">
        <v>244</v>
      </c>
      <c r="Q20" s="76">
        <v>0.1</v>
      </c>
      <c r="R20" s="77">
        <v>-0.75</v>
      </c>
      <c r="S20" s="77">
        <v>-0.38461538461538464</v>
      </c>
      <c r="T20" s="78">
        <v>-0.33333333333333331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8" s="25" customFormat="1" ht="15" thickBo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 s="116"/>
      <c r="O21" s="28"/>
      <c r="P21" s="31" t="s">
        <v>245</v>
      </c>
      <c r="Q21" s="79">
        <v>0</v>
      </c>
      <c r="R21" s="80">
        <v>-0.58333333333333337</v>
      </c>
      <c r="S21" s="80">
        <v>0</v>
      </c>
      <c r="T21" s="81">
        <v>-6.6666666666666666E-2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8" ht="15" thickBot="1" x14ac:dyDescent="0.35">
      <c r="N22" s="116"/>
      <c r="P22" s="32" t="s">
        <v>271</v>
      </c>
      <c r="Q22" s="70">
        <f>AVERAGE(Q10:Q21)</f>
        <v>0.22500000000000006</v>
      </c>
      <c r="R22" s="71">
        <f>AVERAGE(R10:R21)</f>
        <v>-0.18055555555555555</v>
      </c>
      <c r="S22" s="71">
        <f>AVERAGE(S10:S21)</f>
        <v>-4.6259292692714853E-18</v>
      </c>
      <c r="T22" s="72">
        <f>AVERAGE(T10:T21)</f>
        <v>7.2222222222222229E-2</v>
      </c>
    </row>
    <row r="23" spans="1:68" x14ac:dyDescent="0.3">
      <c r="A23" s="19"/>
      <c r="N23" s="116"/>
    </row>
    <row r="24" spans="1:68" x14ac:dyDescent="0.3">
      <c r="A24" s="19"/>
      <c r="N24" s="116"/>
    </row>
    <row r="25" spans="1:68" x14ac:dyDescent="0.3">
      <c r="A25" s="19"/>
      <c r="N25" s="116"/>
    </row>
    <row r="26" spans="1:68" x14ac:dyDescent="0.3">
      <c r="A26" s="19"/>
      <c r="N26" s="116"/>
    </row>
    <row r="27" spans="1:68" x14ac:dyDescent="0.3">
      <c r="N27" s="116"/>
    </row>
    <row r="28" spans="1:68" x14ac:dyDescent="0.3">
      <c r="N28" s="116"/>
    </row>
    <row r="29" spans="1:68" x14ac:dyDescent="0.3">
      <c r="N29" s="117"/>
    </row>
  </sheetData>
  <mergeCells count="5">
    <mergeCell ref="P8:P9"/>
    <mergeCell ref="Q8:T8"/>
    <mergeCell ref="A9:M9"/>
    <mergeCell ref="A15:M15"/>
    <mergeCell ref="N8:N29"/>
  </mergeCells>
  <conditionalFormatting sqref="Q10:T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{C0888152-42E2-4211-8909-6B84A1A522A2}</x14:id>
        </ext>
      </extLst>
    </cfRule>
  </conditionalFormatting>
  <conditionalFormatting sqref="AH3">
    <cfRule type="containsText" dxfId="1" priority="2" operator="containsText" text="Outlier">
      <formula>NOT(ISERROR(SEARCH("Outlier",AH3)))</formula>
    </cfRule>
  </conditionalFormatting>
  <conditionalFormatting sqref="B17:M20">
    <cfRule type="containsText" dxfId="0" priority="1" operator="containsText" text="Outlier">
      <formula>NOT(ISERROR(SEARCH("Outlier",B17)))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888152-42E2-4211-8909-6B84A1A52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Q10:T21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42F7-D241-4615-B785-A4CF00C8D8C4}">
  <sheetPr>
    <tabColor theme="4" tint="0.59999389629810485"/>
  </sheetPr>
  <dimension ref="C3:H12"/>
  <sheetViews>
    <sheetView zoomScale="76" workbookViewId="0">
      <selection activeCell="L22" sqref="L22"/>
    </sheetView>
  </sheetViews>
  <sheetFormatPr defaultRowHeight="14.4" x14ac:dyDescent="0.3"/>
  <cols>
    <col min="3" max="3" width="28.5546875" customWidth="1"/>
    <col min="4" max="4" width="15.6640625" customWidth="1"/>
    <col min="5" max="5" width="15.77734375" customWidth="1"/>
    <col min="6" max="6" width="20.21875" customWidth="1"/>
    <col min="7" max="7" width="28.6640625" customWidth="1"/>
    <col min="8" max="8" width="21.21875" customWidth="1"/>
  </cols>
  <sheetData>
    <row r="3" spans="3:8" ht="15" thickBot="1" x14ac:dyDescent="0.35"/>
    <row r="4" spans="3:8" ht="15" thickTop="1" x14ac:dyDescent="0.3">
      <c r="C4" s="118" t="s">
        <v>264</v>
      </c>
      <c r="D4" s="119"/>
      <c r="E4" s="119"/>
      <c r="F4" s="119"/>
      <c r="G4" s="119"/>
      <c r="H4" s="120"/>
    </row>
    <row r="5" spans="3:8" ht="15" thickBot="1" x14ac:dyDescent="0.35">
      <c r="C5" s="121"/>
      <c r="D5" s="122"/>
      <c r="E5" s="122"/>
      <c r="F5" s="122"/>
      <c r="G5" s="122"/>
      <c r="H5" s="123"/>
    </row>
    <row r="6" spans="3:8" ht="27" customHeight="1" thickTop="1" thickBot="1" x14ac:dyDescent="0.35">
      <c r="C6" s="56"/>
      <c r="D6" s="57" t="s">
        <v>266</v>
      </c>
      <c r="E6" s="58" t="s">
        <v>267</v>
      </c>
      <c r="F6" s="58" t="s">
        <v>268</v>
      </c>
      <c r="G6" s="58" t="s">
        <v>270</v>
      </c>
      <c r="H6" s="59" t="s">
        <v>269</v>
      </c>
    </row>
    <row r="7" spans="3:8" ht="27" customHeight="1" thickTop="1" thickBot="1" x14ac:dyDescent="0.35">
      <c r="C7" s="60" t="s">
        <v>266</v>
      </c>
      <c r="D7" s="53">
        <f>CORREL('Kamarhati ULB Data'!BD3:BD52,'Kamarhati ULB Data'!BD3:BD52)</f>
        <v>0.99999999999999989</v>
      </c>
      <c r="E7" s="47">
        <f>CORREL('Kamarhati ULB Data'!BD3:BD52,'Kamarhati ULB Data'!BF3:BF52)</f>
        <v>0.63131648073194502</v>
      </c>
      <c r="F7" s="47">
        <f>CORREL('Kamarhati ULB Data'!BD3:BD52,'Kamarhati ULB Data'!BH3:BH52)</f>
        <v>0.63371535204217511</v>
      </c>
      <c r="G7" s="47">
        <f>CORREL('Kamarhati ULB Data'!BD3:BD52,'Kamarhati ULB Data'!BJ3:BJ52)</f>
        <v>0.53770115744138214</v>
      </c>
      <c r="H7" s="48">
        <f>CORREL('Kamarhati ULB Data'!BD3:BD52,'Kamarhati ULB Data'!BL3:BL52)</f>
        <v>0.60482514867722625</v>
      </c>
    </row>
    <row r="8" spans="3:8" ht="27" customHeight="1" thickBot="1" x14ac:dyDescent="0.35">
      <c r="C8" s="61" t="s">
        <v>267</v>
      </c>
      <c r="D8" s="54">
        <v>0.63131648073194502</v>
      </c>
      <c r="E8" s="49">
        <v>1</v>
      </c>
      <c r="F8" s="49">
        <f>CORREL('Kamarhati ULB Data'!BF3:BF52,'Kamarhati ULB Data'!BH3:BH52)</f>
        <v>0.512532688076061</v>
      </c>
      <c r="G8" s="49">
        <f>CORREL('Kamarhati ULB Data'!BF3:BF52,'Kamarhati ULB Data'!BJ3:BJ52)</f>
        <v>0.40496369187955472</v>
      </c>
      <c r="H8" s="50">
        <f>CORREL('Kamarhati ULB Data'!BF3:BF52,'Kamarhati ULB Data'!BL3:BL52)</f>
        <v>0.54970162913673848</v>
      </c>
    </row>
    <row r="9" spans="3:8" ht="27" customHeight="1" thickBot="1" x14ac:dyDescent="0.35">
      <c r="C9" s="61" t="s">
        <v>268</v>
      </c>
      <c r="D9" s="54">
        <v>0.63371535204217511</v>
      </c>
      <c r="E9" s="49">
        <v>0.512532688076061</v>
      </c>
      <c r="F9" s="49">
        <v>1</v>
      </c>
      <c r="G9" s="49">
        <f>CORREL('Kamarhati ULB Data'!BH3:BH52,'Kamarhati ULB Data'!BJ3:BJ52)</f>
        <v>0.59239304835054951</v>
      </c>
      <c r="H9" s="50">
        <f>CORREL('Kamarhati ULB Data'!BH3:BH52,'Kamarhati ULB Data'!BL3:BL52)</f>
        <v>0.52164054142777194</v>
      </c>
    </row>
    <row r="10" spans="3:8" ht="27" customHeight="1" thickBot="1" x14ac:dyDescent="0.35">
      <c r="C10" s="61" t="s">
        <v>270</v>
      </c>
      <c r="D10" s="54">
        <v>0.53770115744138214</v>
      </c>
      <c r="E10" s="49">
        <v>0.40496369187955472</v>
      </c>
      <c r="F10" s="49">
        <v>0.59239304835054951</v>
      </c>
      <c r="G10" s="49">
        <v>1</v>
      </c>
      <c r="H10" s="50">
        <f>CORREL('Kamarhati ULB Data'!BJ3:BJ52,'Kamarhati ULB Data'!BL3:BL52)</f>
        <v>0.50416238985178252</v>
      </c>
    </row>
    <row r="11" spans="3:8" ht="27" customHeight="1" thickBot="1" x14ac:dyDescent="0.35">
      <c r="C11" s="62" t="s">
        <v>269</v>
      </c>
      <c r="D11" s="55">
        <v>0.60482514867722625</v>
      </c>
      <c r="E11" s="51">
        <v>0.54970162913673803</v>
      </c>
      <c r="F11" s="51">
        <v>0.52164054142777194</v>
      </c>
      <c r="G11" s="51">
        <v>0.50416238985178252</v>
      </c>
      <c r="H11" s="52">
        <v>1</v>
      </c>
    </row>
    <row r="12" spans="3:8" ht="15" thickTop="1" x14ac:dyDescent="0.3"/>
  </sheetData>
  <mergeCells count="1">
    <mergeCell ref="C4:H5"/>
  </mergeCells>
  <conditionalFormatting sqref="D7:H11">
    <cfRule type="colorScale" priority="1">
      <colorScale>
        <cfvo type="min"/>
        <cfvo type="max"/>
        <color theme="7" tint="0.79998168889431442"/>
        <color theme="5"/>
      </colorScale>
    </cfRule>
    <cfRule type="colorScale" priority="2">
      <colorScale>
        <cfvo type="min"/>
        <cfvo type="max"/>
        <color theme="5" tint="0.79998168889431442"/>
        <color theme="5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8E09-6F37-49DC-B324-DEE243FBDF6C}">
  <sheetPr>
    <tabColor rgb="FFFF99FF"/>
  </sheetPr>
  <dimension ref="A1:G11"/>
  <sheetViews>
    <sheetView zoomScale="80" workbookViewId="0">
      <selection activeCell="J14" sqref="J14"/>
    </sheetView>
  </sheetViews>
  <sheetFormatPr defaultRowHeight="14.4" x14ac:dyDescent="0.3"/>
  <cols>
    <col min="1" max="1" width="32.77734375" customWidth="1"/>
    <col min="2" max="2" width="18" customWidth="1"/>
    <col min="6" max="6" width="35.21875" customWidth="1"/>
    <col min="7" max="7" width="37.77734375" customWidth="1"/>
  </cols>
  <sheetData>
    <row r="1" spans="1:7" ht="18.600000000000001" customHeight="1" thickTop="1" x14ac:dyDescent="0.3">
      <c r="A1" s="124" t="s">
        <v>273</v>
      </c>
      <c r="B1" s="125"/>
      <c r="F1" s="124" t="s">
        <v>283</v>
      </c>
      <c r="G1" s="125"/>
    </row>
    <row r="2" spans="1:7" x14ac:dyDescent="0.3">
      <c r="A2" s="82"/>
      <c r="B2" s="83"/>
      <c r="F2" s="90"/>
      <c r="G2" s="91"/>
    </row>
    <row r="3" spans="1:7" ht="24" customHeight="1" x14ac:dyDescent="0.3">
      <c r="A3" s="89" t="s">
        <v>274</v>
      </c>
      <c r="B3" s="88" t="s">
        <v>275</v>
      </c>
      <c r="F3" s="89" t="s">
        <v>274</v>
      </c>
      <c r="G3" s="88" t="s">
        <v>275</v>
      </c>
    </row>
    <row r="4" spans="1:7" ht="19.2" customHeight="1" x14ac:dyDescent="0.3">
      <c r="A4" s="84" t="s">
        <v>276</v>
      </c>
      <c r="B4" s="85">
        <v>12</v>
      </c>
      <c r="F4" s="92" t="s">
        <v>284</v>
      </c>
      <c r="G4" s="93">
        <v>5</v>
      </c>
    </row>
    <row r="5" spans="1:7" ht="19.2" customHeight="1" x14ac:dyDescent="0.3">
      <c r="A5" s="84" t="s">
        <v>277</v>
      </c>
      <c r="B5" s="85">
        <v>8</v>
      </c>
      <c r="F5" s="92" t="s">
        <v>285</v>
      </c>
      <c r="G5" s="93">
        <v>6</v>
      </c>
    </row>
    <row r="6" spans="1:7" ht="19.2" customHeight="1" x14ac:dyDescent="0.3">
      <c r="A6" s="84" t="s">
        <v>278</v>
      </c>
      <c r="B6" s="85">
        <v>7</v>
      </c>
      <c r="F6" s="92" t="s">
        <v>278</v>
      </c>
      <c r="G6" s="93">
        <v>5</v>
      </c>
    </row>
    <row r="7" spans="1:7" ht="19.2" customHeight="1" x14ac:dyDescent="0.3">
      <c r="A7" s="84" t="s">
        <v>279</v>
      </c>
      <c r="B7" s="85">
        <v>5</v>
      </c>
      <c r="F7" s="92" t="s">
        <v>286</v>
      </c>
      <c r="G7" s="93">
        <v>4</v>
      </c>
    </row>
    <row r="8" spans="1:7" ht="19.2" customHeight="1" x14ac:dyDescent="0.3">
      <c r="A8" s="84" t="s">
        <v>280</v>
      </c>
      <c r="B8" s="85">
        <v>5</v>
      </c>
      <c r="F8" s="92" t="s">
        <v>287</v>
      </c>
      <c r="G8" s="93">
        <v>4</v>
      </c>
    </row>
    <row r="9" spans="1:7" ht="19.2" customHeight="1" thickBot="1" x14ac:dyDescent="0.35">
      <c r="A9" s="84" t="s">
        <v>281</v>
      </c>
      <c r="B9" s="85">
        <v>4</v>
      </c>
      <c r="F9" s="94" t="s">
        <v>288</v>
      </c>
      <c r="G9" s="95">
        <v>3</v>
      </c>
    </row>
    <row r="10" spans="1:7" ht="19.2" customHeight="1" thickTop="1" thickBot="1" x14ac:dyDescent="0.35">
      <c r="A10" s="86" t="s">
        <v>282</v>
      </c>
      <c r="B10" s="87">
        <v>3</v>
      </c>
    </row>
    <row r="11" spans="1:7" ht="15" thickTop="1" x14ac:dyDescent="0.3"/>
  </sheetData>
  <mergeCells count="2">
    <mergeCell ref="A1:B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Kamarhati ULB Data</vt:lpstr>
      <vt:lpstr>Satisfaction Avg.</vt:lpstr>
      <vt:lpstr>Std. Dev.</vt:lpstr>
      <vt:lpstr>Overall Satisfaction Data</vt:lpstr>
      <vt:lpstr>Trend Analysis</vt:lpstr>
      <vt:lpstr>Correlation Analysis</vt:lpstr>
      <vt:lpstr>O_P_Q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Soujatya Bandyopadhyay</dc:creator>
  <cp:lastModifiedBy>Kanad Biswas</cp:lastModifiedBy>
  <dcterms:created xsi:type="dcterms:W3CDTF">2024-10-27T06:28:52Z</dcterms:created>
  <dcterms:modified xsi:type="dcterms:W3CDTF">2024-11-06T12:18:08Z</dcterms:modified>
</cp:coreProperties>
</file>