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デスクトップ\研究レポート\bk_0826\src配下\"/>
    </mc:Choice>
  </mc:AlternateContent>
  <bookViews>
    <workbookView xWindow="-105" yWindow="-105" windowWidth="19425" windowHeight="11505"/>
  </bookViews>
  <sheets>
    <sheet name="ヒアリング結果" sheetId="4" r:id="rId1"/>
    <sheet name="Sheet5" sheetId="6" r:id="rId2"/>
    <sheet name="検証結果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5" l="1"/>
  <c r="Z4" i="5"/>
  <c r="Z6" i="5" s="1"/>
  <c r="T11" i="5"/>
  <c r="T10" i="5"/>
  <c r="AA4" i="5"/>
  <c r="AA3" i="5"/>
  <c r="Z3" i="5"/>
  <c r="S3" i="5"/>
  <c r="S4" i="5" s="1"/>
  <c r="R15" i="5"/>
  <c r="N15" i="5"/>
  <c r="W3" i="5"/>
  <c r="W4" i="5" s="1"/>
  <c r="V6" i="5" s="1"/>
  <c r="R16" i="5" s="1"/>
  <c r="R17" i="5" s="1"/>
  <c r="V3" i="5"/>
  <c r="V4" i="5" s="1"/>
  <c r="U16" i="5" l="1"/>
  <c r="U17" i="5" s="1"/>
  <c r="R3" i="5"/>
  <c r="R4" i="5" s="1"/>
  <c r="R6" i="5" s="1"/>
  <c r="O3" i="5"/>
  <c r="O4" i="5"/>
  <c r="N3" i="5"/>
  <c r="N4" i="5" s="1"/>
  <c r="N6" i="5" l="1"/>
  <c r="N16" i="5" s="1"/>
  <c r="N17" i="5" s="1"/>
  <c r="Q9" i="5" s="1"/>
  <c r="Q10" i="5" s="1"/>
  <c r="Q11" i="5" s="1"/>
</calcChain>
</file>

<file path=xl/sharedStrings.xml><?xml version="1.0" encoding="utf-8"?>
<sst xmlns="http://schemas.openxmlformats.org/spreadsheetml/2006/main" count="210" uniqueCount="99">
  <si>
    <t>検索内容</t>
    <rPh sb="0" eb="2">
      <t>ケンサク</t>
    </rPh>
    <rPh sb="2" eb="4">
      <t>ナイヨウ</t>
    </rPh>
    <phoneticPr fontId="4"/>
  </si>
  <si>
    <t>知らない用語の意味の検索</t>
  </si>
  <si>
    <t>Salesforce：「OG」の意味</t>
  </si>
  <si>
    <t>FINES：「XBJ」の意味</t>
  </si>
  <si>
    <t>環境構築、必要なツールの検索</t>
    <rPh sb="0" eb="2">
      <t>カンキョウ</t>
    </rPh>
    <rPh sb="2" eb="4">
      <t>コウチク</t>
    </rPh>
    <rPh sb="5" eb="7">
      <t>ヒツヨウ</t>
    </rPh>
    <rPh sb="12" eb="14">
      <t>ケンサク</t>
    </rPh>
    <phoneticPr fontId="4"/>
  </si>
  <si>
    <t>Salesforce：Salesforce DevToolsについて</t>
  </si>
  <si>
    <t>FINES：環境構築で必要なツール類について</t>
    <rPh sb="6" eb="8">
      <t>カンキョウ</t>
    </rPh>
    <rPh sb="8" eb="10">
      <t>コウチク</t>
    </rPh>
    <rPh sb="11" eb="13">
      <t>ヒツヨウ</t>
    </rPh>
    <rPh sb="17" eb="18">
      <t>ルイ</t>
    </rPh>
    <phoneticPr fontId="4"/>
  </si>
  <si>
    <t>開発時の注意事項</t>
  </si>
  <si>
    <t>Salesforce：ページレイアウト作成時注意点</t>
  </si>
  <si>
    <t>FINES：単体テスト時のルールについて</t>
    <rPh sb="11" eb="12">
      <t>ジ</t>
    </rPh>
    <phoneticPr fontId="4"/>
  </si>
  <si>
    <t>納品手順</t>
  </si>
  <si>
    <t>Salesforce：要望対応の納品手順について</t>
  </si>
  <si>
    <t>FINES：納品手順について</t>
  </si>
  <si>
    <t>過去の事象の検索</t>
  </si>
  <si>
    <t>Salesforce：2バイト文字をURLエンコードする際に不具合</t>
  </si>
  <si>
    <t>FINES：ConcurrentModificationExceptionが発生した場合</t>
  </si>
  <si>
    <t>勤怠の提出方法</t>
  </si>
  <si>
    <t>鹿児島ｼｽﾃﾑ開発2課の2024/7/26の朝礼共有事項について</t>
  </si>
  <si>
    <t>フレックス利用時の勤怠提出について</t>
  </si>
  <si>
    <t>出張時のToDoについて</t>
  </si>
  <si>
    <t>Tabnine(コード補完ツール)について</t>
  </si>
  <si>
    <t>ZOOMアプリの作り方について</t>
  </si>
  <si>
    <t>MySQLでLOAD DATA LOCALを使うときの注意事項について</t>
  </si>
  <si>
    <t>JSTQB認定試験FoundationLevelについて（試験の概要や合格体験記について）</t>
  </si>
  <si>
    <t>GitHubの使い方について</t>
  </si>
  <si>
    <t>Jangさん</t>
    <phoneticPr fontId="4"/>
  </si>
  <si>
    <t>豊原さん</t>
    <rPh sb="0" eb="2">
      <t>トヨハラ</t>
    </rPh>
    <phoneticPr fontId="4"/>
  </si>
  <si>
    <t>尾上さん</t>
    <rPh sb="0" eb="2">
      <t>オノウエ</t>
    </rPh>
    <phoneticPr fontId="4"/>
  </si>
  <si>
    <t>合計</t>
    <rPh sb="0" eb="2">
      <t>ゴウケイ</t>
    </rPh>
    <phoneticPr fontId="4"/>
  </si>
  <si>
    <t>今塩屋さん</t>
    <rPh sb="0" eb="3">
      <t>イマシオヤ</t>
    </rPh>
    <phoneticPr fontId="4"/>
  </si>
  <si>
    <t>平均</t>
    <rPh sb="0" eb="2">
      <t>ヘイキン</t>
    </rPh>
    <phoneticPr fontId="4"/>
  </si>
  <si>
    <t>ソフトウェアインストール時の申請について</t>
    <phoneticPr fontId="4"/>
  </si>
  <si>
    <t>加瀬さん</t>
    <rPh sb="0" eb="2">
      <t>カセ</t>
    </rPh>
    <phoneticPr fontId="4"/>
  </si>
  <si>
    <t>小林さん</t>
    <rPh sb="0" eb="2">
      <t>コバヤシ</t>
    </rPh>
    <phoneticPr fontId="4"/>
  </si>
  <si>
    <t>大谷さん</t>
    <rPh sb="0" eb="2">
      <t>オオタニ</t>
    </rPh>
    <phoneticPr fontId="4"/>
  </si>
  <si>
    <t>橋口さん</t>
    <rPh sb="0" eb="2">
      <t>ハシグチ</t>
    </rPh>
    <phoneticPr fontId="4"/>
  </si>
  <si>
    <t>安田さん</t>
    <rPh sb="0" eb="2">
      <t>ヤスダ</t>
    </rPh>
    <phoneticPr fontId="4"/>
  </si>
  <si>
    <t>アプリ未使用</t>
    <rPh sb="3" eb="6">
      <t>ミシヨウ</t>
    </rPh>
    <phoneticPr fontId="4"/>
  </si>
  <si>
    <t>アプリ使用</t>
    <rPh sb="3" eb="5">
      <t>シヨウ</t>
    </rPh>
    <phoneticPr fontId="4"/>
  </si>
  <si>
    <t>未使用</t>
    <rPh sb="0" eb="3">
      <t>ミシヨウ</t>
    </rPh>
    <phoneticPr fontId="4"/>
  </si>
  <si>
    <t>使用</t>
    <rPh sb="0" eb="2">
      <t>シヨウ</t>
    </rPh>
    <phoneticPr fontId="4"/>
  </si>
  <si>
    <t>削減率</t>
    <rPh sb="0" eb="3">
      <t>サクゲンリツ</t>
    </rPh>
    <phoneticPr fontId="4"/>
  </si>
  <si>
    <t>■案件関連</t>
    <rPh sb="1" eb="3">
      <t>アンケン</t>
    </rPh>
    <rPh sb="3" eb="5">
      <t>カンレン</t>
    </rPh>
    <phoneticPr fontId="4"/>
  </si>
  <si>
    <t>■事務処理作業関連</t>
    <rPh sb="1" eb="7">
      <t>ジムショリサギョウ</t>
    </rPh>
    <rPh sb="7" eb="9">
      <t>カンレン</t>
    </rPh>
    <phoneticPr fontId="4"/>
  </si>
  <si>
    <t>■社内ナレッジ関連</t>
    <rPh sb="1" eb="3">
      <t>シャナイ</t>
    </rPh>
    <rPh sb="7" eb="9">
      <t>カンレン</t>
    </rPh>
    <phoneticPr fontId="4"/>
  </si>
  <si>
    <t>使用</t>
  </si>
  <si>
    <t>未使用</t>
  </si>
  <si>
    <t>合計</t>
  </si>
  <si>
    <t>平均</t>
  </si>
  <si>
    <t>削減率</t>
  </si>
  <si>
    <t>■改善効果</t>
    <rPh sb="1" eb="3">
      <t>カイゼン</t>
    </rPh>
    <rPh sb="3" eb="5">
      <t>コウカ</t>
    </rPh>
    <phoneticPr fontId="4"/>
  </si>
  <si>
    <t>賃率</t>
    <rPh sb="0" eb="2">
      <t>チンリツ</t>
    </rPh>
    <phoneticPr fontId="4"/>
  </si>
  <si>
    <t>年間削減時間</t>
    <rPh sb="0" eb="2">
      <t>ネンカン</t>
    </rPh>
    <rPh sb="2" eb="4">
      <t>サクゲン</t>
    </rPh>
    <rPh sb="4" eb="6">
      <t>ジカン</t>
    </rPh>
    <phoneticPr fontId="4"/>
  </si>
  <si>
    <t>・案件関連</t>
    <rPh sb="1" eb="3">
      <t>アンケン</t>
    </rPh>
    <rPh sb="3" eb="5">
      <t>カンレン</t>
    </rPh>
    <phoneticPr fontId="4"/>
  </si>
  <si>
    <t>1日所用時間</t>
  </si>
  <si>
    <t>1日所用時間</t>
    <rPh sb="1" eb="2">
      <t>ニチ</t>
    </rPh>
    <rPh sb="2" eb="4">
      <t>ショヨウ</t>
    </rPh>
    <rPh sb="4" eb="6">
      <t>ジカン</t>
    </rPh>
    <phoneticPr fontId="4"/>
  </si>
  <si>
    <t>1日所用割合</t>
    <rPh sb="1" eb="2">
      <t>ニチ</t>
    </rPh>
    <rPh sb="2" eb="4">
      <t>ショヨウ</t>
    </rPh>
    <rPh sb="4" eb="6">
      <t>ワリアイ</t>
    </rPh>
    <phoneticPr fontId="4"/>
  </si>
  <si>
    <t>１日削減時間</t>
    <rPh sb="1" eb="2">
      <t>ニチ</t>
    </rPh>
    <rPh sb="2" eb="4">
      <t>サクゲン</t>
    </rPh>
    <rPh sb="4" eb="6">
      <t>ジカン</t>
    </rPh>
    <phoneticPr fontId="4"/>
  </si>
  <si>
    <t>・社内ナレッジ関連</t>
    <rPh sb="1" eb="3">
      <t>シャナイ</t>
    </rPh>
    <rPh sb="7" eb="9">
      <t>カンレン</t>
    </rPh>
    <phoneticPr fontId="4"/>
  </si>
  <si>
    <t>KCBS事業部社員数</t>
    <rPh sb="4" eb="7">
      <t>ジギョウブ</t>
    </rPh>
    <rPh sb="7" eb="10">
      <t>シャインスウ</t>
    </rPh>
    <phoneticPr fontId="4"/>
  </si>
  <si>
    <t>年間削減時間の合計</t>
    <rPh sb="0" eb="2">
      <t>ネンカン</t>
    </rPh>
    <rPh sb="2" eb="6">
      <t>サクゲンジカン</t>
    </rPh>
    <rPh sb="7" eb="9">
      <t>ゴウケイ</t>
    </rPh>
    <phoneticPr fontId="4"/>
  </si>
  <si>
    <t>1人当たり年間削減経費</t>
    <rPh sb="1" eb="3">
      <t>リア</t>
    </rPh>
    <rPh sb="5" eb="7">
      <t>ネンカン</t>
    </rPh>
    <rPh sb="7" eb="9">
      <t>サクゲン</t>
    </rPh>
    <rPh sb="9" eb="11">
      <t>ケイヒ</t>
    </rPh>
    <phoneticPr fontId="4"/>
  </si>
  <si>
    <t>KCBS年間削減経費</t>
    <rPh sb="4" eb="8">
      <t>ネンカンサクゲン</t>
    </rPh>
    <rPh sb="8" eb="10">
      <t>ケイヒ</t>
    </rPh>
    <phoneticPr fontId="4"/>
  </si>
  <si>
    <t>勤怠の提出方法を教えて。</t>
  </si>
  <si>
    <t>鹿児島ｼｽﾃﾑ開発2課の2024/7/26の朝礼共有事項を教えて。</t>
    <phoneticPr fontId="4"/>
  </si>
  <si>
    <t>フレックス利用時の勤怠提出方法を教えて</t>
  </si>
  <si>
    <t>出張時にすべき事を教えて。</t>
  </si>
  <si>
    <t>出張時にすべき事を教えて。</t>
    <phoneticPr fontId="4"/>
  </si>
  <si>
    <t>会社で使用しているパソコンにソフトウェアをインストールする際に必要な申請を教えて。</t>
  </si>
  <si>
    <t>会社で使用しているパソコンにソフトウェアをインストールする際に必要な申請を教えて。</t>
    <phoneticPr fontId="4"/>
  </si>
  <si>
    <t>勤怠の提出方法を教えて。</t>
    <phoneticPr fontId="4"/>
  </si>
  <si>
    <t>勤怠の提出方法について教えてください。</t>
    <phoneticPr fontId="4"/>
  </si>
  <si>
    <t>出張時のTODOについて教えてください。</t>
    <rPh sb="0" eb="3">
      <t>シュッチョウジ</t>
    </rPh>
    <rPh sb="12" eb="13">
      <t>オシ</t>
    </rPh>
    <phoneticPr fontId="4"/>
  </si>
  <si>
    <t>社内の申請が必要なことはありますか？
ソフトウェアインストール時の申請について教えてください。</t>
    <rPh sb="0" eb="2">
      <t>シャナイ</t>
    </rPh>
    <rPh sb="3" eb="5">
      <t>シンセイ</t>
    </rPh>
    <rPh sb="6" eb="8">
      <t>ヒツヨウ</t>
    </rPh>
    <rPh sb="31" eb="32">
      <t>ジ</t>
    </rPh>
    <rPh sb="33" eb="35">
      <t>シンセイ</t>
    </rPh>
    <rPh sb="39" eb="40">
      <t>オシ</t>
    </rPh>
    <phoneticPr fontId="4"/>
  </si>
  <si>
    <t>鹿児島ｼｽﾃﾑ開発2課の2024/7/26の朝礼共有事項について</t>
    <phoneticPr fontId="4"/>
  </si>
  <si>
    <t>フレックス利用時の勤怠提出について</t>
    <phoneticPr fontId="4"/>
  </si>
  <si>
    <t>鹿児島ｼｽﾃﾑ開発2課の2024/7/26の朝礼共有事項について教えて</t>
    <phoneticPr fontId="4"/>
  </si>
  <si>
    <t>フレックス利用時の勤怠提出方法を教えて</t>
    <phoneticPr fontId="4"/>
  </si>
  <si>
    <t>フレックス利用時の勤怠提出方法について教えて</t>
    <phoneticPr fontId="4"/>
  </si>
  <si>
    <t>出張時のToDoを教えて
出張時と出張後のやらなければならないことを教えて</t>
    <rPh sb="0" eb="3">
      <t>シュッチョウジ</t>
    </rPh>
    <rPh sb="9" eb="10">
      <t>オシ</t>
    </rPh>
    <rPh sb="13" eb="16">
      <t>シュッチョウジ</t>
    </rPh>
    <rPh sb="17" eb="20">
      <t>シュッチョウゴ</t>
    </rPh>
    <rPh sb="34" eb="35">
      <t>オシ</t>
    </rPh>
    <phoneticPr fontId="4"/>
  </si>
  <si>
    <t>ソフトウェアインストール時の申請について教えて
新しいソフトウェアをインストールする際の申請について教えて
ソフトウェア管理台帳に関して教えて</t>
    <rPh sb="12" eb="13">
      <t>ジ</t>
    </rPh>
    <rPh sb="14" eb="16">
      <t>シンセイ</t>
    </rPh>
    <rPh sb="20" eb="21">
      <t>オシ</t>
    </rPh>
    <rPh sb="24" eb="25">
      <t>アタラ</t>
    </rPh>
    <rPh sb="42" eb="43">
      <t>サイ</t>
    </rPh>
    <rPh sb="44" eb="46">
      <t>シンセイ</t>
    </rPh>
    <rPh sb="50" eb="51">
      <t>オシ</t>
    </rPh>
    <rPh sb="60" eb="62">
      <t>カンリ</t>
    </rPh>
    <rPh sb="62" eb="64">
      <t>ダイチョウ</t>
    </rPh>
    <rPh sb="65" eb="66">
      <t>カン</t>
    </rPh>
    <rPh sb="68" eb="69">
      <t>オシ</t>
    </rPh>
    <phoneticPr fontId="4"/>
  </si>
  <si>
    <t>勤怠の提出方法について教えて
勤怠入力のやり方について教えて
勤怠について教えて
勤怠提出のやり方を教えて
勤怠の提出方法について手順を教えて
amoebaで勤怠入力のやり方を教えて</t>
    <rPh sb="0" eb="2">
      <t>キンタイ</t>
    </rPh>
    <rPh sb="3" eb="7">
      <t>テイシュツホウホウ</t>
    </rPh>
    <rPh sb="11" eb="12">
      <t>オシ</t>
    </rPh>
    <rPh sb="15" eb="17">
      <t>キンタイ</t>
    </rPh>
    <rPh sb="17" eb="19">
      <t>ニュウリョク</t>
    </rPh>
    <rPh sb="22" eb="23">
      <t>カタ</t>
    </rPh>
    <rPh sb="27" eb="28">
      <t>オシ</t>
    </rPh>
    <rPh sb="31" eb="33">
      <t>キンタイ</t>
    </rPh>
    <rPh sb="37" eb="38">
      <t>オシ</t>
    </rPh>
    <rPh sb="41" eb="43">
      <t>キンタイ</t>
    </rPh>
    <rPh sb="43" eb="45">
      <t>テイシュツ</t>
    </rPh>
    <rPh sb="48" eb="49">
      <t>カタ</t>
    </rPh>
    <rPh sb="50" eb="51">
      <t>オシ</t>
    </rPh>
    <rPh sb="54" eb="56">
      <t>キンタイ</t>
    </rPh>
    <rPh sb="57" eb="59">
      <t>テイシュツ</t>
    </rPh>
    <rPh sb="59" eb="61">
      <t>ホウホウ</t>
    </rPh>
    <rPh sb="65" eb="67">
      <t>テジュン</t>
    </rPh>
    <rPh sb="68" eb="69">
      <t>オシ</t>
    </rPh>
    <rPh sb="79" eb="81">
      <t>キンタイ</t>
    </rPh>
    <rPh sb="81" eb="83">
      <t>ニュウリョク</t>
    </rPh>
    <rPh sb="86" eb="87">
      <t>カタ</t>
    </rPh>
    <rPh sb="88" eb="89">
      <t>オシ</t>
    </rPh>
    <phoneticPr fontId="4"/>
  </si>
  <si>
    <t>勤怠の提出方法
amoeba勤怠の提出方法</t>
    <rPh sb="0" eb="2">
      <t>キンタイ</t>
    </rPh>
    <rPh sb="3" eb="5">
      <t>テイシュツ</t>
    </rPh>
    <rPh sb="5" eb="7">
      <t>ホウホウ</t>
    </rPh>
    <rPh sb="14" eb="16">
      <t>キンタイ</t>
    </rPh>
    <rPh sb="17" eb="19">
      <t>テイシュツ</t>
    </rPh>
    <rPh sb="19" eb="21">
      <t>ホウホウ</t>
    </rPh>
    <phoneticPr fontId="4"/>
  </si>
  <si>
    <t>フレックス利用時の勤怠提出方法について</t>
  </si>
  <si>
    <t>出張時のToDo</t>
    <phoneticPr fontId="4"/>
  </si>
  <si>
    <t>ソフトウェアインストール時の申請について
ソフトウェアインストール　申請方法
ソフトウェア　申請について
ソフトウェアインストール　申請手順</t>
    <rPh sb="12" eb="13">
      <t>ジ</t>
    </rPh>
    <rPh sb="14" eb="16">
      <t>シンセイ</t>
    </rPh>
    <rPh sb="34" eb="36">
      <t>シンセイ</t>
    </rPh>
    <rPh sb="36" eb="38">
      <t>ホウホウ</t>
    </rPh>
    <rPh sb="46" eb="48">
      <t>シンセイ</t>
    </rPh>
    <rPh sb="66" eb="68">
      <t>シンセイ</t>
    </rPh>
    <rPh sb="68" eb="70">
      <t>テジュン</t>
    </rPh>
    <phoneticPr fontId="4"/>
  </si>
  <si>
    <t>勤怠の提出方法
Amoebaで勤怠を提出する方法を教えて</t>
    <phoneticPr fontId="4"/>
  </si>
  <si>
    <t>フレックス利用時の勤怠提出について
フレックス勤務している時に、Amoebaで勤怠を提出する方法</t>
    <phoneticPr fontId="4"/>
  </si>
  <si>
    <t>出張時のToDoを教えて
出張時の前と後で、気を付けることやしなければいけないことを教えて
KCCSルールで出張時の前と後で、気を付けることやしなければいけないことを教えて</t>
    <phoneticPr fontId="4"/>
  </si>
  <si>
    <t>ソフトウェアインストール時の申請の方法
PCにソフトウェアをインストールする際に申請をする方法
PCにWinSCPをインストールしたい。申請をする方法を教えて
PCにソフトウェアをインストールする際に許可を得る方法
会社のPCに新たにソフトウェアをインストールする場合、事前に誰に許可を取ればよいですか？</t>
    <phoneticPr fontId="4"/>
  </si>
  <si>
    <t>勤怠の提出方法</t>
    <phoneticPr fontId="4"/>
  </si>
  <si>
    <t>■普通に検索</t>
    <rPh sb="1" eb="3">
      <t>フツウ</t>
    </rPh>
    <rPh sb="4" eb="6">
      <t>ケンサク</t>
    </rPh>
    <phoneticPr fontId="4"/>
  </si>
  <si>
    <t>■AI検索</t>
    <rPh sb="3" eb="5">
      <t>ケンサク</t>
    </rPh>
    <phoneticPr fontId="4"/>
  </si>
  <si>
    <t>■全体</t>
    <rPh sb="1" eb="3">
      <t>ゼンタイ</t>
    </rPh>
    <phoneticPr fontId="4"/>
  </si>
  <si>
    <t>削減率</t>
    <rPh sb="0" eb="2">
      <t>サクゲン</t>
    </rPh>
    <rPh sb="2" eb="3">
      <t>リツ</t>
    </rPh>
    <phoneticPr fontId="4"/>
  </si>
  <si>
    <t>・全体</t>
    <rPh sb="1" eb="3">
      <t>ゼンタイ</t>
    </rPh>
    <phoneticPr fontId="4"/>
  </si>
  <si>
    <t>-</t>
    <phoneticPr fontId="4"/>
  </si>
  <si>
    <t>1日削減時間</t>
    <rPh sb="1" eb="2">
      <t>ニチ</t>
    </rPh>
    <rPh sb="2" eb="4">
      <t>サクゲン</t>
    </rPh>
    <rPh sb="4" eb="6">
      <t>ジカン</t>
    </rPh>
    <phoneticPr fontId="4"/>
  </si>
  <si>
    <t>・項目別</t>
    <rPh sb="1" eb="3">
      <t>コウモク</t>
    </rPh>
    <rPh sb="3" eb="4">
      <t>ベツ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</si>
</sst>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FF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3" fillId="3" borderId="1" xfId="2" applyFont="1" applyFill="1" applyBorder="1">
      <alignment vertical="center"/>
    </xf>
    <xf numFmtId="0" fontId="3" fillId="4" borderId="1" xfId="2" applyFont="1" applyFill="1" applyBorder="1">
      <alignment vertical="center"/>
    </xf>
    <xf numFmtId="0" fontId="1" fillId="5" borderId="1" xfId="2" applyFill="1" applyBorder="1" applyAlignment="1">
      <alignment horizontal="center" vertical="center"/>
    </xf>
    <xf numFmtId="0" fontId="1" fillId="2" borderId="1" xfId="2" applyFill="1" applyBorder="1">
      <alignment vertical="center"/>
    </xf>
    <xf numFmtId="0" fontId="1" fillId="2" borderId="1" xfId="2" applyFill="1" applyBorder="1" applyAlignment="1">
      <alignment horizontal="center" vertical="center"/>
    </xf>
    <xf numFmtId="0" fontId="5" fillId="2" borderId="1" xfId="2" applyFont="1" applyFill="1" applyBorder="1">
      <alignment vertical="center"/>
    </xf>
    <xf numFmtId="0" fontId="3" fillId="3" borderId="2" xfId="2" applyFont="1" applyFill="1" applyBorder="1">
      <alignment vertical="center"/>
    </xf>
    <xf numFmtId="0" fontId="0" fillId="2" borderId="1" xfId="2" applyFont="1" applyFill="1" applyBorder="1" applyAlignment="1">
      <alignment horizontal="center" vertical="center"/>
    </xf>
    <xf numFmtId="0" fontId="0" fillId="6" borderId="1" xfId="2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2" applyFont="1" applyFill="1" applyBorder="1">
      <alignment vertical="center"/>
    </xf>
    <xf numFmtId="0" fontId="3" fillId="3" borderId="4" xfId="2" applyFont="1" applyFill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1" fillId="2" borderId="8" xfId="2" applyFill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0" fontId="6" fillId="6" borderId="1" xfId="2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1" fillId="2" borderId="0" xfId="2" applyFill="1" applyBorder="1">
      <alignment vertical="center"/>
    </xf>
    <xf numFmtId="0" fontId="1" fillId="2" borderId="0" xfId="2" applyFill="1" applyBorder="1" applyAlignment="1">
      <alignment horizontal="center" vertical="center"/>
    </xf>
    <xf numFmtId="0" fontId="0" fillId="2" borderId="0" xfId="2" applyFont="1" applyFill="1" applyBorder="1">
      <alignment vertical="center"/>
    </xf>
    <xf numFmtId="0" fontId="1" fillId="2" borderId="9" xfId="2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" fillId="2" borderId="1" xfId="2" applyFill="1" applyBorder="1" applyAlignment="1">
      <alignment horizontal="left" vertical="center"/>
    </xf>
    <xf numFmtId="0" fontId="0" fillId="2" borderId="1" xfId="2" applyFont="1" applyFill="1" applyBorder="1" applyAlignment="1">
      <alignment horizontal="left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7" fillId="7" borderId="1" xfId="0" applyFont="1" applyFill="1" applyBorder="1">
      <alignment vertical="center"/>
    </xf>
    <xf numFmtId="0" fontId="7" fillId="7" borderId="1" xfId="2" applyFont="1" applyFill="1" applyBorder="1" applyAlignment="1">
      <alignment horizontal="left" vertical="center"/>
    </xf>
    <xf numFmtId="0" fontId="8" fillId="7" borderId="1" xfId="0" applyFont="1" applyFill="1" applyBorder="1">
      <alignment vertical="center"/>
    </xf>
    <xf numFmtId="0" fontId="0" fillId="7" borderId="1" xfId="2" applyFont="1" applyFill="1" applyBorder="1" applyAlignment="1">
      <alignment horizontal="left" vertical="center"/>
    </xf>
    <xf numFmtId="0" fontId="0" fillId="7" borderId="1" xfId="2" applyFont="1" applyFill="1" applyBorder="1" applyAlignment="1">
      <alignment horizontal="left" vertical="center" wrapText="1"/>
    </xf>
    <xf numFmtId="0" fontId="0" fillId="7" borderId="1" xfId="2" applyFont="1" applyFill="1" applyBorder="1" applyAlignment="1">
      <alignment horizontal="center" vertical="center" wrapText="1"/>
    </xf>
    <xf numFmtId="0" fontId="1" fillId="7" borderId="1" xfId="2" applyFill="1" applyBorder="1" applyAlignment="1">
      <alignment horizontal="center" vertical="center"/>
    </xf>
    <xf numFmtId="0" fontId="3" fillId="3" borderId="1" xfId="2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0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3">
    <cellStyle name="標準" xfId="0" builtinId="0"/>
    <cellStyle name="標準 2" xfId="2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231321</xdr:rowOff>
    </xdr:from>
    <xdr:to>
      <xdr:col>18</xdr:col>
      <xdr:colOff>449460</xdr:colOff>
      <xdr:row>36</xdr:row>
      <xdr:rowOff>44713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1321"/>
          <a:ext cx="12695889" cy="8630821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37</xdr:col>
      <xdr:colOff>341841</xdr:colOff>
      <xdr:row>28</xdr:row>
      <xdr:rowOff>83939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07143" y="244929"/>
          <a:ext cx="11907912" cy="6697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7" zoomScale="70" zoomScaleNormal="70" workbookViewId="0">
      <selection activeCell="I23" sqref="I23"/>
    </sheetView>
  </sheetViews>
  <sheetFormatPr defaultRowHeight="18.75" x14ac:dyDescent="0.4"/>
  <cols>
    <col min="1" max="1" width="74.5" style="20" bestFit="1" customWidth="1"/>
    <col min="2" max="2" width="9.625" style="20" bestFit="1" customWidth="1"/>
    <col min="3" max="4" width="9.25" style="20" bestFit="1" customWidth="1"/>
    <col min="5" max="5" width="11.25" style="20" bestFit="1" customWidth="1"/>
    <col min="6" max="6" width="9.25" style="20" bestFit="1" customWidth="1"/>
    <col min="7" max="7" width="57.875" style="20" customWidth="1"/>
    <col min="8" max="8" width="9.25" style="20" bestFit="1" customWidth="1"/>
    <col min="9" max="9" width="58.375" style="20" customWidth="1"/>
    <col min="10" max="10" width="9.25" style="20" bestFit="1" customWidth="1"/>
    <col min="11" max="11" width="78.5" style="20" customWidth="1"/>
    <col min="12" max="12" width="9.25" style="20" bestFit="1" customWidth="1"/>
    <col min="13" max="13" width="56.25" style="20" customWidth="1"/>
    <col min="14" max="14" width="9.25" style="20" bestFit="1" customWidth="1"/>
    <col min="15" max="15" width="45.5" style="20" customWidth="1"/>
    <col min="16" max="16384" width="9" style="20"/>
  </cols>
  <sheetData>
    <row r="1" spans="1:15" x14ac:dyDescent="0.4">
      <c r="A1" s="20" t="s">
        <v>42</v>
      </c>
    </row>
    <row r="2" spans="1:15" x14ac:dyDescent="0.4">
      <c r="A2" s="41" t="s">
        <v>0</v>
      </c>
      <c r="B2" s="38" t="s">
        <v>37</v>
      </c>
      <c r="C2" s="39"/>
      <c r="D2" s="39"/>
      <c r="E2" s="40"/>
      <c r="F2" s="38" t="s">
        <v>38</v>
      </c>
      <c r="G2" s="39"/>
      <c r="H2" s="39"/>
      <c r="I2" s="39"/>
      <c r="J2" s="39"/>
      <c r="K2" s="39"/>
      <c r="L2" s="39"/>
      <c r="M2" s="39"/>
      <c r="N2" s="40"/>
      <c r="O2" s="13"/>
    </row>
    <row r="3" spans="1:15" x14ac:dyDescent="0.4">
      <c r="A3" s="42"/>
      <c r="B3" s="12" t="s">
        <v>25</v>
      </c>
      <c r="C3" s="12" t="s">
        <v>26</v>
      </c>
      <c r="D3" s="12" t="s">
        <v>27</v>
      </c>
      <c r="E3" s="12" t="s">
        <v>29</v>
      </c>
      <c r="F3" s="7" t="s">
        <v>32</v>
      </c>
      <c r="G3" s="7"/>
      <c r="H3" s="12" t="s">
        <v>33</v>
      </c>
      <c r="I3" s="12"/>
      <c r="J3" s="12" t="s">
        <v>34</v>
      </c>
      <c r="K3" s="12"/>
      <c r="L3" s="12" t="s">
        <v>35</v>
      </c>
      <c r="M3" s="12"/>
      <c r="N3" s="12" t="s">
        <v>36</v>
      </c>
      <c r="O3" s="1"/>
    </row>
    <row r="4" spans="1:15" x14ac:dyDescent="0.4">
      <c r="A4" s="2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4">
      <c r="A5" s="4" t="s">
        <v>2</v>
      </c>
      <c r="B5" s="5">
        <v>0.1</v>
      </c>
      <c r="C5" s="5">
        <v>1</v>
      </c>
      <c r="D5" s="5">
        <v>3</v>
      </c>
      <c r="E5" s="5">
        <v>2</v>
      </c>
      <c r="F5" s="10">
        <v>1</v>
      </c>
      <c r="G5" s="10"/>
      <c r="H5" s="5">
        <v>1.5</v>
      </c>
      <c r="I5" s="5"/>
      <c r="J5" s="5">
        <v>1</v>
      </c>
      <c r="K5" s="5"/>
      <c r="L5" s="5">
        <v>2</v>
      </c>
      <c r="M5" s="5"/>
      <c r="N5" s="5">
        <v>2</v>
      </c>
      <c r="O5" s="5"/>
    </row>
    <row r="6" spans="1:15" x14ac:dyDescent="0.4">
      <c r="A6" s="4" t="s">
        <v>3</v>
      </c>
      <c r="B6" s="5">
        <v>0.5</v>
      </c>
      <c r="C6" s="5">
        <v>1</v>
      </c>
      <c r="D6" s="5">
        <v>3</v>
      </c>
      <c r="E6" s="5">
        <v>1</v>
      </c>
      <c r="F6" s="10">
        <v>1</v>
      </c>
      <c r="G6" s="10"/>
      <c r="H6" s="5">
        <v>0.5</v>
      </c>
      <c r="I6" s="5"/>
      <c r="J6" s="5">
        <v>1</v>
      </c>
      <c r="K6" s="5"/>
      <c r="L6" s="5">
        <v>3</v>
      </c>
      <c r="M6" s="5"/>
      <c r="N6" s="5">
        <v>1</v>
      </c>
      <c r="O6" s="5"/>
    </row>
    <row r="7" spans="1:15" x14ac:dyDescent="0.4">
      <c r="A7" s="2" t="s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4">
      <c r="A8" s="6" t="s">
        <v>5</v>
      </c>
      <c r="B8" s="5">
        <v>0.1</v>
      </c>
      <c r="C8" s="5">
        <v>1</v>
      </c>
      <c r="D8" s="5">
        <v>3</v>
      </c>
      <c r="E8" s="5">
        <v>0.5</v>
      </c>
      <c r="F8" s="10">
        <v>1</v>
      </c>
      <c r="G8" s="10"/>
      <c r="H8" s="5">
        <v>0.5</v>
      </c>
      <c r="I8" s="5"/>
      <c r="J8" s="5">
        <v>1</v>
      </c>
      <c r="K8" s="5"/>
      <c r="L8" s="5">
        <v>0.5</v>
      </c>
      <c r="M8" s="5"/>
      <c r="N8" s="5">
        <v>1</v>
      </c>
      <c r="O8" s="5"/>
    </row>
    <row r="9" spans="1:15" x14ac:dyDescent="0.4">
      <c r="A9" s="6" t="s">
        <v>6</v>
      </c>
      <c r="B9" s="5">
        <v>1</v>
      </c>
      <c r="C9" s="5">
        <v>1</v>
      </c>
      <c r="D9" s="5">
        <v>3</v>
      </c>
      <c r="E9" s="5">
        <v>2</v>
      </c>
      <c r="F9" s="10">
        <v>1</v>
      </c>
      <c r="G9" s="10"/>
      <c r="H9" s="5">
        <v>0.5</v>
      </c>
      <c r="I9" s="5"/>
      <c r="J9" s="5">
        <v>4</v>
      </c>
      <c r="K9" s="5"/>
      <c r="L9" s="5">
        <v>1</v>
      </c>
      <c r="M9" s="5"/>
      <c r="N9" s="5">
        <v>1</v>
      </c>
      <c r="O9" s="5"/>
    </row>
    <row r="10" spans="1:15" x14ac:dyDescent="0.4">
      <c r="A10" s="2" t="s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4">
      <c r="A11" s="4" t="s">
        <v>8</v>
      </c>
      <c r="B11" s="5">
        <v>0.1</v>
      </c>
      <c r="C11" s="5">
        <v>1</v>
      </c>
      <c r="D11" s="5">
        <v>3</v>
      </c>
      <c r="E11" s="5">
        <v>2</v>
      </c>
      <c r="F11" s="10">
        <v>1</v>
      </c>
      <c r="G11" s="10"/>
      <c r="H11" s="5">
        <v>0.5</v>
      </c>
      <c r="I11" s="5"/>
      <c r="J11" s="5">
        <v>1</v>
      </c>
      <c r="K11" s="5"/>
      <c r="L11" s="5">
        <v>0.5</v>
      </c>
      <c r="M11" s="5"/>
      <c r="N11" s="5">
        <v>1</v>
      </c>
      <c r="O11" s="5"/>
    </row>
    <row r="12" spans="1:15" x14ac:dyDescent="0.4">
      <c r="A12" s="4" t="s">
        <v>9</v>
      </c>
      <c r="B12" s="9"/>
      <c r="C12" s="5">
        <v>3</v>
      </c>
      <c r="D12" s="5">
        <v>5</v>
      </c>
      <c r="E12" s="5">
        <v>6</v>
      </c>
      <c r="F12" s="17"/>
      <c r="G12" s="17"/>
      <c r="H12" s="5">
        <v>0.5</v>
      </c>
      <c r="I12" s="5"/>
      <c r="J12" s="5">
        <v>1</v>
      </c>
      <c r="K12" s="5"/>
      <c r="L12" s="5">
        <v>1</v>
      </c>
      <c r="M12" s="5"/>
      <c r="N12" s="5">
        <v>1</v>
      </c>
      <c r="O12" s="5"/>
    </row>
    <row r="13" spans="1:15" x14ac:dyDescent="0.4">
      <c r="A13" s="2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4">
      <c r="A14" s="4" t="s">
        <v>11</v>
      </c>
      <c r="B14" s="5">
        <v>0.1</v>
      </c>
      <c r="C14" s="5">
        <v>1</v>
      </c>
      <c r="D14" s="5">
        <v>5</v>
      </c>
      <c r="E14" s="5">
        <v>2</v>
      </c>
      <c r="F14" s="10">
        <v>1</v>
      </c>
      <c r="G14" s="10"/>
      <c r="H14" s="5">
        <v>0.5</v>
      </c>
      <c r="I14" s="5"/>
      <c r="J14" s="5">
        <v>3</v>
      </c>
      <c r="K14" s="5"/>
      <c r="L14" s="5">
        <v>0.75</v>
      </c>
      <c r="M14" s="5"/>
      <c r="N14" s="5">
        <v>1</v>
      </c>
      <c r="O14" s="5"/>
    </row>
    <row r="15" spans="1:15" x14ac:dyDescent="0.4">
      <c r="A15" s="4" t="s">
        <v>12</v>
      </c>
      <c r="B15" s="5">
        <v>0.2</v>
      </c>
      <c r="C15" s="5">
        <v>1</v>
      </c>
      <c r="D15" s="5">
        <v>3</v>
      </c>
      <c r="E15" s="5">
        <v>0.5</v>
      </c>
      <c r="F15" s="10">
        <v>1</v>
      </c>
      <c r="G15" s="10"/>
      <c r="H15" s="5">
        <v>0.5</v>
      </c>
      <c r="I15" s="5"/>
      <c r="J15" s="5">
        <v>1</v>
      </c>
      <c r="K15" s="5"/>
      <c r="L15" s="5">
        <v>1</v>
      </c>
      <c r="M15" s="5"/>
      <c r="N15" s="5">
        <v>1</v>
      </c>
      <c r="O15" s="5"/>
    </row>
    <row r="16" spans="1:15" x14ac:dyDescent="0.4">
      <c r="A16" s="2" t="s">
        <v>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4">
      <c r="A17" s="4" t="s">
        <v>14</v>
      </c>
      <c r="B17" s="5">
        <v>0.1</v>
      </c>
      <c r="C17" s="5">
        <v>1</v>
      </c>
      <c r="D17" s="5">
        <v>3</v>
      </c>
      <c r="E17" s="5">
        <v>2</v>
      </c>
      <c r="F17" s="10">
        <v>1</v>
      </c>
      <c r="G17" s="10"/>
      <c r="H17" s="5">
        <v>0.5</v>
      </c>
      <c r="I17" s="5"/>
      <c r="J17" s="5">
        <v>1</v>
      </c>
      <c r="K17" s="5"/>
      <c r="L17" s="5">
        <v>1</v>
      </c>
      <c r="M17" s="5"/>
      <c r="N17" s="5">
        <v>1</v>
      </c>
      <c r="O17" s="5"/>
    </row>
    <row r="18" spans="1:15" x14ac:dyDescent="0.4">
      <c r="A18" s="4" t="s">
        <v>15</v>
      </c>
      <c r="B18" s="5">
        <v>0.2</v>
      </c>
      <c r="C18" s="5">
        <v>1</v>
      </c>
      <c r="D18" s="5">
        <v>3</v>
      </c>
      <c r="E18" s="5">
        <v>0.5</v>
      </c>
      <c r="F18" s="10">
        <v>1</v>
      </c>
      <c r="G18" s="10"/>
      <c r="H18" s="5">
        <v>0.5</v>
      </c>
      <c r="I18" s="5"/>
      <c r="J18" s="5">
        <v>1</v>
      </c>
      <c r="K18" s="5"/>
      <c r="L18" s="5">
        <v>1</v>
      </c>
      <c r="M18" s="5"/>
      <c r="N18" s="5">
        <v>1</v>
      </c>
      <c r="O18" s="5"/>
    </row>
    <row r="19" spans="1:15" x14ac:dyDescent="0.4">
      <c r="A19" s="21"/>
      <c r="B19" s="22"/>
      <c r="C19" s="22"/>
      <c r="D19" s="22"/>
      <c r="E19" s="22"/>
      <c r="F19" s="19"/>
      <c r="G19" s="19"/>
      <c r="H19" s="22"/>
      <c r="I19" s="22"/>
      <c r="J19" s="22"/>
      <c r="K19" s="22"/>
      <c r="L19" s="22"/>
      <c r="M19" s="22"/>
      <c r="N19" s="22"/>
      <c r="O19" s="22"/>
    </row>
    <row r="20" spans="1:15" x14ac:dyDescent="0.4">
      <c r="A20" s="20" t="s">
        <v>43</v>
      </c>
    </row>
    <row r="21" spans="1:15" x14ac:dyDescent="0.4">
      <c r="A21" s="37" t="s">
        <v>0</v>
      </c>
      <c r="B21" s="43" t="s">
        <v>37</v>
      </c>
      <c r="C21" s="43"/>
      <c r="D21" s="43"/>
      <c r="E21" s="43"/>
      <c r="F21" s="43" t="s">
        <v>38</v>
      </c>
      <c r="G21" s="43"/>
      <c r="H21" s="43"/>
      <c r="I21" s="43"/>
      <c r="J21" s="43"/>
      <c r="K21" s="43"/>
      <c r="L21" s="43"/>
      <c r="M21" s="43"/>
      <c r="N21" s="43"/>
      <c r="O21" s="13"/>
    </row>
    <row r="22" spans="1:15" x14ac:dyDescent="0.4">
      <c r="A22" s="37"/>
      <c r="B22" s="1" t="s">
        <v>25</v>
      </c>
      <c r="C22" s="1" t="s">
        <v>26</v>
      </c>
      <c r="D22" s="1" t="s">
        <v>27</v>
      </c>
      <c r="E22" s="1" t="s">
        <v>29</v>
      </c>
      <c r="F22" s="1" t="s">
        <v>32</v>
      </c>
      <c r="G22" s="1"/>
      <c r="H22" s="1" t="s">
        <v>33</v>
      </c>
      <c r="I22" s="1"/>
      <c r="J22" s="14" t="s">
        <v>34</v>
      </c>
      <c r="K22" s="1"/>
      <c r="L22" s="1" t="s">
        <v>35</v>
      </c>
      <c r="M22" s="1"/>
      <c r="N22" s="1" t="s">
        <v>36</v>
      </c>
      <c r="O22" s="1"/>
    </row>
    <row r="23" spans="1:15" ht="121.5" customHeight="1" x14ac:dyDescent="0.4">
      <c r="A23" s="11" t="s">
        <v>90</v>
      </c>
      <c r="B23" s="5">
        <v>0.2</v>
      </c>
      <c r="C23" s="5">
        <v>1</v>
      </c>
      <c r="D23" s="36">
        <v>3</v>
      </c>
      <c r="E23" s="5">
        <v>0.5</v>
      </c>
      <c r="F23" s="17"/>
      <c r="G23" s="30" t="s">
        <v>70</v>
      </c>
      <c r="H23" s="18"/>
      <c r="I23" s="31" t="s">
        <v>71</v>
      </c>
      <c r="J23" s="5">
        <v>3</v>
      </c>
      <c r="K23" s="35" t="s">
        <v>86</v>
      </c>
      <c r="L23" s="5">
        <v>6</v>
      </c>
      <c r="M23" s="34" t="s">
        <v>81</v>
      </c>
      <c r="N23" s="5">
        <v>2</v>
      </c>
      <c r="O23" s="34" t="s">
        <v>82</v>
      </c>
    </row>
    <row r="24" spans="1:15" x14ac:dyDescent="0.4">
      <c r="A24" s="11" t="s">
        <v>74</v>
      </c>
      <c r="B24" s="5">
        <v>0.2</v>
      </c>
      <c r="C24" s="5">
        <v>1</v>
      </c>
      <c r="D24" s="36">
        <v>3</v>
      </c>
      <c r="E24" s="5">
        <v>0.5</v>
      </c>
      <c r="F24" s="5">
        <v>1</v>
      </c>
      <c r="G24" s="28" t="s">
        <v>64</v>
      </c>
      <c r="H24" s="5">
        <v>0.5</v>
      </c>
      <c r="I24" s="26"/>
      <c r="J24" s="5">
        <v>1</v>
      </c>
      <c r="K24" s="8" t="s">
        <v>74</v>
      </c>
      <c r="L24" s="5">
        <v>0.75</v>
      </c>
      <c r="M24" s="27" t="s">
        <v>76</v>
      </c>
      <c r="N24" s="5">
        <v>1</v>
      </c>
      <c r="O24" s="26" t="s">
        <v>17</v>
      </c>
    </row>
    <row r="25" spans="1:15" ht="37.5" x14ac:dyDescent="0.4">
      <c r="A25" s="11" t="s">
        <v>75</v>
      </c>
      <c r="B25" s="5">
        <v>0.2</v>
      </c>
      <c r="C25" s="5">
        <v>1</v>
      </c>
      <c r="D25" s="5">
        <v>1</v>
      </c>
      <c r="E25" s="5">
        <v>0.5</v>
      </c>
      <c r="F25" s="17"/>
      <c r="G25" s="32" t="s">
        <v>77</v>
      </c>
      <c r="H25" s="5">
        <v>0.5</v>
      </c>
      <c r="I25" s="26"/>
      <c r="J25" s="5">
        <v>3</v>
      </c>
      <c r="K25" s="35" t="s">
        <v>87</v>
      </c>
      <c r="L25" s="5">
        <v>0.75</v>
      </c>
      <c r="M25" s="27" t="s">
        <v>78</v>
      </c>
      <c r="N25" s="5">
        <v>1</v>
      </c>
      <c r="O25" s="26" t="s">
        <v>83</v>
      </c>
    </row>
    <row r="26" spans="1:15" ht="56.25" x14ac:dyDescent="0.4">
      <c r="A26" s="4" t="s">
        <v>19</v>
      </c>
      <c r="B26" s="5">
        <v>0.2</v>
      </c>
      <c r="C26" s="5">
        <v>1</v>
      </c>
      <c r="D26" s="36">
        <v>3</v>
      </c>
      <c r="E26" s="5">
        <v>0.5</v>
      </c>
      <c r="F26" s="5">
        <v>1</v>
      </c>
      <c r="G26" s="28" t="s">
        <v>66</v>
      </c>
      <c r="H26" s="9"/>
      <c r="I26" s="33" t="s">
        <v>72</v>
      </c>
      <c r="J26" s="8">
        <v>5</v>
      </c>
      <c r="K26" s="35" t="s">
        <v>88</v>
      </c>
      <c r="L26" s="5">
        <v>3</v>
      </c>
      <c r="M26" s="34" t="s">
        <v>79</v>
      </c>
      <c r="N26" s="5">
        <v>1</v>
      </c>
      <c r="O26" s="27" t="s">
        <v>84</v>
      </c>
    </row>
    <row r="27" spans="1:15" ht="112.5" x14ac:dyDescent="0.4">
      <c r="A27" s="11" t="s">
        <v>31</v>
      </c>
      <c r="B27" s="5">
        <v>0.2</v>
      </c>
      <c r="C27" s="5">
        <v>1</v>
      </c>
      <c r="D27" s="36">
        <v>3</v>
      </c>
      <c r="E27" s="5">
        <v>0.5</v>
      </c>
      <c r="F27" s="15"/>
      <c r="G27" s="32" t="s">
        <v>69</v>
      </c>
      <c r="H27" s="9"/>
      <c r="I27" s="34" t="s">
        <v>73</v>
      </c>
      <c r="J27" s="9"/>
      <c r="K27" s="35" t="s">
        <v>89</v>
      </c>
      <c r="L27" s="5">
        <v>2</v>
      </c>
      <c r="M27" s="34" t="s">
        <v>80</v>
      </c>
      <c r="N27" s="9"/>
      <c r="O27" s="34" t="s">
        <v>85</v>
      </c>
    </row>
    <row r="28" spans="1:15" x14ac:dyDescent="0.4">
      <c r="A28"/>
      <c r="G28" s="29"/>
    </row>
    <row r="29" spans="1:15" x14ac:dyDescent="0.4">
      <c r="A29" s="23" t="s">
        <v>44</v>
      </c>
    </row>
    <row r="30" spans="1:15" x14ac:dyDescent="0.4">
      <c r="A30" s="37" t="s">
        <v>0</v>
      </c>
      <c r="B30" s="38" t="s">
        <v>37</v>
      </c>
      <c r="C30" s="39"/>
      <c r="D30" s="39"/>
      <c r="E30" s="40"/>
      <c r="F30" s="38" t="s">
        <v>38</v>
      </c>
      <c r="G30" s="39"/>
      <c r="H30" s="39"/>
      <c r="I30" s="39"/>
      <c r="J30" s="39"/>
      <c r="K30" s="39"/>
      <c r="L30" s="39"/>
      <c r="M30" s="39"/>
      <c r="N30" s="40"/>
      <c r="O30" s="13"/>
    </row>
    <row r="31" spans="1:15" x14ac:dyDescent="0.4">
      <c r="A31" s="37"/>
      <c r="B31" s="12" t="s">
        <v>25</v>
      </c>
      <c r="C31" s="12" t="s">
        <v>26</v>
      </c>
      <c r="D31" s="12" t="s">
        <v>27</v>
      </c>
      <c r="E31" s="12" t="s">
        <v>29</v>
      </c>
      <c r="F31" s="7" t="s">
        <v>32</v>
      </c>
      <c r="G31" s="7"/>
      <c r="H31" s="12" t="s">
        <v>33</v>
      </c>
      <c r="I31" s="12"/>
      <c r="J31" s="12" t="s">
        <v>34</v>
      </c>
      <c r="K31" s="12"/>
      <c r="L31" s="12" t="s">
        <v>35</v>
      </c>
      <c r="M31" s="12"/>
      <c r="N31" s="12" t="s">
        <v>36</v>
      </c>
      <c r="O31" s="1"/>
    </row>
    <row r="32" spans="1:15" x14ac:dyDescent="0.4">
      <c r="A32" s="4" t="s">
        <v>20</v>
      </c>
      <c r="B32" s="5">
        <v>0.2</v>
      </c>
      <c r="C32" s="5">
        <v>2</v>
      </c>
      <c r="D32" s="5">
        <v>3</v>
      </c>
      <c r="E32" s="5">
        <v>0.5</v>
      </c>
      <c r="F32" s="5">
        <v>1</v>
      </c>
      <c r="G32" s="26" t="s">
        <v>63</v>
      </c>
      <c r="H32" s="9"/>
      <c r="I32" s="9"/>
      <c r="J32" s="5">
        <v>1</v>
      </c>
      <c r="K32" s="5"/>
      <c r="L32" s="5">
        <v>0.5</v>
      </c>
      <c r="M32" s="5"/>
      <c r="N32" s="5">
        <v>1</v>
      </c>
      <c r="O32" s="5"/>
    </row>
    <row r="33" spans="1:15" x14ac:dyDescent="0.4">
      <c r="A33" s="4" t="s">
        <v>21</v>
      </c>
      <c r="B33" s="5">
        <v>0.5</v>
      </c>
      <c r="C33" s="5">
        <v>3</v>
      </c>
      <c r="D33" s="5">
        <v>3</v>
      </c>
      <c r="E33" s="5">
        <v>0.5</v>
      </c>
      <c r="F33" s="5">
        <v>1</v>
      </c>
      <c r="G33" s="27" t="s">
        <v>64</v>
      </c>
      <c r="H33" s="5">
        <v>0.5</v>
      </c>
      <c r="I33" s="5"/>
      <c r="J33" s="5">
        <v>1</v>
      </c>
      <c r="K33" s="5"/>
      <c r="L33" s="5">
        <v>0.75</v>
      </c>
      <c r="M33" s="5"/>
      <c r="N33" s="5">
        <v>1</v>
      </c>
      <c r="O33" s="5"/>
    </row>
    <row r="34" spans="1:15" x14ac:dyDescent="0.4">
      <c r="A34" s="4" t="s">
        <v>22</v>
      </c>
      <c r="B34" s="5">
        <v>0.2</v>
      </c>
      <c r="C34" s="5">
        <v>1</v>
      </c>
      <c r="D34" s="5">
        <v>3</v>
      </c>
      <c r="E34" s="5">
        <v>0.5</v>
      </c>
      <c r="F34" s="5">
        <v>1</v>
      </c>
      <c r="G34" s="26" t="s">
        <v>65</v>
      </c>
      <c r="H34" s="5">
        <v>0.5</v>
      </c>
      <c r="I34" s="5"/>
      <c r="J34" s="5">
        <v>1</v>
      </c>
      <c r="K34" s="5"/>
      <c r="L34" s="5">
        <v>0.75</v>
      </c>
      <c r="M34" s="5"/>
      <c r="N34" s="5">
        <v>1</v>
      </c>
      <c r="O34" s="5"/>
    </row>
    <row r="35" spans="1:15" x14ac:dyDescent="0.4">
      <c r="A35" s="4" t="s">
        <v>23</v>
      </c>
      <c r="B35" s="5">
        <v>0.2</v>
      </c>
      <c r="C35" s="5">
        <v>3</v>
      </c>
      <c r="D35" s="5">
        <v>3</v>
      </c>
      <c r="E35" s="5">
        <v>2</v>
      </c>
      <c r="F35" s="5">
        <v>1</v>
      </c>
      <c r="G35" s="27" t="s">
        <v>67</v>
      </c>
      <c r="H35" s="5">
        <v>0.5</v>
      </c>
      <c r="I35" s="5"/>
      <c r="J35" s="5">
        <v>1</v>
      </c>
      <c r="K35" s="5"/>
      <c r="L35" s="5">
        <v>0.75</v>
      </c>
      <c r="M35" s="5"/>
      <c r="N35" s="5">
        <v>1</v>
      </c>
      <c r="O35" s="5"/>
    </row>
    <row r="36" spans="1:15" x14ac:dyDescent="0.4">
      <c r="A36" s="4" t="s">
        <v>24</v>
      </c>
      <c r="B36" s="5">
        <v>0.5</v>
      </c>
      <c r="C36" s="5">
        <v>2</v>
      </c>
      <c r="D36" s="5">
        <v>5</v>
      </c>
      <c r="E36" s="5">
        <v>1</v>
      </c>
      <c r="F36" s="16">
        <v>1</v>
      </c>
      <c r="G36" s="26" t="s">
        <v>68</v>
      </c>
      <c r="H36" s="5">
        <v>0.5</v>
      </c>
      <c r="I36" s="5"/>
      <c r="J36" s="5">
        <v>1</v>
      </c>
      <c r="K36" s="5"/>
      <c r="L36" s="5">
        <v>1</v>
      </c>
      <c r="M36" s="5"/>
      <c r="N36" s="5">
        <v>1</v>
      </c>
      <c r="O36" s="5"/>
    </row>
    <row r="37" spans="1:15" x14ac:dyDescent="0.4">
      <c r="F37" s="24"/>
      <c r="G37" s="22"/>
    </row>
  </sheetData>
  <mergeCells count="9">
    <mergeCell ref="A30:A31"/>
    <mergeCell ref="B30:E30"/>
    <mergeCell ref="F30:N30"/>
    <mergeCell ref="A2:A3"/>
    <mergeCell ref="B2:E2"/>
    <mergeCell ref="F2:N2"/>
    <mergeCell ref="A21:A22"/>
    <mergeCell ref="B21:E21"/>
    <mergeCell ref="F21:N21"/>
  </mergeCells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opLeftCell="D1" zoomScale="70" zoomScaleNormal="70" workbookViewId="0">
      <selection activeCell="C39" sqref="C39"/>
    </sheetView>
  </sheetViews>
  <sheetFormatPr defaultRowHeight="18.75" x14ac:dyDescent="0.4"/>
  <cols>
    <col min="1" max="16384" width="9" style="20"/>
  </cols>
  <sheetData>
    <row r="1" spans="1:21" x14ac:dyDescent="0.4">
      <c r="A1" s="20" t="s">
        <v>91</v>
      </c>
      <c r="U1" s="20" t="s">
        <v>92</v>
      </c>
    </row>
  </sheetData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N1" zoomScale="70" zoomScaleNormal="70" workbookViewId="0">
      <selection activeCell="T10" sqref="T10"/>
    </sheetView>
  </sheetViews>
  <sheetFormatPr defaultRowHeight="18.75" x14ac:dyDescent="0.4"/>
  <cols>
    <col min="1" max="1" width="74.5" style="20" bestFit="1" customWidth="1"/>
    <col min="2" max="2" width="9.625" style="20" bestFit="1" customWidth="1"/>
    <col min="3" max="4" width="9.25" style="20" bestFit="1" customWidth="1"/>
    <col min="5" max="5" width="11.25" style="20" bestFit="1" customWidth="1"/>
    <col min="6" max="10" width="9.25" style="20" bestFit="1" customWidth="1"/>
    <col min="11" max="12" width="9" style="20"/>
    <col min="13" max="13" width="18.5" style="20" bestFit="1" customWidth="1"/>
    <col min="14" max="15" width="12.75" style="20" bestFit="1" customWidth="1"/>
    <col min="16" max="16" width="20.375" style="20" customWidth="1"/>
    <col min="17" max="17" width="17.5" style="20" customWidth="1"/>
    <col min="18" max="18" width="13.375" style="20" bestFit="1" customWidth="1"/>
    <col min="19" max="19" width="27.25" style="20" customWidth="1"/>
    <col min="20" max="20" width="12.25" style="20" bestFit="1" customWidth="1"/>
    <col min="21" max="21" width="9" style="20"/>
    <col min="22" max="22" width="13.375" style="20" bestFit="1" customWidth="1"/>
    <col min="23" max="23" width="12.875" style="20" customWidth="1"/>
    <col min="24" max="16384" width="9" style="20"/>
  </cols>
  <sheetData>
    <row r="1" spans="1:27" x14ac:dyDescent="0.4">
      <c r="A1" s="20" t="s">
        <v>42</v>
      </c>
      <c r="M1" s="20" t="s">
        <v>42</v>
      </c>
      <c r="Q1" s="20" t="s">
        <v>43</v>
      </c>
      <c r="U1" s="20" t="s">
        <v>44</v>
      </c>
      <c r="Y1" s="20" t="s">
        <v>93</v>
      </c>
    </row>
    <row r="2" spans="1:27" x14ac:dyDescent="0.4">
      <c r="A2" s="41" t="s">
        <v>0</v>
      </c>
      <c r="B2" s="38" t="s">
        <v>37</v>
      </c>
      <c r="C2" s="39"/>
      <c r="D2" s="39"/>
      <c r="E2" s="40"/>
      <c r="F2" s="38" t="s">
        <v>38</v>
      </c>
      <c r="G2" s="39"/>
      <c r="H2" s="39"/>
      <c r="I2" s="39"/>
      <c r="J2" s="40"/>
      <c r="M2" s="25"/>
      <c r="N2" s="25" t="s">
        <v>40</v>
      </c>
      <c r="O2" s="25" t="s">
        <v>39</v>
      </c>
      <c r="Q2" s="25"/>
      <c r="R2" s="25" t="s">
        <v>45</v>
      </c>
      <c r="S2" s="25" t="s">
        <v>46</v>
      </c>
      <c r="U2" s="25"/>
      <c r="V2" s="25" t="s">
        <v>40</v>
      </c>
      <c r="W2" s="25" t="s">
        <v>39</v>
      </c>
      <c r="Y2" s="25"/>
      <c r="Z2" s="25" t="s">
        <v>40</v>
      </c>
      <c r="AA2" s="25" t="s">
        <v>39</v>
      </c>
    </row>
    <row r="3" spans="1:27" x14ac:dyDescent="0.4">
      <c r="A3" s="42"/>
      <c r="B3" s="12" t="s">
        <v>25</v>
      </c>
      <c r="C3" s="12" t="s">
        <v>26</v>
      </c>
      <c r="D3" s="12" t="s">
        <v>27</v>
      </c>
      <c r="E3" s="12" t="s">
        <v>29</v>
      </c>
      <c r="F3" s="7" t="s">
        <v>32</v>
      </c>
      <c r="G3" s="12" t="s">
        <v>33</v>
      </c>
      <c r="H3" s="12" t="s">
        <v>34</v>
      </c>
      <c r="I3" s="12" t="s">
        <v>35</v>
      </c>
      <c r="J3" s="12" t="s">
        <v>36</v>
      </c>
      <c r="M3" s="25" t="s">
        <v>28</v>
      </c>
      <c r="N3" s="25">
        <f>SUM(F5:J18)</f>
        <v>52.75</v>
      </c>
      <c r="O3" s="25">
        <f>SUM(B5:E18)</f>
        <v>66.900000000000006</v>
      </c>
      <c r="Q3" s="25" t="s">
        <v>47</v>
      </c>
      <c r="R3" s="25">
        <f>SUM(F23:J27)</f>
        <v>32.5</v>
      </c>
      <c r="S3" s="25">
        <f>SUM(B23:E27)</f>
        <v>21.499999999999996</v>
      </c>
      <c r="U3" s="25" t="s">
        <v>28</v>
      </c>
      <c r="V3" s="25">
        <f>SUM(F32:J36)</f>
        <v>20.75</v>
      </c>
      <c r="W3" s="25">
        <f>SUM(B32:E36)</f>
        <v>34.099999999999994</v>
      </c>
      <c r="Y3" s="25" t="s">
        <v>28</v>
      </c>
      <c r="Z3" s="25">
        <f>SUM(F5:J18,F23:J27,F32:J36)</f>
        <v>106</v>
      </c>
      <c r="AA3" s="25">
        <f>SUM(B4:E18,B23:E27,B32:E36)</f>
        <v>122.50000000000003</v>
      </c>
    </row>
    <row r="4" spans="1:27" x14ac:dyDescent="0.4">
      <c r="A4" s="2" t="s">
        <v>1</v>
      </c>
      <c r="B4" s="3"/>
      <c r="C4" s="3"/>
      <c r="D4" s="3"/>
      <c r="E4" s="3"/>
      <c r="F4" s="3"/>
      <c r="G4" s="3"/>
      <c r="H4" s="3"/>
      <c r="I4" s="3"/>
      <c r="J4" s="3"/>
      <c r="M4" s="25" t="s">
        <v>30</v>
      </c>
      <c r="N4" s="25">
        <f>N3/COUNTA(F5:J18)</f>
        <v>1.0765306122448979</v>
      </c>
      <c r="O4" s="25">
        <f>O3/COUNTA(B5:E18)</f>
        <v>1.7153846153846155</v>
      </c>
      <c r="Q4" s="25" t="s">
        <v>48</v>
      </c>
      <c r="R4" s="25">
        <f>R3/COUNTA(F23:J27)</f>
        <v>1.911764705882353</v>
      </c>
      <c r="S4" s="25">
        <f>S3/COUNTA(B23:E27)</f>
        <v>1.0749999999999997</v>
      </c>
      <c r="U4" s="25" t="s">
        <v>30</v>
      </c>
      <c r="V4" s="25">
        <f>V3/COUNTA(F32:J36)</f>
        <v>0.86458333333333337</v>
      </c>
      <c r="W4" s="25">
        <f>W3/COUNTA(B32:E36)</f>
        <v>1.7049999999999996</v>
      </c>
      <c r="Y4" s="25" t="s">
        <v>30</v>
      </c>
      <c r="Z4" s="25">
        <f>AVERAGE(F5:J18,F23:J27,F32:J36)</f>
        <v>1.1777777777777778</v>
      </c>
      <c r="AA4" s="25">
        <f>AVERAGE(B4:E18,B23:E27,B32:E36)</f>
        <v>1.5506329113924053</v>
      </c>
    </row>
    <row r="5" spans="1:27" x14ac:dyDescent="0.4">
      <c r="A5" s="4" t="s">
        <v>2</v>
      </c>
      <c r="B5" s="5">
        <v>0.1</v>
      </c>
      <c r="C5" s="5">
        <v>1</v>
      </c>
      <c r="D5" s="5">
        <v>3</v>
      </c>
      <c r="E5" s="5">
        <v>2</v>
      </c>
      <c r="F5" s="10">
        <v>1</v>
      </c>
      <c r="G5" s="5">
        <v>1.5</v>
      </c>
      <c r="H5" s="5">
        <v>1</v>
      </c>
      <c r="I5" s="5">
        <v>2</v>
      </c>
      <c r="J5" s="5">
        <v>2</v>
      </c>
    </row>
    <row r="6" spans="1:27" x14ac:dyDescent="0.4">
      <c r="A6" s="4" t="s">
        <v>3</v>
      </c>
      <c r="B6" s="5">
        <v>0.5</v>
      </c>
      <c r="C6" s="5">
        <v>1</v>
      </c>
      <c r="D6" s="5">
        <v>3</v>
      </c>
      <c r="E6" s="5">
        <v>1</v>
      </c>
      <c r="F6" s="10">
        <v>1</v>
      </c>
      <c r="G6" s="5">
        <v>0.5</v>
      </c>
      <c r="H6" s="5">
        <v>1</v>
      </c>
      <c r="I6" s="5">
        <v>3</v>
      </c>
      <c r="J6" s="5">
        <v>1</v>
      </c>
      <c r="M6" s="20" t="s">
        <v>41</v>
      </c>
      <c r="N6" s="20">
        <f>ROUND((O4-N4)/O4*100,2)</f>
        <v>37.24</v>
      </c>
      <c r="Q6" s="20" t="s">
        <v>49</v>
      </c>
      <c r="R6" s="20">
        <f>ROUND((S4-R4)/S4*100,2)</f>
        <v>-77.84</v>
      </c>
      <c r="U6" s="20" t="s">
        <v>41</v>
      </c>
      <c r="V6" s="20">
        <f>ROUND((W4-V4)/W4*100,2)</f>
        <v>49.29</v>
      </c>
      <c r="Y6" s="20" t="s">
        <v>94</v>
      </c>
      <c r="Z6" s="20">
        <f>ROUND((AA4-Z4)/AA4*100,2)</f>
        <v>24.05</v>
      </c>
    </row>
    <row r="7" spans="1:27" x14ac:dyDescent="0.4">
      <c r="A7" s="2" t="s">
        <v>4</v>
      </c>
      <c r="B7" s="3"/>
      <c r="C7" s="3"/>
      <c r="D7" s="3"/>
      <c r="E7" s="3"/>
      <c r="F7" s="3"/>
      <c r="G7" s="3"/>
      <c r="H7" s="3"/>
      <c r="I7" s="3"/>
      <c r="J7" s="3"/>
    </row>
    <row r="8" spans="1:27" x14ac:dyDescent="0.4">
      <c r="A8" s="6" t="s">
        <v>5</v>
      </c>
      <c r="B8" s="5">
        <v>0.1</v>
      </c>
      <c r="C8" s="5">
        <v>1</v>
      </c>
      <c r="D8" s="5">
        <v>3</v>
      </c>
      <c r="E8" s="5">
        <v>0.5</v>
      </c>
      <c r="F8" s="10">
        <v>1</v>
      </c>
      <c r="G8" s="5">
        <v>0.5</v>
      </c>
      <c r="H8" s="5">
        <v>1</v>
      </c>
      <c r="I8" s="5">
        <v>0.5</v>
      </c>
      <c r="J8" s="5">
        <v>1</v>
      </c>
      <c r="M8" s="20" t="s">
        <v>50</v>
      </c>
      <c r="P8" s="20" t="s">
        <v>98</v>
      </c>
      <c r="S8" s="20" t="s">
        <v>95</v>
      </c>
    </row>
    <row r="9" spans="1:27" x14ac:dyDescent="0.4">
      <c r="A9" s="6" t="s">
        <v>6</v>
      </c>
      <c r="B9" s="5">
        <v>1</v>
      </c>
      <c r="C9" s="5">
        <v>1</v>
      </c>
      <c r="D9" s="5">
        <v>3</v>
      </c>
      <c r="E9" s="5">
        <v>2</v>
      </c>
      <c r="F9" s="10">
        <v>1</v>
      </c>
      <c r="G9" s="5">
        <v>0.5</v>
      </c>
      <c r="H9" s="5">
        <v>4</v>
      </c>
      <c r="I9" s="5">
        <v>1</v>
      </c>
      <c r="J9" s="5">
        <v>1</v>
      </c>
      <c r="M9" s="20" t="s">
        <v>55</v>
      </c>
      <c r="N9" s="20">
        <v>78</v>
      </c>
      <c r="P9" s="20" t="s">
        <v>60</v>
      </c>
      <c r="Q9" s="20">
        <f>N17+R17</f>
        <v>33.6</v>
      </c>
      <c r="S9" s="20" t="s">
        <v>60</v>
      </c>
      <c r="T9" s="20">
        <f>U17</f>
        <v>75.040000000000006</v>
      </c>
    </row>
    <row r="10" spans="1:27" x14ac:dyDescent="0.4">
      <c r="A10" s="2" t="s">
        <v>7</v>
      </c>
      <c r="B10" s="3"/>
      <c r="C10" s="3"/>
      <c r="D10" s="3"/>
      <c r="E10" s="3"/>
      <c r="F10" s="3"/>
      <c r="G10" s="3"/>
      <c r="H10" s="3"/>
      <c r="I10" s="3"/>
      <c r="J10" s="3"/>
      <c r="M10" s="20" t="s">
        <v>59</v>
      </c>
      <c r="N10" s="20">
        <v>591</v>
      </c>
      <c r="P10" s="20" t="s">
        <v>61</v>
      </c>
      <c r="Q10" s="20">
        <f>N11*Q9</f>
        <v>156240</v>
      </c>
      <c r="S10" s="20" t="s">
        <v>61</v>
      </c>
      <c r="T10" s="20">
        <f>T9*N11</f>
        <v>348936</v>
      </c>
    </row>
    <row r="11" spans="1:27" x14ac:dyDescent="0.4">
      <c r="A11" s="4" t="s">
        <v>8</v>
      </c>
      <c r="B11" s="5">
        <v>0.1</v>
      </c>
      <c r="C11" s="5">
        <v>1</v>
      </c>
      <c r="D11" s="5">
        <v>3</v>
      </c>
      <c r="E11" s="5">
        <v>2</v>
      </c>
      <c r="F11" s="10">
        <v>1</v>
      </c>
      <c r="G11" s="5">
        <v>0.5</v>
      </c>
      <c r="H11" s="5">
        <v>1</v>
      </c>
      <c r="I11" s="5">
        <v>0.5</v>
      </c>
      <c r="J11" s="5">
        <v>1</v>
      </c>
      <c r="M11" s="20" t="s">
        <v>51</v>
      </c>
      <c r="N11" s="20">
        <v>4650</v>
      </c>
      <c r="P11" s="20" t="s">
        <v>62</v>
      </c>
      <c r="Q11" s="20">
        <f>Q10*N10</f>
        <v>92337840</v>
      </c>
      <c r="S11" s="20" t="s">
        <v>62</v>
      </c>
      <c r="T11" s="20">
        <f>T10*591</f>
        <v>206221176</v>
      </c>
    </row>
    <row r="12" spans="1:27" x14ac:dyDescent="0.4">
      <c r="A12" s="4" t="s">
        <v>9</v>
      </c>
      <c r="B12" s="9"/>
      <c r="C12" s="5">
        <v>3</v>
      </c>
      <c r="D12" s="5">
        <v>5</v>
      </c>
      <c r="E12" s="5">
        <v>6</v>
      </c>
      <c r="F12" s="17"/>
      <c r="G12" s="5">
        <v>0.5</v>
      </c>
      <c r="H12" s="5">
        <v>1</v>
      </c>
      <c r="I12" s="5">
        <v>1</v>
      </c>
      <c r="J12" s="5">
        <v>1</v>
      </c>
    </row>
    <row r="13" spans="1:27" x14ac:dyDescent="0.4">
      <c r="A13" s="2" t="s">
        <v>10</v>
      </c>
      <c r="B13" s="3"/>
      <c r="C13" s="3"/>
      <c r="D13" s="3"/>
      <c r="E13" s="3"/>
      <c r="F13" s="3"/>
      <c r="G13" s="3"/>
      <c r="H13" s="3"/>
      <c r="I13" s="3"/>
      <c r="J13" s="3"/>
      <c r="M13" s="20" t="s">
        <v>53</v>
      </c>
      <c r="P13" s="20" t="s">
        <v>58</v>
      </c>
      <c r="T13" s="20" t="s">
        <v>95</v>
      </c>
    </row>
    <row r="14" spans="1:27" x14ac:dyDescent="0.4">
      <c r="A14" s="4" t="s">
        <v>11</v>
      </c>
      <c r="B14" s="5">
        <v>0.1</v>
      </c>
      <c r="C14" s="5">
        <v>1</v>
      </c>
      <c r="D14" s="5">
        <v>5</v>
      </c>
      <c r="E14" s="5">
        <v>2</v>
      </c>
      <c r="F14" s="10">
        <v>1</v>
      </c>
      <c r="G14" s="5">
        <v>0.5</v>
      </c>
      <c r="H14" s="5">
        <v>3</v>
      </c>
      <c r="I14" s="5">
        <v>0.75</v>
      </c>
      <c r="J14" s="5">
        <v>1</v>
      </c>
      <c r="M14" s="20" t="s">
        <v>56</v>
      </c>
      <c r="N14" s="20">
        <v>13.86</v>
      </c>
      <c r="P14" s="20" t="s">
        <v>56</v>
      </c>
      <c r="R14" s="20">
        <v>11.37</v>
      </c>
      <c r="T14" s="20" t="s">
        <v>56</v>
      </c>
      <c r="U14" s="20" t="s">
        <v>96</v>
      </c>
    </row>
    <row r="15" spans="1:27" x14ac:dyDescent="0.4">
      <c r="A15" s="4" t="s">
        <v>12</v>
      </c>
      <c r="B15" s="5">
        <v>0.2</v>
      </c>
      <c r="C15" s="5">
        <v>1</v>
      </c>
      <c r="D15" s="5">
        <v>3</v>
      </c>
      <c r="E15" s="5">
        <v>0.5</v>
      </c>
      <c r="F15" s="10">
        <v>1</v>
      </c>
      <c r="G15" s="5">
        <v>0.5</v>
      </c>
      <c r="H15" s="5">
        <v>1</v>
      </c>
      <c r="I15" s="5">
        <v>1</v>
      </c>
      <c r="J15" s="5">
        <v>1</v>
      </c>
      <c r="M15" s="20" t="s">
        <v>55</v>
      </c>
      <c r="N15" s="20">
        <f>ROUND(N9*N14/100,2)</f>
        <v>10.81</v>
      </c>
      <c r="P15" s="20" t="s">
        <v>55</v>
      </c>
      <c r="R15" s="20">
        <f>ROUND(N9*R14/100,2)</f>
        <v>8.8699999999999992</v>
      </c>
      <c r="T15" s="20" t="s">
        <v>54</v>
      </c>
      <c r="U15" s="20">
        <v>78</v>
      </c>
    </row>
    <row r="16" spans="1:27" x14ac:dyDescent="0.4">
      <c r="A16" s="2" t="s">
        <v>13</v>
      </c>
      <c r="B16" s="3"/>
      <c r="C16" s="3"/>
      <c r="D16" s="3"/>
      <c r="E16" s="3"/>
      <c r="F16" s="3"/>
      <c r="G16" s="3"/>
      <c r="H16" s="3"/>
      <c r="I16" s="3"/>
      <c r="J16" s="3"/>
      <c r="M16" s="20" t="s">
        <v>57</v>
      </c>
      <c r="N16" s="20">
        <f>ROUND(N15*N6/100,2)</f>
        <v>4.03</v>
      </c>
      <c r="P16" s="20" t="s">
        <v>57</v>
      </c>
      <c r="R16" s="20">
        <f>ROUND(R15*V6/100,2)</f>
        <v>4.37</v>
      </c>
      <c r="T16" s="20" t="s">
        <v>97</v>
      </c>
      <c r="U16" s="20">
        <f>ROUND(78*Z6/100,2)</f>
        <v>18.760000000000002</v>
      </c>
    </row>
    <row r="17" spans="1:21" x14ac:dyDescent="0.4">
      <c r="A17" s="4" t="s">
        <v>14</v>
      </c>
      <c r="B17" s="5">
        <v>0.1</v>
      </c>
      <c r="C17" s="5">
        <v>1</v>
      </c>
      <c r="D17" s="5">
        <v>3</v>
      </c>
      <c r="E17" s="5">
        <v>2</v>
      </c>
      <c r="F17" s="10">
        <v>1</v>
      </c>
      <c r="G17" s="5">
        <v>0.5</v>
      </c>
      <c r="H17" s="5">
        <v>1</v>
      </c>
      <c r="I17" s="5">
        <v>1</v>
      </c>
      <c r="J17" s="5">
        <v>1</v>
      </c>
      <c r="M17" s="20" t="s">
        <v>52</v>
      </c>
      <c r="N17" s="20">
        <f>ROUND(N16*20*12/60,2)</f>
        <v>16.12</v>
      </c>
      <c r="P17" s="20" t="s">
        <v>52</v>
      </c>
      <c r="R17" s="20">
        <f>ROUND(R16*20*12/60,2)</f>
        <v>17.48</v>
      </c>
      <c r="T17" s="20" t="s">
        <v>52</v>
      </c>
      <c r="U17" s="20">
        <f>ROUND(U16*20*12/60,2)</f>
        <v>75.040000000000006</v>
      </c>
    </row>
    <row r="18" spans="1:21" x14ac:dyDescent="0.4">
      <c r="A18" s="4" t="s">
        <v>15</v>
      </c>
      <c r="B18" s="5">
        <v>0.2</v>
      </c>
      <c r="C18" s="5">
        <v>1</v>
      </c>
      <c r="D18" s="5">
        <v>3</v>
      </c>
      <c r="E18" s="5">
        <v>0.5</v>
      </c>
      <c r="F18" s="10">
        <v>1</v>
      </c>
      <c r="G18" s="5">
        <v>0.5</v>
      </c>
      <c r="H18" s="5">
        <v>1</v>
      </c>
      <c r="I18" s="5">
        <v>1</v>
      </c>
      <c r="J18" s="5">
        <v>1</v>
      </c>
    </row>
    <row r="19" spans="1:21" x14ac:dyDescent="0.4">
      <c r="A19" s="21"/>
      <c r="B19" s="22"/>
      <c r="C19" s="22"/>
      <c r="D19" s="22"/>
      <c r="E19" s="22"/>
      <c r="F19" s="19"/>
      <c r="G19" s="22"/>
      <c r="H19" s="22"/>
      <c r="I19" s="22"/>
      <c r="J19" s="22"/>
    </row>
    <row r="20" spans="1:21" x14ac:dyDescent="0.4">
      <c r="A20" s="20" t="s">
        <v>43</v>
      </c>
    </row>
    <row r="21" spans="1:21" x14ac:dyDescent="0.4">
      <c r="A21" s="37" t="s">
        <v>0</v>
      </c>
      <c r="B21" s="43" t="s">
        <v>37</v>
      </c>
      <c r="C21" s="43"/>
      <c r="D21" s="43"/>
      <c r="E21" s="43"/>
      <c r="F21" s="43" t="s">
        <v>38</v>
      </c>
      <c r="G21" s="43"/>
      <c r="H21" s="43"/>
      <c r="I21" s="43"/>
      <c r="J21" s="43"/>
    </row>
    <row r="22" spans="1:21" x14ac:dyDescent="0.4">
      <c r="A22" s="37"/>
      <c r="B22" s="1" t="s">
        <v>25</v>
      </c>
      <c r="C22" s="1" t="s">
        <v>26</v>
      </c>
      <c r="D22" s="1" t="s">
        <v>27</v>
      </c>
      <c r="E22" s="1" t="s">
        <v>29</v>
      </c>
      <c r="F22" s="1" t="s">
        <v>32</v>
      </c>
      <c r="G22" s="1" t="s">
        <v>33</v>
      </c>
      <c r="H22" s="1" t="s">
        <v>34</v>
      </c>
      <c r="I22" s="1" t="s">
        <v>35</v>
      </c>
      <c r="J22" s="1" t="s">
        <v>36</v>
      </c>
    </row>
    <row r="23" spans="1:21" x14ac:dyDescent="0.4">
      <c r="A23" s="4" t="s">
        <v>16</v>
      </c>
      <c r="B23" s="5">
        <v>0.2</v>
      </c>
      <c r="C23" s="5">
        <v>1</v>
      </c>
      <c r="D23" s="5">
        <v>3</v>
      </c>
      <c r="E23" s="5">
        <v>0.5</v>
      </c>
      <c r="F23" s="17"/>
      <c r="G23" s="18"/>
      <c r="H23" s="5">
        <v>3</v>
      </c>
      <c r="I23" s="5">
        <v>6</v>
      </c>
      <c r="J23" s="5">
        <v>2</v>
      </c>
    </row>
    <row r="24" spans="1:21" x14ac:dyDescent="0.4">
      <c r="A24" s="4" t="s">
        <v>17</v>
      </c>
      <c r="B24" s="5">
        <v>0.2</v>
      </c>
      <c r="C24" s="5">
        <v>1</v>
      </c>
      <c r="D24" s="5">
        <v>3</v>
      </c>
      <c r="E24" s="5">
        <v>0.5</v>
      </c>
      <c r="F24" s="5">
        <v>1</v>
      </c>
      <c r="G24" s="5">
        <v>0.5</v>
      </c>
      <c r="H24" s="5">
        <v>1</v>
      </c>
      <c r="I24" s="5">
        <v>0.75</v>
      </c>
      <c r="J24" s="5">
        <v>1</v>
      </c>
    </row>
    <row r="25" spans="1:21" x14ac:dyDescent="0.4">
      <c r="A25" s="4" t="s">
        <v>18</v>
      </c>
      <c r="B25" s="5">
        <v>0.2</v>
      </c>
      <c r="C25" s="5">
        <v>1</v>
      </c>
      <c r="D25" s="5">
        <v>1</v>
      </c>
      <c r="E25" s="5">
        <v>0.5</v>
      </c>
      <c r="F25" s="17"/>
      <c r="G25" s="5">
        <v>0.5</v>
      </c>
      <c r="H25" s="5">
        <v>3</v>
      </c>
      <c r="I25" s="5">
        <v>0.75</v>
      </c>
      <c r="J25" s="5">
        <v>1</v>
      </c>
    </row>
    <row r="26" spans="1:21" x14ac:dyDescent="0.4">
      <c r="A26" s="4" t="s">
        <v>19</v>
      </c>
      <c r="B26" s="5">
        <v>0.2</v>
      </c>
      <c r="C26" s="5">
        <v>1</v>
      </c>
      <c r="D26" s="5">
        <v>3</v>
      </c>
      <c r="E26" s="5">
        <v>0.5</v>
      </c>
      <c r="F26" s="5">
        <v>1</v>
      </c>
      <c r="G26" s="9"/>
      <c r="H26" s="8">
        <v>5</v>
      </c>
      <c r="I26" s="5">
        <v>3</v>
      </c>
      <c r="J26" s="5">
        <v>1</v>
      </c>
    </row>
    <row r="27" spans="1:21" x14ac:dyDescent="0.4">
      <c r="A27" s="11" t="s">
        <v>31</v>
      </c>
      <c r="B27" s="5">
        <v>0.2</v>
      </c>
      <c r="C27" s="5">
        <v>1</v>
      </c>
      <c r="D27" s="5">
        <v>3</v>
      </c>
      <c r="E27" s="5">
        <v>0.5</v>
      </c>
      <c r="F27" s="15"/>
      <c r="G27" s="9"/>
      <c r="H27" s="9"/>
      <c r="I27" s="5">
        <v>2</v>
      </c>
      <c r="J27" s="9"/>
    </row>
    <row r="28" spans="1:21" x14ac:dyDescent="0.4">
      <c r="A28"/>
    </row>
    <row r="29" spans="1:21" x14ac:dyDescent="0.4">
      <c r="A29" s="23" t="s">
        <v>44</v>
      </c>
    </row>
    <row r="30" spans="1:21" x14ac:dyDescent="0.4">
      <c r="A30" s="37" t="s">
        <v>0</v>
      </c>
      <c r="B30" s="38" t="s">
        <v>37</v>
      </c>
      <c r="C30" s="39"/>
      <c r="D30" s="39"/>
      <c r="E30" s="40"/>
      <c r="F30" s="38" t="s">
        <v>38</v>
      </c>
      <c r="G30" s="39"/>
      <c r="H30" s="39"/>
      <c r="I30" s="39"/>
      <c r="J30" s="40"/>
    </row>
    <row r="31" spans="1:21" x14ac:dyDescent="0.4">
      <c r="A31" s="37"/>
      <c r="B31" s="12" t="s">
        <v>25</v>
      </c>
      <c r="C31" s="12" t="s">
        <v>26</v>
      </c>
      <c r="D31" s="12" t="s">
        <v>27</v>
      </c>
      <c r="E31" s="12" t="s">
        <v>29</v>
      </c>
      <c r="F31" s="7" t="s">
        <v>32</v>
      </c>
      <c r="G31" s="12" t="s">
        <v>33</v>
      </c>
      <c r="H31" s="12" t="s">
        <v>34</v>
      </c>
      <c r="I31" s="12" t="s">
        <v>35</v>
      </c>
      <c r="J31" s="12" t="s">
        <v>36</v>
      </c>
    </row>
    <row r="32" spans="1:21" x14ac:dyDescent="0.4">
      <c r="A32" s="4" t="s">
        <v>20</v>
      </c>
      <c r="B32" s="5">
        <v>0.2</v>
      </c>
      <c r="C32" s="5">
        <v>2</v>
      </c>
      <c r="D32" s="5">
        <v>3</v>
      </c>
      <c r="E32" s="5">
        <v>0.5</v>
      </c>
      <c r="F32" s="5">
        <v>1</v>
      </c>
      <c r="G32" s="9"/>
      <c r="H32" s="5">
        <v>1</v>
      </c>
      <c r="I32" s="5">
        <v>0.5</v>
      </c>
      <c r="J32" s="5">
        <v>1</v>
      </c>
    </row>
    <row r="33" spans="1:15" x14ac:dyDescent="0.4">
      <c r="A33" s="4" t="s">
        <v>21</v>
      </c>
      <c r="B33" s="5">
        <v>0.5</v>
      </c>
      <c r="C33" s="5">
        <v>3</v>
      </c>
      <c r="D33" s="5">
        <v>3</v>
      </c>
      <c r="E33" s="5">
        <v>0.5</v>
      </c>
      <c r="F33" s="5">
        <v>1</v>
      </c>
      <c r="G33" s="5">
        <v>0.5</v>
      </c>
      <c r="H33" s="5">
        <v>1</v>
      </c>
      <c r="I33" s="5">
        <v>0.75</v>
      </c>
      <c r="J33" s="5">
        <v>1</v>
      </c>
      <c r="O33"/>
    </row>
    <row r="34" spans="1:15" x14ac:dyDescent="0.4">
      <c r="A34" s="4" t="s">
        <v>22</v>
      </c>
      <c r="B34" s="5">
        <v>0.2</v>
      </c>
      <c r="C34" s="5">
        <v>1</v>
      </c>
      <c r="D34" s="5">
        <v>3</v>
      </c>
      <c r="E34" s="5">
        <v>0.5</v>
      </c>
      <c r="F34" s="5">
        <v>1</v>
      </c>
      <c r="G34" s="5">
        <v>0.5</v>
      </c>
      <c r="H34" s="5">
        <v>1</v>
      </c>
      <c r="I34" s="5">
        <v>0.75</v>
      </c>
      <c r="J34" s="5">
        <v>1</v>
      </c>
    </row>
    <row r="35" spans="1:15" x14ac:dyDescent="0.4">
      <c r="A35" s="4" t="s">
        <v>23</v>
      </c>
      <c r="B35" s="5">
        <v>0.2</v>
      </c>
      <c r="C35" s="5">
        <v>3</v>
      </c>
      <c r="D35" s="5">
        <v>3</v>
      </c>
      <c r="E35" s="5">
        <v>2</v>
      </c>
      <c r="F35" s="5">
        <v>1</v>
      </c>
      <c r="G35" s="5">
        <v>0.5</v>
      </c>
      <c r="H35" s="5">
        <v>1</v>
      </c>
      <c r="I35" s="5">
        <v>0.75</v>
      </c>
      <c r="J35" s="5">
        <v>1</v>
      </c>
    </row>
    <row r="36" spans="1:15" x14ac:dyDescent="0.4">
      <c r="A36" s="4" t="s">
        <v>24</v>
      </c>
      <c r="B36" s="5">
        <v>0.5</v>
      </c>
      <c r="C36" s="5">
        <v>2</v>
      </c>
      <c r="D36" s="5">
        <v>5</v>
      </c>
      <c r="E36" s="5">
        <v>1</v>
      </c>
      <c r="F36" s="16">
        <v>1</v>
      </c>
      <c r="G36" s="5">
        <v>0.5</v>
      </c>
      <c r="H36" s="5">
        <v>1</v>
      </c>
      <c r="I36" s="5">
        <v>1</v>
      </c>
      <c r="J36" s="5">
        <v>1</v>
      </c>
    </row>
    <row r="37" spans="1:15" x14ac:dyDescent="0.4">
      <c r="F37" s="24"/>
    </row>
  </sheetData>
  <mergeCells count="9">
    <mergeCell ref="A30:A31"/>
    <mergeCell ref="B30:E30"/>
    <mergeCell ref="F30:J30"/>
    <mergeCell ref="A2:A3"/>
    <mergeCell ref="B2:E2"/>
    <mergeCell ref="F2:J2"/>
    <mergeCell ref="A21:A22"/>
    <mergeCell ref="B21:E21"/>
    <mergeCell ref="F21:J21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ヒアリング結果</vt:lpstr>
      <vt:lpstr>Sheet5</vt:lpstr>
      <vt:lpstr>検証結果</vt:lpstr>
    </vt:vector>
  </TitlesOfParts>
  <Company>HPC016157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大迫　かなた</dc:creator>
  <cp:lastModifiedBy>大迫　かなた</cp:lastModifiedBy>
  <dcterms:created xsi:type="dcterms:W3CDTF">2024-08-19T08:12:02Z</dcterms:created>
  <dcterms:modified xsi:type="dcterms:W3CDTF">2024-08-26T07:02:19Z</dcterms:modified>
</cp:coreProperties>
</file>