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2025-10-2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0000FF"/>
      <u val="single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_2025_10_21" displayName="Table_2025_10_21" ref="A1:F101" headerRowCount="1">
  <autoFilter ref="A1:F101"/>
  <tableColumns count="6">
    <tableColumn id="1" name="Company Name"/>
    <tableColumn id="2" name="Job Title"/>
    <tableColumn id="3" name="Location"/>
    <tableColumn id="4" name="Posted At"/>
    <tableColumn id="5" name="Job Link"/>
    <tableColumn id="6" name="Applicants Count"/>
  </tableColumns>
  <tableStyleInfo name="TableStyleMedium2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Job Title</t>
        </is>
      </c>
      <c r="C1" s="1" t="inlineStr">
        <is>
          <t>Location</t>
        </is>
      </c>
      <c r="D1" s="1" t="inlineStr">
        <is>
          <t>Posted At</t>
        </is>
      </c>
      <c r="E1" s="1" t="inlineStr">
        <is>
          <t>Job Link</t>
        </is>
      </c>
      <c r="F1" s="1" t="inlineStr">
        <is>
          <t>Applicants Count</t>
        </is>
      </c>
    </row>
    <row r="2">
      <c r="A2" t="inlineStr">
        <is>
          <t>Rockwell Automation</t>
        </is>
      </c>
      <c r="B2" t="inlineStr">
        <is>
          <t>Master Data Analyst</t>
        </is>
      </c>
      <c r="C2" t="inlineStr">
        <is>
          <t>Andaman and Nicobar Islands, India</t>
        </is>
      </c>
      <c r="D2" t="inlineStr">
        <is>
          <t>2025-10-21</t>
        </is>
      </c>
      <c r="E2" s="2">
        <f>HYPERLINK("https://in.linkedin.com/jobs/view/master-data-analyst-at-rockwell-automation-4317888392?refId=8GSuTzt0QwQz%2FJtCJayCYg%3D%3D&amp;trackingId=2eS45GhU5CRfGDAFUHSUXw%3D%3D&amp;position=25&amp;pageNum=0", "Link")</f>
        <v/>
      </c>
      <c r="F2" t="n">
        <v>25</v>
      </c>
    </row>
    <row r="3">
      <c r="A3" t="inlineStr">
        <is>
          <t>SkillFied Mentor</t>
        </is>
      </c>
      <c r="B3" t="inlineStr">
        <is>
          <t>Business Analyst</t>
        </is>
      </c>
      <c r="C3" t="inlineStr">
        <is>
          <t>India</t>
        </is>
      </c>
      <c r="D3" t="inlineStr">
        <is>
          <t>2025-10-21</t>
        </is>
      </c>
      <c r="E3" s="2">
        <f>HYPERLINK("https://in.linkedin.com/jobs/view/business-analyst-at-skillfied-mentor-4317858687?refId=mUNe02zJlOHIN8rHiawovw%3D%3D&amp;trackingId=PQ%2FUj8wLklujg51KlNZ3MA%3D%3D&amp;position=25&amp;pageNum=0", "Link")</f>
        <v/>
      </c>
      <c r="F3" t="n">
        <v>25</v>
      </c>
    </row>
    <row r="4">
      <c r="A4" t="inlineStr">
        <is>
          <t>Honeywell</t>
        </is>
      </c>
      <c r="B4" t="inlineStr">
        <is>
          <t>Sr Business Dev Analyst</t>
        </is>
      </c>
      <c r="C4" t="inlineStr">
        <is>
          <t>Mumbai, Maharashtra, India</t>
        </is>
      </c>
      <c r="D4" t="inlineStr">
        <is>
          <t>2025-10-21</t>
        </is>
      </c>
      <c r="E4" s="2">
        <f>HYPERLINK("https://in.linkedin.com/jobs/view/sr-business-dev-analyst-at-honeywell-4317848518?refId=mUNe02zJlOHIN8rHiawovw%3D%3D&amp;trackingId=yG3P1%2FB6eSGNyMmtoEfc7w%3D%3D&amp;position=16&amp;pageNum=0", "Link")</f>
        <v/>
      </c>
      <c r="F4" t="n">
        <v>25</v>
      </c>
    </row>
    <row r="5">
      <c r="A5" t="inlineStr">
        <is>
          <t>VeriPark</t>
        </is>
      </c>
      <c r="B5" t="inlineStr">
        <is>
          <t>Principal Business Analyst</t>
        </is>
      </c>
      <c r="C5" t="inlineStr">
        <is>
          <t>Hyderabad, Telangana, India</t>
        </is>
      </c>
      <c r="D5" t="inlineStr">
        <is>
          <t>2025-10-21</t>
        </is>
      </c>
      <c r="E5" s="2">
        <f>HYPERLINK("https://in.linkedin.com/jobs/view/principal-business-analyst-at-veripark-4316929323?refId=mUNe02zJlOHIN8rHiawovw%3D%3D&amp;trackingId=SQz2RvHNe4p3tUhtIVrbHw%3D%3D&amp;position=6&amp;pageNum=0", "Link")</f>
        <v/>
      </c>
      <c r="F5" t="n">
        <v>25</v>
      </c>
    </row>
    <row r="6">
      <c r="A6" t="inlineStr">
        <is>
          <t>Blowtrumpet</t>
        </is>
      </c>
      <c r="B6" t="inlineStr">
        <is>
          <t>Founder’s Office Engineer – Product, Growth &amp; Strategy</t>
        </is>
      </c>
      <c r="C6" t="inlineStr">
        <is>
          <t>South Delhi, Delhi, India</t>
        </is>
      </c>
      <c r="D6" t="inlineStr">
        <is>
          <t>2025-10-21</t>
        </is>
      </c>
      <c r="E6" s="2">
        <f>HYPERLINK("https://in.linkedin.com/jobs/view/founder%E2%80%99s-office-engineer-%E2%80%93-product-growth-strategy-at-blowtrumpet-4315432144?refId=8GSuTzt0QwQz%2FJtCJayCYg%3D%3D&amp;trackingId=CAFTuvnUycoHK5j3Y7ir%2BA%3D%3D&amp;position=24&amp;pageNum=0", "Link")</f>
        <v/>
      </c>
      <c r="F6" t="n">
        <v>25</v>
      </c>
    </row>
    <row r="7">
      <c r="A7" t="inlineStr">
        <is>
          <t>MedTourEasy Bengaluru</t>
        </is>
      </c>
      <c r="B7" t="inlineStr">
        <is>
          <t>Data Analyst Trainee</t>
        </is>
      </c>
      <c r="C7" t="inlineStr">
        <is>
          <t>India</t>
        </is>
      </c>
      <c r="D7" t="inlineStr">
        <is>
          <t>2025-10-21</t>
        </is>
      </c>
      <c r="E7" s="2">
        <f>HYPERLINK("https://in.linkedin.com/jobs/view/data-analyst-trainee-at-medtoureasy-bengaluru-4316961770?refId=8GSuTzt0QwQz%2FJtCJayCYg%3D%3D&amp;trackingId=ChXEe4%2BU1qB63rfapOBBGg%3D%3D&amp;position=12&amp;pageNum=0", "Link")</f>
        <v/>
      </c>
      <c r="F7" t="n">
        <v>25</v>
      </c>
    </row>
    <row r="8">
      <c r="A8" t="inlineStr">
        <is>
          <t>EPAM Systems</t>
        </is>
      </c>
      <c r="B8" t="inlineStr">
        <is>
          <t>Business Analyst – EMIR</t>
        </is>
      </c>
      <c r="C8" t="inlineStr">
        <is>
          <t>Gurugram, Haryana, India</t>
        </is>
      </c>
      <c r="D8" t="inlineStr">
        <is>
          <t>2025-10-17</t>
        </is>
      </c>
      <c r="E8" s="2">
        <f>HYPERLINK("https://in.linkedin.com/jobs/view/business-analyst-%E2%80%93-emir-at-epam-systems-4313352054?refId=6Q6VW5R9t7V3XOakEODnQg%3D%3D&amp;trackingId=YHkRmLV2s2m9gvURwu3WOQ%3D%3D&amp;position=17&amp;pageNum=1", "Link")</f>
        <v/>
      </c>
      <c r="F8" t="n">
        <v>25</v>
      </c>
    </row>
    <row r="9">
      <c r="A9" t="inlineStr">
        <is>
          <t>Rockwell Automation</t>
        </is>
      </c>
      <c r="B9" t="inlineStr">
        <is>
          <t>Master Data Analyst</t>
        </is>
      </c>
      <c r="C9" t="inlineStr">
        <is>
          <t>Delhi, India</t>
        </is>
      </c>
      <c r="D9" t="inlineStr">
        <is>
          <t>2025-10-21</t>
        </is>
      </c>
      <c r="E9" s="2">
        <f>HYPERLINK("https://in.linkedin.com/jobs/view/master-data-analyst-at-rockwell-automation-4317893316?refId=tNkoYvqQFEAxydEHhiye1g%3D%3D&amp;trackingId=eHLNtTazDV0xg8wc0Tymaw%3D%3D&amp;position=1&amp;pageNum=1", "Link")</f>
        <v/>
      </c>
      <c r="F9" t="n">
        <v>25</v>
      </c>
    </row>
    <row r="10">
      <c r="A10" t="inlineStr">
        <is>
          <t>Booking Holdings (NASDAQ: BKNG)</t>
        </is>
      </c>
      <c r="B10" t="inlineStr">
        <is>
          <t>FICA Analyst</t>
        </is>
      </c>
      <c r="C10" t="inlineStr">
        <is>
          <t>Bengaluru, Karnataka, India</t>
        </is>
      </c>
      <c r="D10" t="inlineStr">
        <is>
          <t>2025-10-21</t>
        </is>
      </c>
      <c r="E10" s="2">
        <f>HYPERLINK("https://in.linkedin.com/jobs/view/fica-analyst-at-booking-holdings-nasdaq-bkng-4315410997?refId=tNkoYvqQFEAxydEHhiye1g%3D%3D&amp;trackingId=HsBCwTGxnrhQHYjF4DbmLw%3D%3D&amp;position=8&amp;pageNum=1", "Link")</f>
        <v/>
      </c>
      <c r="F10" t="n">
        <v>25</v>
      </c>
    </row>
    <row r="11">
      <c r="A11" t="inlineStr">
        <is>
          <t>EPAM Systems</t>
        </is>
      </c>
      <c r="B11" t="inlineStr">
        <is>
          <t>Business Analyst – EMIR</t>
        </is>
      </c>
      <c r="C11" t="inlineStr">
        <is>
          <t>Bangalore Urban, Karnataka, India</t>
        </is>
      </c>
      <c r="D11" t="inlineStr">
        <is>
          <t>2025-10-17</t>
        </is>
      </c>
      <c r="E11" s="2">
        <f>HYPERLINK("https://in.linkedin.com/jobs/view/business-analyst-%E2%80%93-emir-at-epam-systems-4313330991?refId=6Q6VW5R9t7V3XOakEODnQg%3D%3D&amp;trackingId=ZHy0FPbXMHrAwQyQ%2BJjC4A%3D%3D&amp;position=16&amp;pageNum=1", "Link")</f>
        <v/>
      </c>
      <c r="F11" t="n">
        <v>25</v>
      </c>
    </row>
    <row r="12">
      <c r="A12" t="inlineStr">
        <is>
          <t>msg global solutions</t>
        </is>
      </c>
      <c r="B12" t="inlineStr">
        <is>
          <t>Senior SAP PaPM Consultant</t>
        </is>
      </c>
      <c r="C12" t="inlineStr">
        <is>
          <t>Bengaluru, Karnataka, India</t>
        </is>
      </c>
      <c r="D12" t="inlineStr">
        <is>
          <t>2025-10-21</t>
        </is>
      </c>
      <c r="E12" s="2">
        <f>HYPERLINK("https://in.linkedin.com/jobs/view/senior-sap-papm-consultant-at-msg-global-solutions-4316931233?refId=tNkoYvqQFEAxydEHhiye1g%3D%3D&amp;trackingId=G%2BFAU61QQd3kjEPoIuh2rw%3D%3D&amp;position=11&amp;pageNum=1", "Link")</f>
        <v/>
      </c>
      <c r="F12" t="n">
        <v>25</v>
      </c>
    </row>
    <row r="13">
      <c r="A13" t="inlineStr">
        <is>
          <t>TELUS Digital AI Data Solutions</t>
        </is>
      </c>
      <c r="B13" t="inlineStr">
        <is>
          <t>Online Data Analyst in India (Telugu Speakers) | Remote</t>
        </is>
      </c>
      <c r="C13" t="inlineStr">
        <is>
          <t>Mumbai, Maharashtra, India</t>
        </is>
      </c>
      <c r="D13" t="inlineStr">
        <is>
          <t>2025-10-21</t>
        </is>
      </c>
      <c r="E13" s="2">
        <f>HYPERLINK("https://in.linkedin.com/jobs/view/online-data-analyst-in-india-telugu-speakers-remote-at-telus-digital-ai-data-solutions-4316321442?refId=tNkoYvqQFEAxydEHhiye1g%3D%3D&amp;trackingId=okcf3Fm91T4wL1AV90KtjA%3D%3D&amp;position=9&amp;pageNum=1", "Link")</f>
        <v/>
      </c>
      <c r="F13" t="n">
        <v>25</v>
      </c>
    </row>
    <row r="14">
      <c r="A14" t="inlineStr">
        <is>
          <t>Thomson Reuters</t>
        </is>
      </c>
      <c r="B14" t="inlineStr">
        <is>
          <t>Senior Analyst - Product Analytics</t>
        </is>
      </c>
      <c r="C14" t="inlineStr">
        <is>
          <t>Hyderabad, Telangana, India</t>
        </is>
      </c>
      <c r="D14" t="inlineStr">
        <is>
          <t>2025-10-21</t>
        </is>
      </c>
      <c r="E14" s="2">
        <f>HYPERLINK("https://in.linkedin.com/jobs/view/senior-analyst-product-analytics-at-thomson-reuters-4317876590?refId=8GSuTzt0QwQz%2FJtCJayCYg%3D%3D&amp;trackingId=etU1XkCYkSTqhmpsDunLOw%3D%3D&amp;position=9&amp;pageNum=0", "Link")</f>
        <v/>
      </c>
      <c r="F14" t="n">
        <v>25</v>
      </c>
    </row>
    <row r="15">
      <c r="A15" t="inlineStr">
        <is>
          <t>msg global solutions</t>
        </is>
      </c>
      <c r="B15" t="inlineStr">
        <is>
          <t>SAP PaPM Consultant</t>
        </is>
      </c>
      <c r="C15" t="inlineStr">
        <is>
          <t>Bengaluru, Karnataka, India</t>
        </is>
      </c>
      <c r="D15" t="inlineStr">
        <is>
          <t>2025-10-21</t>
        </is>
      </c>
      <c r="E15" s="2">
        <f>HYPERLINK("https://in.linkedin.com/jobs/view/sap-papm-consultant-at-msg-global-solutions-4316922553?refId=tNkoYvqQFEAxydEHhiye1g%3D%3D&amp;trackingId=cPinT%2FqzJuSNbAnW47OnMQ%3D%3D&amp;position=12&amp;pageNum=1", "Link")</f>
        <v/>
      </c>
      <c r="F15" t="n">
        <v>25</v>
      </c>
    </row>
    <row r="16">
      <c r="A16" t="inlineStr">
        <is>
          <t>The Goodyear Tire &amp; Rubber Company</t>
        </is>
      </c>
      <c r="B16" t="inlineStr">
        <is>
          <t>Application Development Senior Analyst(Application Support - SAP MES)</t>
        </is>
      </c>
      <c r="C16" t="inlineStr">
        <is>
          <t>Greater Hyderabad Area</t>
        </is>
      </c>
      <c r="D16" t="inlineStr">
        <is>
          <t>2025-10-21</t>
        </is>
      </c>
      <c r="E16" s="2">
        <f>HYPERLINK("https://in.linkedin.com/jobs/view/application-development-senior-analyst-application-support-sap-mes-at-the-goodyear-tire-rubber-company-4316981254?refId=tNkoYvqQFEAxydEHhiye1g%3D%3D&amp;trackingId=i%2BMqOcizfCC7Ej7aJ%2BTwFw%3D%3D&amp;position=10&amp;pageNum=1", "Link")</f>
        <v/>
      </c>
      <c r="F16" t="n">
        <v>25</v>
      </c>
    </row>
    <row r="17">
      <c r="A17" t="inlineStr">
        <is>
          <t>ABB</t>
        </is>
      </c>
      <c r="B17" t="inlineStr">
        <is>
          <t>IS Business Analyst Lead to Opportunity Saleforce ABB Robotics</t>
        </is>
      </c>
      <c r="C17" t="inlineStr">
        <is>
          <t>Bengaluru, Karnataka, India</t>
        </is>
      </c>
      <c r="D17" t="inlineStr">
        <is>
          <t>2025-10-21</t>
        </is>
      </c>
      <c r="E17" s="2">
        <f>HYPERLINK("https://in.linkedin.com/jobs/view/is-business-analyst-lead-to-opportunity-saleforce-abb-robotics-at-abb-4317860873?refId=tNkoYvqQFEAxydEHhiye1g%3D%3D&amp;trackingId=xIu%2Fn4eud0ARgU%2F5xBQtiw%3D%3D&amp;position=6&amp;pageNum=1", "Link")</f>
        <v/>
      </c>
      <c r="F17" t="n">
        <v>25</v>
      </c>
    </row>
    <row r="18">
      <c r="A18" t="inlineStr">
        <is>
          <t>ABB</t>
        </is>
      </c>
      <c r="B18" t="inlineStr">
        <is>
          <t>Accounting and Reporting Analyst</t>
        </is>
      </c>
      <c r="C18" t="inlineStr">
        <is>
          <t>Bengaluru, Karnataka, India</t>
        </is>
      </c>
      <c r="D18" t="inlineStr">
        <is>
          <t>2025-10-21</t>
        </is>
      </c>
      <c r="E18" s="2">
        <f>HYPERLINK("https://in.linkedin.com/jobs/view/accounting-and-reporting-analyst-at-abb-4317866269?refId=8GSuTzt0QwQz%2FJtCJayCYg%3D%3D&amp;trackingId=nVDhEYTps%2FyanzU2c5YQww%3D%3D&amp;position=8&amp;pageNum=0", "Link")</f>
        <v/>
      </c>
      <c r="F18" t="n">
        <v>25</v>
      </c>
    </row>
    <row r="19">
      <c r="A19" t="inlineStr">
        <is>
          <t>Magma Consultancy</t>
        </is>
      </c>
      <c r="B19" t="inlineStr">
        <is>
          <t>Data Analyst - D2C</t>
        </is>
      </c>
      <c r="C19" t="inlineStr">
        <is>
          <t>India</t>
        </is>
      </c>
      <c r="D19" t="inlineStr">
        <is>
          <t>2025-10-21</t>
        </is>
      </c>
      <c r="E19" s="2">
        <f>HYPERLINK("https://in.linkedin.com/jobs/view/data-analyst-d2c-at-magma-consultancy-4317879497?refId=8GSuTzt0QwQz%2FJtCJayCYg%3D%3D&amp;trackingId=cII663uye9GzmBigy6Iplg%3D%3D&amp;position=17&amp;pageNum=0", "Link")</f>
        <v/>
      </c>
      <c r="F19" t="n">
        <v>25</v>
      </c>
    </row>
    <row r="20">
      <c r="A20" t="inlineStr">
        <is>
          <t>EPAM Systems</t>
        </is>
      </c>
      <c r="B20" t="inlineStr">
        <is>
          <t>Business Analyst – EMIR</t>
        </is>
      </c>
      <c r="C20" t="inlineStr">
        <is>
          <t>Pune, Maharashtra, India</t>
        </is>
      </c>
      <c r="D20" t="inlineStr">
        <is>
          <t>2025-10-17</t>
        </is>
      </c>
      <c r="E20" s="2">
        <f>HYPERLINK("https://in.linkedin.com/jobs/view/business-analyst-%E2%80%93-emir-at-epam-systems-4313335921?refId=6Q6VW5R9t7V3XOakEODnQg%3D%3D&amp;trackingId=NFujNAu9WBoFRdgVa0P%2BDw%3D%3D&amp;position=19&amp;pageNum=1", "Link")</f>
        <v/>
      </c>
      <c r="F20" t="n">
        <v>25</v>
      </c>
    </row>
    <row r="21">
      <c r="A21" t="inlineStr">
        <is>
          <t>American Express</t>
        </is>
      </c>
      <c r="B21" t="inlineStr">
        <is>
          <t>New Accounts Analyst</t>
        </is>
      </c>
      <c r="C21" t="inlineStr">
        <is>
          <t>Gurgaon, Haryana, India</t>
        </is>
      </c>
      <c r="D21" t="inlineStr">
        <is>
          <t>2025-10-21</t>
        </is>
      </c>
      <c r="E21" s="2">
        <f>HYPERLINK("https://in.linkedin.com/jobs/view/new-accounts-analyst-at-american-express-4317865583?refId=8GSuTzt0QwQz%2FJtCJayCYg%3D%3D&amp;trackingId=LP7EJYUM2v65mueh70ovOg%3D%3D&amp;position=5&amp;pageNum=0", "Link")</f>
        <v/>
      </c>
      <c r="F21" t="n">
        <v>25</v>
      </c>
    </row>
    <row r="22">
      <c r="A22" t="inlineStr">
        <is>
          <t>MedTourEasy Bengaluru</t>
        </is>
      </c>
      <c r="B22" t="inlineStr">
        <is>
          <t>Data Analyst Trainee</t>
        </is>
      </c>
      <c r="C22" t="inlineStr">
        <is>
          <t>India</t>
        </is>
      </c>
      <c r="D22" t="inlineStr">
        <is>
          <t>2025-10-21</t>
        </is>
      </c>
      <c r="E22" s="2">
        <f>HYPERLINK("https://in.linkedin.com/jobs/view/data-analyst-trainee-at-medtoureasy-bengaluru-4315429114?refId=8GSuTzt0QwQz%2FJtCJayCYg%3D%3D&amp;trackingId=AgUFYr2c2bkyMHvTI9I%2Ffw%3D%3D&amp;position=18&amp;pageNum=0", "Link")</f>
        <v/>
      </c>
      <c r="F22" t="n">
        <v>25</v>
      </c>
    </row>
    <row r="23">
      <c r="A23" t="inlineStr">
        <is>
          <t>Mdtresy Medical Travel Private Limited</t>
        </is>
      </c>
      <c r="B23" t="inlineStr">
        <is>
          <t>Data Analyst Trainee</t>
        </is>
      </c>
      <c r="C23" t="inlineStr">
        <is>
          <t>India</t>
        </is>
      </c>
      <c r="D23" t="inlineStr">
        <is>
          <t>2025-10-21</t>
        </is>
      </c>
      <c r="E23" s="2">
        <f>HYPERLINK("https://in.linkedin.com/jobs/view/data-analyst-trainee-at-mdtresy-medical-travel-private-limited-4317886302?refId=8GSuTzt0QwQz%2FJtCJayCYg%3D%3D&amp;trackingId=5I4VQHGVtyMWb3usEmmsEg%3D%3D&amp;position=21&amp;pageNum=0", "Link")</f>
        <v/>
      </c>
      <c r="F23" t="n">
        <v>25</v>
      </c>
    </row>
    <row r="24">
      <c r="A24" t="inlineStr">
        <is>
          <t>Rockwell Automation</t>
        </is>
      </c>
      <c r="B24" t="inlineStr">
        <is>
          <t>Business Process Analyst</t>
        </is>
      </c>
      <c r="C24" t="inlineStr">
        <is>
          <t>Delhi, India</t>
        </is>
      </c>
      <c r="D24" t="inlineStr">
        <is>
          <t>2025-10-21</t>
        </is>
      </c>
      <c r="E24" s="2">
        <f>HYPERLINK("https://in.linkedin.com/jobs/view/business-process-analyst-at-rockwell-automation-4317870938?refId=8GSuTzt0QwQz%2FJtCJayCYg%3D%3D&amp;trackingId=wgN81tyczIpGBEHFx3p%2FaA%3D%3D&amp;position=6&amp;pageNum=0", "Link")</f>
        <v/>
      </c>
      <c r="F24" t="n">
        <v>25</v>
      </c>
    </row>
    <row r="25">
      <c r="A25" t="inlineStr">
        <is>
          <t>Thomson Reuters</t>
        </is>
      </c>
      <c r="B25" t="inlineStr">
        <is>
          <t>Senior Analyst - Product Analytics</t>
        </is>
      </c>
      <c r="C25" t="inlineStr">
        <is>
          <t>Bengaluru, Karnataka, India</t>
        </is>
      </c>
      <c r="D25" t="inlineStr">
        <is>
          <t>2025-10-21</t>
        </is>
      </c>
      <c r="E25" s="2">
        <f>HYPERLINK("https://in.linkedin.com/jobs/view/senior-analyst-product-analytics-at-thomson-reuters-4317887151?refId=8GSuTzt0QwQz%2FJtCJayCYg%3D%3D&amp;trackingId=fuY%2FR57uOURvKScyIztRxg%3D%3D&amp;position=7&amp;pageNum=0", "Link")</f>
        <v/>
      </c>
      <c r="F25" t="n">
        <v>25</v>
      </c>
    </row>
    <row r="26">
      <c r="A26" t="inlineStr">
        <is>
          <t>American Express</t>
        </is>
      </c>
      <c r="B26" t="inlineStr">
        <is>
          <t>Financial Systems Analyst I</t>
        </is>
      </c>
      <c r="C26" t="inlineStr">
        <is>
          <t>Bengaluru South, Karnataka, India</t>
        </is>
      </c>
      <c r="D26" t="inlineStr">
        <is>
          <t>2025-10-21</t>
        </is>
      </c>
      <c r="E26" s="2">
        <f>HYPERLINK("https://in.linkedin.com/jobs/view/financial-systems-analyst-i-at-american-express-4317885128?refId=8GSuTzt0QwQz%2FJtCJayCYg%3D%3D&amp;trackingId=gjJvskhzdgQ0YAr166MAMg%3D%3D&amp;position=15&amp;pageNum=0", "Link")</f>
        <v/>
      </c>
      <c r="F26" t="n">
        <v>25</v>
      </c>
    </row>
    <row r="27">
      <c r="A27" t="inlineStr">
        <is>
          <t>Streamhub</t>
        </is>
      </c>
      <c r="B27" t="inlineStr">
        <is>
          <t>Business Analyst/ Data Scientist (Japanese Bilingual)</t>
        </is>
      </c>
      <c r="C27" t="inlineStr">
        <is>
          <t>Bengaluru, Karnataka, India</t>
        </is>
      </c>
      <c r="D27" t="inlineStr">
        <is>
          <t>2025-10-21</t>
        </is>
      </c>
      <c r="E27" s="2">
        <f>HYPERLINK("https://in.linkedin.com/jobs/view/business-analyst-data-scientist-japanese-bilingual-at-streamhub-4316966576?refId=8GSuTzt0QwQz%2FJtCJayCYg%3D%3D&amp;trackingId=PcbMJx98zTXr3X6xkAHmfA%3D%3D&amp;position=10&amp;pageNum=0", "Link")</f>
        <v/>
      </c>
      <c r="F27" t="n">
        <v>25</v>
      </c>
    </row>
    <row r="28">
      <c r="A28" t="inlineStr">
        <is>
          <t>SkillFied Mentor</t>
        </is>
      </c>
      <c r="B28" t="inlineStr">
        <is>
          <t>Financial Analyst</t>
        </is>
      </c>
      <c r="C28" t="inlineStr">
        <is>
          <t>India</t>
        </is>
      </c>
      <c r="D28" t="inlineStr">
        <is>
          <t>2025-10-21</t>
        </is>
      </c>
      <c r="E28" s="2">
        <f>HYPERLINK("https://in.linkedin.com/jobs/view/financial-analyst-at-skillfied-mentor-4317897279?refId=8GSuTzt0QwQz%2FJtCJayCYg%3D%3D&amp;trackingId=OHCNjN3jt6NAea82z2YQtw%3D%3D&amp;position=13&amp;pageNum=0", "Link")</f>
        <v/>
      </c>
      <c r="F28" t="n">
        <v>25</v>
      </c>
    </row>
    <row r="29">
      <c r="A29" t="inlineStr">
        <is>
          <t>SkillFied Mentor</t>
        </is>
      </c>
      <c r="B29" t="inlineStr">
        <is>
          <t>Excel &amp; SQL Data Analyst Intern</t>
        </is>
      </c>
      <c r="C29" t="inlineStr">
        <is>
          <t>India</t>
        </is>
      </c>
      <c r="D29" t="inlineStr">
        <is>
          <t>2025-10-21</t>
        </is>
      </c>
      <c r="E29" s="2">
        <f>HYPERLINK("https://in.linkedin.com/jobs/view/excel-sql-data-analyst-intern-at-skillfied-mentor-4317896290?refId=8GSuTzt0QwQz%2FJtCJayCYg%3D%3D&amp;trackingId=eepyIiOLwEu66JgXfaO5vw%3D%3D&amp;position=14&amp;pageNum=0", "Link")</f>
        <v/>
      </c>
      <c r="F29" t="n">
        <v>25</v>
      </c>
    </row>
    <row r="30">
      <c r="A30" t="inlineStr">
        <is>
          <t>ABB</t>
        </is>
      </c>
      <c r="B30" t="inlineStr">
        <is>
          <t>IS Business Analyst TA&amp;M L&amp;D</t>
        </is>
      </c>
      <c r="C30" t="inlineStr">
        <is>
          <t>Bengaluru, Karnataka, India</t>
        </is>
      </c>
      <c r="D30" t="inlineStr">
        <is>
          <t>2025-10-21</t>
        </is>
      </c>
      <c r="E30" s="2">
        <f>HYPERLINK("https://in.linkedin.com/jobs/view/is-business-analyst-ta-m-l-d-at-abb-4317875119?refId=8GSuTzt0QwQz%2FJtCJayCYg%3D%3D&amp;trackingId=jlI7M4UIU3%2FURr2cw%2BqksQ%3D%3D&amp;position=20&amp;pageNum=0", "Link")</f>
        <v/>
      </c>
      <c r="F30" t="n">
        <v>25</v>
      </c>
    </row>
    <row r="31">
      <c r="A31" t="inlineStr">
        <is>
          <t>Iris Software Inc.</t>
        </is>
      </c>
      <c r="B31" t="inlineStr">
        <is>
          <t>Business System Analyst</t>
        </is>
      </c>
      <c r="C31" t="inlineStr">
        <is>
          <t>Noida, Uttar Pradesh, India</t>
        </is>
      </c>
      <c r="D31" t="inlineStr">
        <is>
          <t>2025-10-21</t>
        </is>
      </c>
      <c r="E31" s="2">
        <f>HYPERLINK("https://in.linkedin.com/jobs/view/business-system-analyst-at-iris-software-inc-4317874655?refId=8GSuTzt0QwQz%2FJtCJayCYg%3D%3D&amp;trackingId=5EXvyNrS%2B5kamKbLtKjsoQ%3D%3D&amp;position=23&amp;pageNum=0", "Link")</f>
        <v/>
      </c>
      <c r="F31" t="n">
        <v>25</v>
      </c>
    </row>
    <row r="32">
      <c r="A32" t="inlineStr">
        <is>
          <t>Skillfied Mentor Jobs</t>
        </is>
      </c>
      <c r="B32" t="inlineStr">
        <is>
          <t>Data Analyst</t>
        </is>
      </c>
      <c r="C32" t="inlineStr">
        <is>
          <t>India</t>
        </is>
      </c>
      <c r="D32" t="inlineStr">
        <is>
          <t>2025-10-21</t>
        </is>
      </c>
      <c r="E32" s="2">
        <f>HYPERLINK("https://in.linkedin.com/jobs/view/data-analyst-at-skillfied-mentor-jobs-4317883707?refId=8GSuTzt0QwQz%2FJtCJayCYg%3D%3D&amp;trackingId=VLxqcuSbJzfpjPDGHSrUmA%3D%3D&amp;position=19&amp;pageNum=0", "Link")</f>
        <v/>
      </c>
      <c r="F32" t="n">
        <v>25</v>
      </c>
    </row>
    <row r="33">
      <c r="A33" t="inlineStr">
        <is>
          <t>HP</t>
        </is>
      </c>
      <c r="B33" t="inlineStr">
        <is>
          <t>Business Operations Analyst</t>
        </is>
      </c>
      <c r="C33" t="inlineStr">
        <is>
          <t>Chennai, Tamil Nadu, India</t>
        </is>
      </c>
      <c r="D33" t="inlineStr">
        <is>
          <t>2025-10-21</t>
        </is>
      </c>
      <c r="E33" s="2">
        <f>HYPERLINK("https://in.linkedin.com/jobs/view/business-operations-analyst-at-hp-4317850795?refId=mUNe02zJlOHIN8rHiawovw%3D%3D&amp;trackingId=MhA4L8MTFKrjirUVrOwtKQ%3D%3D&amp;position=21&amp;pageNum=0", "Link")</f>
        <v/>
      </c>
      <c r="F33" t="n">
        <v>26</v>
      </c>
    </row>
    <row r="34">
      <c r="A34" t="inlineStr">
        <is>
          <t>Graviton Consulting Services</t>
        </is>
      </c>
      <c r="B34" t="inlineStr">
        <is>
          <t>Oracle Business Analyst</t>
        </is>
      </c>
      <c r="C34" t="inlineStr">
        <is>
          <t>Indore, Madhya Pradesh, India</t>
        </is>
      </c>
      <c r="D34" t="inlineStr">
        <is>
          <t>2025-10-21</t>
        </is>
      </c>
      <c r="E34" s="2">
        <f>HYPERLINK("https://in.linkedin.com/jobs/view/oracle-business-analyst-at-graviton-consulting-services-4315407370?refId=mUNe02zJlOHIN8rHiawovw%3D%3D&amp;trackingId=SVG4mPJTPEVbukv6uqQ1fA%3D%3D&amp;position=24&amp;pageNum=0", "Link")</f>
        <v/>
      </c>
      <c r="F34" t="n">
        <v>26</v>
      </c>
    </row>
    <row r="35">
      <c r="A35" t="inlineStr">
        <is>
          <t>HP</t>
        </is>
      </c>
      <c r="B35" t="inlineStr">
        <is>
          <t>Business Operations Analyst</t>
        </is>
      </c>
      <c r="C35" t="inlineStr">
        <is>
          <t>Bengaluru, Karnataka, India</t>
        </is>
      </c>
      <c r="D35" t="inlineStr">
        <is>
          <t>2025-10-21</t>
        </is>
      </c>
      <c r="E35" s="2">
        <f>HYPERLINK("https://in.linkedin.com/jobs/view/business-operations-analyst-at-hp-4317850794?refId=mUNe02zJlOHIN8rHiawovw%3D%3D&amp;trackingId=1IBsnk2QbHOuMcZuYGexjw%3D%3D&amp;position=12&amp;pageNum=0", "Link")</f>
        <v/>
      </c>
      <c r="F35" t="n">
        <v>28</v>
      </c>
    </row>
    <row r="36">
      <c r="A36" t="inlineStr">
        <is>
          <t>Skillfied Mentor Jobs</t>
        </is>
      </c>
      <c r="B36" t="inlineStr">
        <is>
          <t>Business Analyst | Work From Anywhere</t>
        </is>
      </c>
      <c r="C36" t="inlineStr">
        <is>
          <t>India</t>
        </is>
      </c>
      <c r="D36" t="inlineStr">
        <is>
          <t>2025-10-21</t>
        </is>
      </c>
      <c r="E36" s="2">
        <f>HYPERLINK("https://in.linkedin.com/jobs/view/business-analyst-work-from-anywhere-at-skillfied-mentor-jobs-4317859631?refId=mUNe02zJlOHIN8rHiawovw%3D%3D&amp;trackingId=2JU0c%2FXgNr6Lw81B%2FWyZMA%3D%3D&amp;position=19&amp;pageNum=0", "Link")</f>
        <v/>
      </c>
      <c r="F36" t="n">
        <v>32</v>
      </c>
    </row>
    <row r="37">
      <c r="A37" t="inlineStr">
        <is>
          <t>Infosys</t>
        </is>
      </c>
      <c r="B37" t="inlineStr">
        <is>
          <t>Business Analyst- Banking</t>
        </is>
      </c>
      <c r="C37" t="inlineStr">
        <is>
          <t>Bengaluru East, Karnataka, India</t>
        </is>
      </c>
      <c r="D37" t="inlineStr">
        <is>
          <t>2025-10-21</t>
        </is>
      </c>
      <c r="E37" s="2">
        <f>HYPERLINK("https://in.linkedin.com/jobs/view/business-analyst-banking-at-infosys-4316907681?refId=ck6KDpfMw4NYKaejTHtFnQ%3D%3D&amp;trackingId=Kbn8d8uCT%2BPyKBOxX2xZEQ%3D%3D&amp;position=17&amp;pageNum=0", "Link")</f>
        <v/>
      </c>
      <c r="F37" t="n">
        <v>35</v>
      </c>
    </row>
    <row r="38">
      <c r="A38" t="inlineStr">
        <is>
          <t>VeriPark</t>
        </is>
      </c>
      <c r="B38" t="inlineStr">
        <is>
          <t>Principal Business Analyst</t>
        </is>
      </c>
      <c r="C38" t="inlineStr">
        <is>
          <t>Hyderabad, Telangana, India</t>
        </is>
      </c>
      <c r="D38" t="inlineStr">
        <is>
          <t>2025-10-21</t>
        </is>
      </c>
      <c r="E38" s="2">
        <f>HYPERLINK("https://in.linkedin.com/jobs/view/principal-business-analyst-at-veripark-4316916917?refId=mUNe02zJlOHIN8rHiawovw%3D%3D&amp;trackingId=kLu0AeAlZUOQUDSOO32D3g%3D%3D&amp;position=9&amp;pageNum=0", "Link")</f>
        <v/>
      </c>
      <c r="F38" t="n">
        <v>36</v>
      </c>
    </row>
    <row r="39">
      <c r="A39" t="inlineStr">
        <is>
          <t>JustAnswer</t>
        </is>
      </c>
      <c r="B39" t="inlineStr">
        <is>
          <t>Senior Product Analyst</t>
        </is>
      </c>
      <c r="C39" t="inlineStr">
        <is>
          <t>India</t>
        </is>
      </c>
      <c r="D39" t="inlineStr">
        <is>
          <t>2025-10-21</t>
        </is>
      </c>
      <c r="E39" s="2">
        <f>HYPERLINK("https://in.linkedin.com/jobs/view/senior-product-analyst-at-justanswer-4276689908?refId=mUNe02zJlOHIN8rHiawovw%3D%3D&amp;trackingId=piN21pqlXAO%2B6O2VQYy43w%3D%3D&amp;position=11&amp;pageNum=0", "Link")</f>
        <v/>
      </c>
      <c r="F39" t="n">
        <v>40</v>
      </c>
    </row>
    <row r="40">
      <c r="A40" t="inlineStr">
        <is>
          <t>VeriPark</t>
        </is>
      </c>
      <c r="B40" t="inlineStr">
        <is>
          <t>Principal Business Analyst</t>
        </is>
      </c>
      <c r="C40" t="inlineStr">
        <is>
          <t>Hyderabad, Telangana, India</t>
        </is>
      </c>
      <c r="D40" t="inlineStr">
        <is>
          <t>2025-10-21</t>
        </is>
      </c>
      <c r="E40" s="2">
        <f>HYPERLINK("https://in.linkedin.com/jobs/view/principal-business-analyst-at-veripark-4316929357?refId=mUNe02zJlOHIN8rHiawovw%3D%3D&amp;trackingId=RfzkIl3OuIO5sI6vGperBQ%3D%3D&amp;position=10&amp;pageNum=0", "Link")</f>
        <v/>
      </c>
      <c r="F40" t="n">
        <v>44</v>
      </c>
    </row>
    <row r="41">
      <c r="A41" t="inlineStr">
        <is>
          <t>Insight Global</t>
        </is>
      </c>
      <c r="B41" t="inlineStr">
        <is>
          <t>Security Operations Center Analyst</t>
        </is>
      </c>
      <c r="C41" t="inlineStr">
        <is>
          <t>Bengaluru, Karnataka, India</t>
        </is>
      </c>
      <c r="D41" t="inlineStr">
        <is>
          <t>2025-10-21</t>
        </is>
      </c>
      <c r="E41" s="2">
        <f>HYPERLINK("https://in.linkedin.com/jobs/view/security-operations-center-analyst-at-insight-global-4317884357?refId=8GSuTzt0QwQz%2FJtCJayCYg%3D%3D&amp;trackingId=oKe2lYIuXIM4OiEB2cTxoQ%3D%3D&amp;position=22&amp;pageNum=0", "Link")</f>
        <v/>
      </c>
      <c r="F41" t="n">
        <v>48</v>
      </c>
    </row>
    <row r="42">
      <c r="A42" t="inlineStr">
        <is>
          <t>iXceed Solutions</t>
        </is>
      </c>
      <c r="B42" t="inlineStr">
        <is>
          <t>Business Analyst</t>
        </is>
      </c>
      <c r="C42" t="inlineStr">
        <is>
          <t>Pune, Maharashtra, India</t>
        </is>
      </c>
      <c r="D42" t="inlineStr">
        <is>
          <t>2025-10-21</t>
        </is>
      </c>
      <c r="E42" s="2">
        <f>HYPERLINK("https://in.linkedin.com/jobs/view/business-analyst-at-ixceed-solutions-4317841878?refId=ck6KDpfMw4NYKaejTHtFnQ%3D%3D&amp;trackingId=qHadY%2BLzGiS%2By0ZuIyIu%2Bw%3D%3D&amp;position=7&amp;pageNum=0", "Link")</f>
        <v/>
      </c>
      <c r="F42" t="n">
        <v>53</v>
      </c>
    </row>
    <row r="43">
      <c r="A43" t="inlineStr">
        <is>
          <t>Recro</t>
        </is>
      </c>
      <c r="B43" t="inlineStr">
        <is>
          <t>Talent Operations Analyst</t>
        </is>
      </c>
      <c r="C43" t="inlineStr">
        <is>
          <t>India</t>
        </is>
      </c>
      <c r="D43" t="inlineStr">
        <is>
          <t>2025-10-21</t>
        </is>
      </c>
      <c r="E43" s="2">
        <f>HYPERLINK("https://in.linkedin.com/jobs/view/talent-operations-analyst-at-recro-4316967843?refId=8GSuTzt0QwQz%2FJtCJayCYg%3D%3D&amp;trackingId=LfTJPdabKyeT5C1FM3Z%2B9Q%3D%3D&amp;position=16&amp;pageNum=0", "Link")</f>
        <v/>
      </c>
      <c r="F43" t="n">
        <v>58</v>
      </c>
    </row>
    <row r="44">
      <c r="A44" t="inlineStr">
        <is>
          <t>KPMG India</t>
        </is>
      </c>
      <c r="B44" t="inlineStr">
        <is>
          <t>Senior - Business Analyst</t>
        </is>
      </c>
      <c r="C44" t="inlineStr">
        <is>
          <t>Bengaluru, Karnataka, India</t>
        </is>
      </c>
      <c r="D44" t="inlineStr">
        <is>
          <t>2025-10-17</t>
        </is>
      </c>
      <c r="E44" s="2">
        <f>HYPERLINK("https://in.linkedin.com/jobs/view/senior-business-analyst-at-kpmg-india-4316325372?refId=bMyPWDLe4gbTWRgT8nF4xQ%3D%3D&amp;trackingId=hDzAbtbmQ1gM9wigUzSkQA%3D%3D&amp;position=24&amp;pageNum=0", "Link")</f>
        <v/>
      </c>
      <c r="F44" t="n">
        <v>72</v>
      </c>
    </row>
    <row r="45">
      <c r="A45" t="inlineStr">
        <is>
          <t>Swiss Re</t>
        </is>
      </c>
      <c r="B45" t="inlineStr">
        <is>
          <t>Data &amp; Analytics Specialist</t>
        </is>
      </c>
      <c r="C45" t="inlineStr">
        <is>
          <t>Bengaluru, Karnataka, India</t>
        </is>
      </c>
      <c r="D45" t="inlineStr">
        <is>
          <t>2025-10-21</t>
        </is>
      </c>
      <c r="E45" s="2">
        <f>HYPERLINK("https://in.linkedin.com/jobs/view/data-analytics-specialist-at-swiss-re-4316925593?refId=8GSuTzt0QwQz%2FJtCJayCYg%3D%3D&amp;trackingId=RmXgA6x1IR4AIEAFPzBm9g%3D%3D&amp;position=11&amp;pageNum=0", "Link")</f>
        <v/>
      </c>
      <c r="F45" t="n">
        <v>77</v>
      </c>
    </row>
    <row r="46">
      <c r="A46" t="inlineStr">
        <is>
          <t>Infosys</t>
        </is>
      </c>
      <c r="B46" t="inlineStr">
        <is>
          <t>Business Analyst - Wealth Management</t>
        </is>
      </c>
      <c r="C46" t="inlineStr">
        <is>
          <t>Bengaluru East, Karnataka, India</t>
        </is>
      </c>
      <c r="D46" t="inlineStr">
        <is>
          <t>2025-10-20</t>
        </is>
      </c>
      <c r="E46" s="2">
        <f>HYPERLINK("https://in.linkedin.com/jobs/view/business-analyst-wealth-management-at-infosys-4316631675?refId=ck6KDpfMw4NYKaejTHtFnQ%3D%3D&amp;trackingId=lCJSSVVyHlNvtH2RPgGlLA%3D%3D&amp;position=4&amp;pageNum=0", "Link")</f>
        <v/>
      </c>
      <c r="F46" t="n">
        <v>77</v>
      </c>
    </row>
    <row r="47">
      <c r="A47" t="inlineStr">
        <is>
          <t>FM</t>
        </is>
      </c>
      <c r="B47" t="inlineStr">
        <is>
          <t>Lead Business Analyst [T500-20973]</t>
        </is>
      </c>
      <c r="C47" t="inlineStr">
        <is>
          <t>Bengaluru, Karnataka, India</t>
        </is>
      </c>
      <c r="D47" t="inlineStr">
        <is>
          <t>2025-10-21</t>
        </is>
      </c>
      <c r="E47" s="2">
        <f>HYPERLINK("https://in.linkedin.com/jobs/view/lead-business-analyst-t500-20973-at-fm-4317820508?refId=ck6KDpfMw4NYKaejTHtFnQ%3D%3D&amp;trackingId=AygLA%2BrutxrqDjP1QYPOAg%3D%3D&amp;position=24&amp;pageNum=0", "Link")</f>
        <v/>
      </c>
      <c r="F47" t="n">
        <v>81</v>
      </c>
    </row>
    <row r="48">
      <c r="A48" t="inlineStr">
        <is>
          <t>Standard Chartered India</t>
        </is>
      </c>
      <c r="B48" t="inlineStr">
        <is>
          <t>Analyst, Data Analysis</t>
        </is>
      </c>
      <c r="C48" t="inlineStr">
        <is>
          <t>Chennai, Tamil Nadu, India</t>
        </is>
      </c>
      <c r="D48" t="inlineStr">
        <is>
          <t>2025-10-21</t>
        </is>
      </c>
      <c r="E48" s="2">
        <f>HYPERLINK("https://in.linkedin.com/jobs/view/analyst-data-analysis-at-standard-chartered-india-4316985020?refId=8GSuTzt0QwQz%2FJtCJayCYg%3D%3D&amp;trackingId=fXCJQeLh4QE%2FXalLgcJg1g%3D%3D&amp;position=4&amp;pageNum=0", "Link")</f>
        <v/>
      </c>
      <c r="F48" t="n">
        <v>92</v>
      </c>
    </row>
    <row r="49">
      <c r="A49" t="inlineStr">
        <is>
          <t>Curefit</t>
        </is>
      </c>
      <c r="B49" t="inlineStr">
        <is>
          <t>Scheduling Analyst</t>
        </is>
      </c>
      <c r="C49" t="inlineStr">
        <is>
          <t>Bengaluru, Karnataka, India</t>
        </is>
      </c>
      <c r="D49" t="inlineStr">
        <is>
          <t>2025-10-21</t>
        </is>
      </c>
      <c r="E49" s="2">
        <f>HYPERLINK("https://in.linkedin.com/jobs/view/scheduling-analyst-at-curefit-4314999842?refId=ck6KDpfMw4NYKaejTHtFnQ%3D%3D&amp;trackingId=oBu%2FIydjAJ5Dh3Rzqt4hvw%3D%3D&amp;position=13&amp;pageNum=0", "Link")</f>
        <v/>
      </c>
      <c r="F49" t="n">
        <v>104</v>
      </c>
    </row>
    <row r="50">
      <c r="A50" t="inlineStr">
        <is>
          <t>Scoutit</t>
        </is>
      </c>
      <c r="B50" t="inlineStr">
        <is>
          <t>Business Analyst</t>
        </is>
      </c>
      <c r="C50" t="inlineStr">
        <is>
          <t>Mumbai Metropolitan Region</t>
        </is>
      </c>
      <c r="D50" t="inlineStr">
        <is>
          <t>2025-10-21</t>
        </is>
      </c>
      <c r="E50" s="2">
        <f>HYPERLINK("https://in.linkedin.com/jobs/view/business-analyst-at-scoutit-4316929168?refId=ck6KDpfMw4NYKaejTHtFnQ%3D%3D&amp;trackingId=34nEpAcWrSi3%2FNmvAq6FfQ%3D%3D&amp;position=21&amp;pageNum=0", "Link")</f>
        <v/>
      </c>
      <c r="F50" t="n">
        <v>136</v>
      </c>
    </row>
    <row r="51">
      <c r="A51" t="inlineStr">
        <is>
          <t>Qualcomm</t>
        </is>
      </c>
      <c r="B51" t="inlineStr">
        <is>
          <t>Business Operations Analyst</t>
        </is>
      </c>
      <c r="C51" t="inlineStr">
        <is>
          <t>Bengaluru, Karnataka, India</t>
        </is>
      </c>
      <c r="D51" t="inlineStr">
        <is>
          <t>2025-10-21</t>
        </is>
      </c>
      <c r="E51" s="2">
        <f>HYPERLINK("https://in.linkedin.com/jobs/view/business-operations-analyst-at-qualcomm-4316914471?refId=ck6KDpfMw4NYKaejTHtFnQ%3D%3D&amp;trackingId=E6ThGMMcMMsCmPSIQFA%2Bgw%3D%3D&amp;position=8&amp;pageNum=0", "Link")</f>
        <v/>
      </c>
      <c r="F51" t="n">
        <v>147</v>
      </c>
    </row>
    <row r="52">
      <c r="A52" t="inlineStr">
        <is>
          <t>Freshworks</t>
        </is>
      </c>
      <c r="B52" t="inlineStr">
        <is>
          <t>Senior Analyst - Order Management</t>
        </is>
      </c>
      <c r="C52" t="inlineStr">
        <is>
          <t>Chennai, Tamil Nadu, India</t>
        </is>
      </c>
      <c r="D52" t="inlineStr">
        <is>
          <t>2025-10-21</t>
        </is>
      </c>
      <c r="E52" s="2">
        <f>HYPERLINK("https://in.linkedin.com/jobs/view/senior-analyst-order-management-at-freshworks-4317570339?refId=ck6KDpfMw4NYKaejTHtFnQ%3D%3D&amp;trackingId=wzRG9SzUNjSmvT%2ByAL6CIA%3D%3D&amp;position=12&amp;pageNum=0", "Link")</f>
        <v/>
      </c>
      <c r="F52" t="n">
        <v>151</v>
      </c>
    </row>
    <row r="53">
      <c r="A53" t="inlineStr">
        <is>
          <t>AXA XL</t>
        </is>
      </c>
      <c r="B53" t="inlineStr">
        <is>
          <t>Sr. Associate Business Analyst</t>
        </is>
      </c>
      <c r="C53" t="inlineStr">
        <is>
          <t>Bengaluru East, Karnataka, India</t>
        </is>
      </c>
      <c r="D53" t="inlineStr">
        <is>
          <t>2025-10-21</t>
        </is>
      </c>
      <c r="E53" s="2">
        <f>HYPERLINK("https://in.linkedin.com/jobs/view/sr-associate-business-analyst-at-axa-xl-4298199060?refId=mUNe02zJlOHIN8rHiawovw%3D%3D&amp;trackingId=BtwcX1cOWyougxQbrt3d3A%3D%3D&amp;position=8&amp;pageNum=0", "Link")</f>
        <v/>
      </c>
      <c r="F53" t="n">
        <v>151</v>
      </c>
    </row>
    <row r="54">
      <c r="A54" t="inlineStr">
        <is>
          <t>Scoutit</t>
        </is>
      </c>
      <c r="B54" t="inlineStr">
        <is>
          <t>Analyst</t>
        </is>
      </c>
      <c r="C54" t="inlineStr">
        <is>
          <t>Bengaluru, Karnataka, India</t>
        </is>
      </c>
      <c r="D54" t="inlineStr">
        <is>
          <t>2025-10-21</t>
        </is>
      </c>
      <c r="E54" s="2">
        <f>HYPERLINK("https://in.linkedin.com/jobs/view/analyst-at-scoutit-4316924343?refId=ck6KDpfMw4NYKaejTHtFnQ%3D%3D&amp;trackingId=9VWmk4lhQKcI%2Bkb923C5zw%3D%3D&amp;position=23&amp;pageNum=0", "Link")</f>
        <v/>
      </c>
      <c r="F54" t="n">
        <v>154</v>
      </c>
    </row>
    <row r="55">
      <c r="A55" t="inlineStr">
        <is>
          <t>SolarSquare</t>
        </is>
      </c>
      <c r="B55" t="inlineStr">
        <is>
          <t>Business Finance Analyst</t>
        </is>
      </c>
      <c r="C55" t="inlineStr">
        <is>
          <t>Mumbai, Maharashtra, India</t>
        </is>
      </c>
      <c r="D55" t="inlineStr">
        <is>
          <t>2025-10-21</t>
        </is>
      </c>
      <c r="E55" s="2">
        <f>HYPERLINK("https://in.linkedin.com/jobs/view/business-finance-analyst-at-solarsquare-4316956242?refId=mUNe02zJlOHIN8rHiawovw%3D%3D&amp;trackingId=EsOi9Yw8kgP4Xhmh4m0oDg%3D%3D&amp;position=20&amp;pageNum=0", "Link")</f>
        <v/>
      </c>
      <c r="F55" t="n">
        <v>157</v>
      </c>
    </row>
    <row r="56">
      <c r="A56" t="inlineStr">
        <is>
          <t>Infosys</t>
        </is>
      </c>
      <c r="B56" t="inlineStr">
        <is>
          <t>Healthcare Business Analyst</t>
        </is>
      </c>
      <c r="C56" t="inlineStr">
        <is>
          <t>Bengaluru East, Karnataka, India</t>
        </is>
      </c>
      <c r="D56" t="inlineStr">
        <is>
          <t>2025-10-20</t>
        </is>
      </c>
      <c r="E56" s="2">
        <f>HYPERLINK("https://in.linkedin.com/jobs/view/healthcare-business-analyst-at-infosys-4316639364?refId=ck6KDpfMw4NYKaejTHtFnQ%3D%3D&amp;trackingId=9AMx6lAi6HLbbEyIIsGsUQ%3D%3D&amp;position=9&amp;pageNum=0", "Link")</f>
        <v/>
      </c>
      <c r="F56" t="n">
        <v>176</v>
      </c>
    </row>
    <row r="57">
      <c r="A57" t="inlineStr">
        <is>
          <t>Lenovo</t>
        </is>
      </c>
      <c r="B57" t="inlineStr">
        <is>
          <t>Data Analyst</t>
        </is>
      </c>
      <c r="C57" t="inlineStr">
        <is>
          <t>Gurgaon, Haryana, India</t>
        </is>
      </c>
      <c r="D57" t="inlineStr">
        <is>
          <t>2025-10-21</t>
        </is>
      </c>
      <c r="E57" s="2">
        <f>HYPERLINK("https://in.linkedin.com/jobs/view/data-analyst-at-lenovo-4316958250?refId=ck6KDpfMw4NYKaejTHtFnQ%3D%3D&amp;trackingId=oTt3N22iI1rRAD9EXEC0XA%3D%3D&amp;position=19&amp;pageNum=0", "Link")</f>
        <v/>
      </c>
      <c r="F57" t="n">
        <v>199</v>
      </c>
    </row>
    <row r="58">
      <c r="A58" t="inlineStr">
        <is>
          <t>Flexi Pitches</t>
        </is>
      </c>
      <c r="B58" t="inlineStr">
        <is>
          <t>Business Analyst</t>
        </is>
      </c>
      <c r="C58" t="inlineStr">
        <is>
          <t>India</t>
        </is>
      </c>
      <c r="D58" t="inlineStr">
        <is>
          <t>2025-10-21</t>
        </is>
      </c>
      <c r="E58" s="2">
        <f>HYPERLINK("https://in.linkedin.com/jobs/view/business-analyst-at-flexi-pitches-4316927208?refId=ck6KDpfMw4NYKaejTHtFnQ%3D%3D&amp;trackingId=EeX8Nj0HQYtvfWaLzf1%2FGg%3D%3D&amp;position=16&amp;pageNum=0", "Link")</f>
        <v/>
      </c>
      <c r="F58" t="n">
        <v>200</v>
      </c>
    </row>
    <row r="59">
      <c r="A59" t="inlineStr">
        <is>
          <t>Genesis Global</t>
        </is>
      </c>
      <c r="B59" t="inlineStr">
        <is>
          <t>Senior Business Analyst</t>
        </is>
      </c>
      <c r="C59" t="inlineStr">
        <is>
          <t>Bangalore Urban, Karnataka, India</t>
        </is>
      </c>
      <c r="D59" t="inlineStr">
        <is>
          <t>2025-10-21</t>
        </is>
      </c>
      <c r="E59" s="2">
        <f>HYPERLINK("https://in.linkedin.com/jobs/view/senior-business-analyst-at-genesis-global-4296742340?refId=ck6KDpfMw4NYKaejTHtFnQ%3D%3D&amp;trackingId=BEHui6k5501LgyFIhgZ3jg%3D%3D&amp;position=15&amp;pageNum=0", "Link")</f>
        <v/>
      </c>
      <c r="F59" t="n">
        <v>200</v>
      </c>
    </row>
    <row r="60">
      <c r="A60" t="inlineStr">
        <is>
          <t>Citi</t>
        </is>
      </c>
      <c r="B60" t="inlineStr">
        <is>
          <t>Operations Analyst - Data &amp; Presentation - Officer</t>
        </is>
      </c>
      <c r="C60" t="inlineStr">
        <is>
          <t>Mumbai, Maharashtra, India</t>
        </is>
      </c>
      <c r="D60" t="inlineStr">
        <is>
          <t>2025-10-21</t>
        </is>
      </c>
      <c r="E60" s="2">
        <f>HYPERLINK("https://in.linkedin.com/jobs/view/operations-analyst-data-presentation-officer-at-citi-4308117048?refId=mUNe02zJlOHIN8rHiawovw%3D%3D&amp;trackingId=HVrzu7S2K38PRHYq8iaUxw%3D%3D&amp;position=7&amp;pageNum=0", "Link")</f>
        <v/>
      </c>
      <c r="F60" t="n">
        <v>200</v>
      </c>
    </row>
    <row r="61">
      <c r="A61" t="inlineStr">
        <is>
          <t>ZeroFox</t>
        </is>
      </c>
      <c r="B61" t="inlineStr">
        <is>
          <t>Intelligence Analyst</t>
        </is>
      </c>
      <c r="C61" t="inlineStr">
        <is>
          <t>Bengaluru, Karnataka, India</t>
        </is>
      </c>
      <c r="D61" t="inlineStr">
        <is>
          <t>2025-10-21</t>
        </is>
      </c>
      <c r="E61" s="2">
        <f>HYPERLINK("https://in.linkedin.com/jobs/view/intelligence-analyst-at-zerofox-4042568257?refId=mUNe02zJlOHIN8rHiawovw%3D%3D&amp;trackingId=1GHf%2BIO6WSk3HAx5hUAauQ%3D%3D&amp;position=15&amp;pageNum=0", "Link")</f>
        <v/>
      </c>
      <c r="F61" t="n">
        <v>200</v>
      </c>
    </row>
    <row r="62">
      <c r="A62" t="inlineStr">
        <is>
          <t>KPMG India</t>
        </is>
      </c>
      <c r="B62" t="inlineStr">
        <is>
          <t>Assistant Manager - Business Analyst</t>
        </is>
      </c>
      <c r="C62" t="inlineStr">
        <is>
          <t>Bengaluru, Karnataka, India</t>
        </is>
      </c>
      <c r="D62" t="inlineStr">
        <is>
          <t>2025-10-17</t>
        </is>
      </c>
      <c r="E62" s="2">
        <f>HYPERLINK("https://in.linkedin.com/jobs/view/assistant-manager-business-analyst-at-kpmg-india-4316328298?refId=bMyPWDLe4gbTWRgT8nF4xQ%3D%3D&amp;trackingId=%2FK3FHxjWZUoewIhFfLPgMg%3D%3D&amp;position=25&amp;pageNum=0", "Link")</f>
        <v/>
      </c>
      <c r="F62" t="n">
        <v>200</v>
      </c>
    </row>
    <row r="63">
      <c r="A63" t="inlineStr">
        <is>
          <t>ANZ</t>
        </is>
      </c>
      <c r="B63" t="inlineStr">
        <is>
          <t>Business Analyst</t>
        </is>
      </c>
      <c r="C63" t="inlineStr">
        <is>
          <t>Bengaluru, Karnataka, India</t>
        </is>
      </c>
      <c r="D63" t="inlineStr">
        <is>
          <t>2025-10-21</t>
        </is>
      </c>
      <c r="E63" s="2">
        <f>HYPERLINK("https://in.linkedin.com/jobs/view/business-analyst-at-anz-4317592391?refId=ck6KDpfMw4NYKaejTHtFnQ%3D%3D&amp;trackingId=zpF3aAqLPJ8V2T3Emazgbg%3D%3D&amp;position=25&amp;pageNum=0", "Link")</f>
        <v/>
      </c>
      <c r="F63" t="n">
        <v>200</v>
      </c>
    </row>
    <row r="64">
      <c r="A64" t="inlineStr">
        <is>
          <t>Citi</t>
        </is>
      </c>
      <c r="B64" t="inlineStr">
        <is>
          <t>Data/Information Management Analyst - Officer</t>
        </is>
      </c>
      <c r="C64" t="inlineStr">
        <is>
          <t>Bengaluru, Karnataka, India</t>
        </is>
      </c>
      <c r="D64" t="inlineStr">
        <is>
          <t>2025-10-21</t>
        </is>
      </c>
      <c r="E64" s="2">
        <f>HYPERLINK("https://in.linkedin.com/jobs/view/data-information-management-analyst-officer-at-citi-4233962847?refId=mUNe02zJlOHIN8rHiawovw%3D%3D&amp;trackingId=YGrxxdY02glNxmMMW%2BtQzQ%3D%3D&amp;position=22&amp;pageNum=0", "Link")</f>
        <v/>
      </c>
      <c r="F64" t="n">
        <v>200</v>
      </c>
    </row>
    <row r="65">
      <c r="A65" t="inlineStr">
        <is>
          <t>ICE</t>
        </is>
      </c>
      <c r="B65" t="inlineStr">
        <is>
          <t>Analyst, Quantitative Research</t>
        </is>
      </c>
      <c r="C65" t="inlineStr">
        <is>
          <t>Hyderabad, Telangana, India</t>
        </is>
      </c>
      <c r="D65" t="inlineStr">
        <is>
          <t>2025-10-21</t>
        </is>
      </c>
      <c r="E65" s="2">
        <f>HYPERLINK("https://in.linkedin.com/jobs/view/analyst-quantitative-research-at-ice-4221773895?refId=mUNe02zJlOHIN8rHiawovw%3D%3D&amp;trackingId=%2B1lJ3%2BQtcso2yBis4%2B1f%2Bg%3D%3D&amp;position=17&amp;pageNum=0", "Link")</f>
        <v/>
      </c>
      <c r="F65" t="n">
        <v>200</v>
      </c>
    </row>
    <row r="66">
      <c r="A66" t="inlineStr">
        <is>
          <t>slice</t>
        </is>
      </c>
      <c r="B66" t="inlineStr">
        <is>
          <t>Business Analyst</t>
        </is>
      </c>
      <c r="C66" t="inlineStr">
        <is>
          <t>Bengaluru, Karnataka, India</t>
        </is>
      </c>
      <c r="D66" t="inlineStr">
        <is>
          <t>2025-10-16</t>
        </is>
      </c>
      <c r="E66" s="2">
        <f>HYPERLINK("https://in.linkedin.com/jobs/view/business-analyst-at-slice-4315665693?refId=bMyPWDLe4gbTWRgT8nF4xQ%3D%3D&amp;trackingId=xFoDJmcFCbut5KQqHUC2PA%3D%3D&amp;position=2&amp;pageNum=0", "Link")</f>
        <v/>
      </c>
      <c r="F66" t="n">
        <v>200</v>
      </c>
    </row>
    <row r="67">
      <c r="A67" t="inlineStr">
        <is>
          <t>Persistent Systems</t>
        </is>
      </c>
      <c r="B67" t="inlineStr">
        <is>
          <t>Business Analyst</t>
        </is>
      </c>
      <c r="C67" t="inlineStr">
        <is>
          <t>Pune, Maharashtra, India</t>
        </is>
      </c>
      <c r="D67" t="inlineStr">
        <is>
          <t>2025-10-16</t>
        </is>
      </c>
      <c r="E67" s="2">
        <f>HYPERLINK("https://in.linkedin.com/jobs/view/business-analyst-at-persistent-systems-4313006634?refId=bMyPWDLe4gbTWRgT8nF4xQ%3D%3D&amp;trackingId=6n6Mten99D8mmr%2Fc2BGB6g%3D%3D&amp;position=9&amp;pageNum=0", "Link")</f>
        <v/>
      </c>
      <c r="F67" t="n">
        <v>200</v>
      </c>
    </row>
    <row r="68">
      <c r="A68" t="inlineStr">
        <is>
          <t>PepsiCo</t>
        </is>
      </c>
      <c r="B68" t="inlineStr">
        <is>
          <t>Data Analysis &amp; Reporting Associate Analyst</t>
        </is>
      </c>
      <c r="C68" t="inlineStr">
        <is>
          <t>Hyderabad, Telangana, India</t>
        </is>
      </c>
      <c r="D68" t="inlineStr">
        <is>
          <t>2025-10-18</t>
        </is>
      </c>
      <c r="E68" s="2">
        <f>HYPERLINK("https://in.linkedin.com/jobs/view/data-analysis-reporting-associate-analyst-at-pepsico-4294416791?refId=bMyPWDLe4gbTWRgT8nF4xQ%3D%3D&amp;trackingId=v0%2FU%2FKvm7%2FnSnWFAjnX1yQ%3D%3D&amp;position=5&amp;pageNum=0", "Link")</f>
        <v/>
      </c>
      <c r="F68" t="n">
        <v>200</v>
      </c>
    </row>
    <row r="69">
      <c r="A69" t="inlineStr">
        <is>
          <t>Unilever</t>
        </is>
      </c>
      <c r="B69" t="inlineStr">
        <is>
          <t>Data Analyst</t>
        </is>
      </c>
      <c r="C69" t="inlineStr">
        <is>
          <t>Bengaluru, Karnataka, India</t>
        </is>
      </c>
      <c r="D69" t="inlineStr">
        <is>
          <t>2025-10-16</t>
        </is>
      </c>
      <c r="E69" s="2">
        <f>HYPERLINK("https://in.linkedin.com/jobs/view/data-analyst-at-unilever-4315079254?refId=bMyPWDLe4gbTWRgT8nF4xQ%3D%3D&amp;trackingId=a28trf8bVVcpNInczKW89Q%3D%3D&amp;position=10&amp;pageNum=0", "Link")</f>
        <v/>
      </c>
      <c r="F69" t="n">
        <v>200</v>
      </c>
    </row>
    <row r="70">
      <c r="A70" t="inlineStr">
        <is>
          <t>Emeritus</t>
        </is>
      </c>
      <c r="B70" t="inlineStr">
        <is>
          <t>Business Analyst</t>
        </is>
      </c>
      <c r="C70" t="inlineStr">
        <is>
          <t>Mumbai, Maharashtra, India</t>
        </is>
      </c>
      <c r="D70" t="inlineStr">
        <is>
          <t>2025-10-16</t>
        </is>
      </c>
      <c r="E70" s="2">
        <f>HYPERLINK("https://in.linkedin.com/jobs/view/business-analyst-at-emeritus-4315858061?refId=bMyPWDLe4gbTWRgT8nF4xQ%3D%3D&amp;trackingId=NTZ1Dnq5ib6UK%2F2Nz0P23w%3D%3D&amp;position=23&amp;pageNum=0", "Link")</f>
        <v/>
      </c>
      <c r="F70" t="n">
        <v>200</v>
      </c>
    </row>
    <row r="71">
      <c r="A71" t="inlineStr">
        <is>
          <t>slice</t>
        </is>
      </c>
      <c r="B71" t="inlineStr">
        <is>
          <t>Analyst</t>
        </is>
      </c>
      <c r="C71" t="inlineStr">
        <is>
          <t>Bengaluru, Karnataka, India</t>
        </is>
      </c>
      <c r="D71" t="inlineStr">
        <is>
          <t>2025-10-16</t>
        </is>
      </c>
      <c r="E71" s="2">
        <f>HYPERLINK("https://in.linkedin.com/jobs/view/analyst-at-slice-4315681293?refId=bMyPWDLe4gbTWRgT8nF4xQ%3D%3D&amp;trackingId=PJnYEo35%2FCT6868dTu8XLA%3D%3D&amp;position=4&amp;pageNum=0", "Link")</f>
        <v/>
      </c>
      <c r="F71" t="n">
        <v>200</v>
      </c>
    </row>
    <row r="72">
      <c r="A72" t="inlineStr">
        <is>
          <t>PW (PhysicsWallah)</t>
        </is>
      </c>
      <c r="B72" t="inlineStr">
        <is>
          <t>Associate Business Analyst</t>
        </is>
      </c>
      <c r="C72" t="inlineStr">
        <is>
          <t>Mumbai, Maharashtra, India</t>
        </is>
      </c>
      <c r="D72" t="inlineStr">
        <is>
          <t>2025-10-16</t>
        </is>
      </c>
      <c r="E72" s="2">
        <f>HYPERLINK("https://in.linkedin.com/jobs/view/associate-business-analyst-at-pw-physicswallah-4315695820?refId=bMyPWDLe4gbTWRgT8nF4xQ%3D%3D&amp;trackingId=stQUKk%2FfOXAQ1q%2BPGEvORw%3D%3D&amp;position=6&amp;pageNum=0", "Link")</f>
        <v/>
      </c>
      <c r="F72" t="n">
        <v>200</v>
      </c>
    </row>
    <row r="73">
      <c r="A73" t="inlineStr">
        <is>
          <t>OGS</t>
        </is>
      </c>
      <c r="B73" t="inlineStr">
        <is>
          <t>Reporting &amp; Dashboard Analyst</t>
        </is>
      </c>
      <c r="C73" t="inlineStr">
        <is>
          <t>Bengaluru, Karnataka, India</t>
        </is>
      </c>
      <c r="D73" t="inlineStr">
        <is>
          <t>2025-10-16</t>
        </is>
      </c>
      <c r="E73" s="2">
        <f>HYPERLINK("https://in.linkedin.com/jobs/view/reporting-dashboard-analyst-at-ogs-4315687000?refId=bMyPWDLe4gbTWRgT8nF4xQ%3D%3D&amp;trackingId=IRltbjX%2B77NY8HTLm86wlw%3D%3D&amp;position=3&amp;pageNum=0", "Link")</f>
        <v/>
      </c>
      <c r="F73" t="n">
        <v>200</v>
      </c>
    </row>
    <row r="74">
      <c r="A74" t="inlineStr">
        <is>
          <t>EXL</t>
        </is>
      </c>
      <c r="B74" t="inlineStr">
        <is>
          <t>Analyst-Application Development-Business Analyst</t>
        </is>
      </c>
      <c r="C74" t="inlineStr">
        <is>
          <t>Bengaluru, Karnataka, India</t>
        </is>
      </c>
      <c r="D74" t="inlineStr">
        <is>
          <t>2025-10-21</t>
        </is>
      </c>
      <c r="E74" s="2">
        <f>HYPERLINK("https://in.linkedin.com/jobs/view/analyst-application-development-business-analyst-at-exl-4317568976?refId=ck6KDpfMw4NYKaejTHtFnQ%3D%3D&amp;trackingId=h%2Flb1d%2BBw1R4y40B1POf%2Bw%3D%3D&amp;position=5&amp;pageNum=0", "Link")</f>
        <v/>
      </c>
      <c r="F74" t="n">
        <v>200</v>
      </c>
    </row>
    <row r="75">
      <c r="A75" t="inlineStr">
        <is>
          <t>Deven Choksey</t>
        </is>
      </c>
      <c r="B75" t="inlineStr">
        <is>
          <t>Business Analyst</t>
        </is>
      </c>
      <c r="C75" t="inlineStr">
        <is>
          <t>Mumbai, Maharashtra, India</t>
        </is>
      </c>
      <c r="D75" t="inlineStr">
        <is>
          <t>2025-10-15</t>
        </is>
      </c>
      <c r="E75" s="2">
        <f>HYPERLINK("https://in.linkedin.com/jobs/view/business-analyst-at-deven-choksey-4312267546?refId=bMyPWDLe4gbTWRgT8nF4xQ%3D%3D&amp;trackingId=3ZH1ScwB0LbeUNiYoToVgg%3D%3D&amp;position=7&amp;pageNum=0", "Link")</f>
        <v/>
      </c>
      <c r="F75" t="n">
        <v>200</v>
      </c>
    </row>
    <row r="76">
      <c r="A76" t="inlineStr">
        <is>
          <t>HCLTech</t>
        </is>
      </c>
      <c r="B76" t="inlineStr">
        <is>
          <t>Business Analyst - GenAI/AI</t>
        </is>
      </c>
      <c r="C76" t="inlineStr">
        <is>
          <t>Pune, Maharashtra, India</t>
        </is>
      </c>
      <c r="D76" t="inlineStr">
        <is>
          <t>2025-10-18</t>
        </is>
      </c>
      <c r="E76" s="2">
        <f>HYPERLINK("https://in.linkedin.com/jobs/view/business-analyst-genai-ai-at-hcltech-4299229382?refId=bMyPWDLe4gbTWRgT8nF4xQ%3D%3D&amp;trackingId=Dn%2BMrPcoU7stPVIRZ1q2dA%3D%3D&amp;position=20&amp;pageNum=0", "Link")</f>
        <v/>
      </c>
      <c r="F76" t="n">
        <v>200</v>
      </c>
    </row>
    <row r="77">
      <c r="A77" t="inlineStr">
        <is>
          <t>Delta Air Lines</t>
        </is>
      </c>
      <c r="B77" t="inlineStr">
        <is>
          <t>Data Analyst [T500-20905]</t>
        </is>
      </c>
      <c r="C77" t="inlineStr">
        <is>
          <t>Bengaluru, Karnataka, India</t>
        </is>
      </c>
      <c r="D77" t="inlineStr">
        <is>
          <t>2025-10-15</t>
        </is>
      </c>
      <c r="E77" s="2">
        <f>HYPERLINK("https://in.linkedin.com/jobs/view/data-analyst-t500-20905-at-delta-air-lines-4315163413?refId=bMyPWDLe4gbTWRgT8nF4xQ%3D%3D&amp;trackingId=A7IkPETJmlEeNKiLhAbMFA%3D%3D&amp;position=11&amp;pageNum=0", "Link")</f>
        <v/>
      </c>
      <c r="F77" t="n">
        <v>200</v>
      </c>
    </row>
    <row r="78">
      <c r="A78" t="inlineStr">
        <is>
          <t>RJ Corp Retail</t>
        </is>
      </c>
      <c r="B78" t="inlineStr">
        <is>
          <t>Business Analyst</t>
        </is>
      </c>
      <c r="C78" t="inlineStr">
        <is>
          <t>Gurugram, Haryana, India</t>
        </is>
      </c>
      <c r="D78" t="inlineStr">
        <is>
          <t>2025-10-16</t>
        </is>
      </c>
      <c r="E78" s="2">
        <f>HYPERLINK("https://in.linkedin.com/jobs/view/business-analyst-at-rj-corp-retail-4312487201?refId=bMyPWDLe4gbTWRgT8nF4xQ%3D%3D&amp;trackingId=JRrqhhrknqPLVZeJrMWRHg%3D%3D&amp;position=17&amp;pageNum=0", "Link")</f>
        <v/>
      </c>
      <c r="F78" t="n">
        <v>200</v>
      </c>
    </row>
    <row r="79">
      <c r="A79" t="inlineStr">
        <is>
          <t>Sodexo</t>
        </is>
      </c>
      <c r="B79" t="inlineStr">
        <is>
          <t>Supply Chain Analyst</t>
        </is>
      </c>
      <c r="C79" t="inlineStr">
        <is>
          <t>Mumbai Metropolitan Region</t>
        </is>
      </c>
      <c r="D79" t="inlineStr">
        <is>
          <t>2025-10-17</t>
        </is>
      </c>
      <c r="E79" s="2">
        <f>HYPERLINK("https://in.linkedin.com/jobs/view/supply-chain-analyst-at-sodexo-4313334640?refId=bMyPWDLe4gbTWRgT8nF4xQ%3D%3D&amp;trackingId=g0yHgEBLoLSewTiJwFtSMg%3D%3D&amp;position=12&amp;pageNum=0", "Link")</f>
        <v/>
      </c>
      <c r="F79" t="n">
        <v>200</v>
      </c>
    </row>
    <row r="80">
      <c r="A80" t="inlineStr">
        <is>
          <t>Best Price Flipkart Wholesale</t>
        </is>
      </c>
      <c r="B80" t="inlineStr">
        <is>
          <t>Business Analyst</t>
        </is>
      </c>
      <c r="C80" t="inlineStr">
        <is>
          <t>Bengaluru, Karnataka, India</t>
        </is>
      </c>
      <c r="D80" t="inlineStr">
        <is>
          <t>2025-10-20</t>
        </is>
      </c>
      <c r="E80" s="2">
        <f>HYPERLINK("https://in.linkedin.com/jobs/view/business-analyst-at-best-price-flipkart-wholesale-4316468202?refId=bMyPWDLe4gbTWRgT8nF4xQ%3D%3D&amp;trackingId=ksVHkTEQxOG%2FDcdpNXOxGQ%3D%3D&amp;position=15&amp;pageNum=0", "Link")</f>
        <v/>
      </c>
      <c r="F80" t="n">
        <v>200</v>
      </c>
    </row>
    <row r="81">
      <c r="A81" t="inlineStr">
        <is>
          <t>PwC Acceleration Center India</t>
        </is>
      </c>
      <c r="B81" t="inlineStr">
        <is>
          <t>Business Analyst</t>
        </is>
      </c>
      <c r="C81" t="inlineStr">
        <is>
          <t>Bengaluru, Karnataka, India</t>
        </is>
      </c>
      <c r="D81" t="inlineStr">
        <is>
          <t>2025-10-15</t>
        </is>
      </c>
      <c r="E81" s="2">
        <f>HYPERLINK("https://in.linkedin.com/jobs/view/business-analyst-at-pwc-acceleration-center-india-4311893169?refId=bMyPWDLe4gbTWRgT8nF4xQ%3D%3D&amp;trackingId=AwxTld3jvCdaUrQ%2B%2FfKDYQ%3D%3D&amp;position=13&amp;pageNum=0", "Link")</f>
        <v/>
      </c>
      <c r="F81" t="n">
        <v>200</v>
      </c>
    </row>
    <row r="82">
      <c r="A82" t="inlineStr">
        <is>
          <t>NTT DATA, Inc.</t>
        </is>
      </c>
      <c r="B82" t="inlineStr">
        <is>
          <t>Business Analyst</t>
        </is>
      </c>
      <c r="C82" t="inlineStr">
        <is>
          <t>Bengaluru, Karnataka, India</t>
        </is>
      </c>
      <c r="D82" t="inlineStr">
        <is>
          <t>2025-10-21</t>
        </is>
      </c>
      <c r="E82" s="2">
        <f>HYPERLINK("https://in.linkedin.com/jobs/view/business-analyst-at-ntt-data-inc-4305348069?refId=ck6KDpfMw4NYKaejTHtFnQ%3D%3D&amp;trackingId=1jOvf%2BU4r8QHxz7H4Q%2FfDw%3D%3D&amp;position=6&amp;pageNum=0", "Link")</f>
        <v/>
      </c>
      <c r="F82" t="n">
        <v>200</v>
      </c>
    </row>
    <row r="83">
      <c r="A83" t="inlineStr">
        <is>
          <t>Wipro</t>
        </is>
      </c>
      <c r="B83" t="inlineStr">
        <is>
          <t>Analyst</t>
        </is>
      </c>
      <c r="C83" t="inlineStr">
        <is>
          <t>Bengaluru, Karnataka, India</t>
        </is>
      </c>
      <c r="D83" t="inlineStr">
        <is>
          <t>2025-10-17</t>
        </is>
      </c>
      <c r="E83" s="2">
        <f>HYPERLINK("https://in.linkedin.com/jobs/view/analyst-at-wipro-4315722568?refId=bMyPWDLe4gbTWRgT8nF4xQ%3D%3D&amp;trackingId=wVVdm%2FJ2R8T%2FaTOrILyI7w%3D%3D&amp;position=14&amp;pageNum=0", "Link")</f>
        <v/>
      </c>
      <c r="F83" t="n">
        <v>200</v>
      </c>
    </row>
    <row r="84">
      <c r="A84" t="inlineStr">
        <is>
          <t>Deloitte</t>
        </is>
      </c>
      <c r="B84" t="inlineStr">
        <is>
          <t>Data Analyst</t>
        </is>
      </c>
      <c r="C84" t="inlineStr">
        <is>
          <t>Bengaluru, Karnataka, India</t>
        </is>
      </c>
      <c r="D84" t="inlineStr">
        <is>
          <t>2025-10-21</t>
        </is>
      </c>
      <c r="E84" s="2">
        <f>HYPERLINK("https://in.linkedin.com/jobs/view/data-analyst-at-deloitte-4303479098?refId=bMyPWDLe4gbTWRgT8nF4xQ%3D%3D&amp;trackingId=UWIoQWPzkK0SmI2goWwW4w%3D%3D&amp;position=18&amp;pageNum=0", "Link")</f>
        <v/>
      </c>
      <c r="F84" t="n">
        <v>200</v>
      </c>
    </row>
    <row r="85">
      <c r="A85" t="inlineStr">
        <is>
          <t>Deloitte</t>
        </is>
      </c>
      <c r="B85" t="inlineStr">
        <is>
          <t>Reporting-Senior Analyst-Hyderabad</t>
        </is>
      </c>
      <c r="C85" t="inlineStr">
        <is>
          <t>Hyderabad, Telangana, India</t>
        </is>
      </c>
      <c r="D85" t="inlineStr">
        <is>
          <t>2025-10-18</t>
        </is>
      </c>
      <c r="E85" s="2">
        <f>HYPERLINK("https://in.linkedin.com/jobs/view/reporting-senior-analyst-hyderabad-at-deloitte-4306474470?refId=bMyPWDLe4gbTWRgT8nF4xQ%3D%3D&amp;trackingId=Ja5jUpzPd9q4hP3MKMEy8Q%3D%3D&amp;position=19&amp;pageNum=0", "Link")</f>
        <v/>
      </c>
      <c r="F85" t="n">
        <v>200</v>
      </c>
    </row>
    <row r="86">
      <c r="A86" t="inlineStr">
        <is>
          <t>Deloitte</t>
        </is>
      </c>
      <c r="B86" t="inlineStr">
        <is>
          <t>Data Analyst</t>
        </is>
      </c>
      <c r="C86" t="inlineStr">
        <is>
          <t>Bengaluru, Karnataka, India</t>
        </is>
      </c>
      <c r="D86" t="inlineStr">
        <is>
          <t>2025-10-21</t>
        </is>
      </c>
      <c r="E86" s="2">
        <f>HYPERLINK("https://in.linkedin.com/jobs/view/data-analyst-at-deloitte-4312488472?refId=ck6KDpfMw4NYKaejTHtFnQ%3D%3D&amp;trackingId=7bNS15woZUNBY8XWKwQX0Q%3D%3D&amp;position=14&amp;pageNum=0", "Link")</f>
        <v/>
      </c>
      <c r="F86" t="n">
        <v>200</v>
      </c>
    </row>
    <row r="87">
      <c r="A87" t="inlineStr">
        <is>
          <t>HireFast</t>
        </is>
      </c>
      <c r="B87" t="inlineStr">
        <is>
          <t>Business Analyst (Remote)</t>
        </is>
      </c>
      <c r="C87" t="inlineStr">
        <is>
          <t>India</t>
        </is>
      </c>
      <c r="D87" t="inlineStr">
        <is>
          <t>2025-10-17</t>
        </is>
      </c>
      <c r="E87" s="2">
        <f>HYPERLINK("https://in.linkedin.com/jobs/view/business-analyst-remote-at-hirefast-4316331316?refId=bMyPWDLe4gbTWRgT8nF4xQ%3D%3D&amp;trackingId=9wM7G78qVXsBPtpahl3rnw%3D%3D&amp;position=21&amp;pageNum=0", "Link")</f>
        <v/>
      </c>
      <c r="F87" t="n">
        <v>200</v>
      </c>
    </row>
    <row r="88">
      <c r="A88" t="inlineStr">
        <is>
          <t>airtel</t>
        </is>
      </c>
      <c r="B88" t="inlineStr">
        <is>
          <t>Analyst -Business and Planning (Finance)</t>
        </is>
      </c>
      <c r="C88" t="inlineStr">
        <is>
          <t>Lucknow, Uttar Pradesh, India</t>
        </is>
      </c>
      <c r="D88" t="inlineStr">
        <is>
          <t>2025-10-16</t>
        </is>
      </c>
      <c r="E88" s="2">
        <f>HYPERLINK("https://in.linkedin.com/jobs/view/analyst-business-and-planning-finance-at-airtel-4313002350?refId=bMyPWDLe4gbTWRgT8nF4xQ%3D%3D&amp;trackingId=nLW%2FbVGJSM5qPXMEZTELUQ%3D%3D&amp;position=22&amp;pageNum=0", "Link")</f>
        <v/>
      </c>
      <c r="F88" t="n">
        <v>200</v>
      </c>
    </row>
    <row r="89">
      <c r="A89" t="inlineStr">
        <is>
          <t>Amazon</t>
        </is>
      </c>
      <c r="B89" t="inlineStr">
        <is>
          <t>Business Analyst, S&amp;OP</t>
        </is>
      </c>
      <c r="C89" t="inlineStr">
        <is>
          <t>Bengaluru, Karnataka, India</t>
        </is>
      </c>
      <c r="D89" t="inlineStr">
        <is>
          <t>2025-10-21</t>
        </is>
      </c>
      <c r="E89" s="2">
        <f>HYPERLINK("https://in.linkedin.com/jobs/view/business-analyst-s-op-at-amazon-4308187259?refId=ck6KDpfMw4NYKaejTHtFnQ%3D%3D&amp;trackingId=P1MTk%2FjsaeRU3lEZ0ozrjg%3D%3D&amp;position=3&amp;pageNum=0", "Link")</f>
        <v/>
      </c>
      <c r="F89" t="n">
        <v>200</v>
      </c>
    </row>
    <row r="90">
      <c r="A90" t="inlineStr">
        <is>
          <t>Deloitte</t>
        </is>
      </c>
      <c r="B90" t="inlineStr">
        <is>
          <t>Business Analyst</t>
        </is>
      </c>
      <c r="C90" t="inlineStr">
        <is>
          <t>Bengaluru, Karnataka, India</t>
        </is>
      </c>
      <c r="D90" t="inlineStr">
        <is>
          <t>2025-10-21</t>
        </is>
      </c>
      <c r="E90" s="2">
        <f>HYPERLINK("https://in.linkedin.com/jobs/view/business-analyst-at-deloitte-4313004752?refId=ck6KDpfMw4NYKaejTHtFnQ%3D%3D&amp;trackingId=stGYO3UATKE7dfVJdh92yQ%3D%3D&amp;position=11&amp;pageNum=0", "Link")</f>
        <v/>
      </c>
      <c r="F90" t="n">
        <v>200</v>
      </c>
    </row>
    <row r="91">
      <c r="A91" t="inlineStr">
        <is>
          <t xml:space="preserve">CareerXperts Consulting </t>
        </is>
      </c>
      <c r="B91" t="inlineStr">
        <is>
          <t>Business Analyst</t>
        </is>
      </c>
      <c r="C91" t="inlineStr">
        <is>
          <t>India</t>
        </is>
      </c>
      <c r="D91" t="inlineStr">
        <is>
          <t>2025-10-21</t>
        </is>
      </c>
      <c r="E91" s="2">
        <f>HYPERLINK("https://in.linkedin.com/jobs/view/business-analyst-at-careerxperts-consulting-4314949770?refId=ck6KDpfMw4NYKaejTHtFnQ%3D%3D&amp;trackingId=fITvRRT%2FIXx6TGCbmbDabw%3D%3D&amp;position=10&amp;pageNum=0", "Link")</f>
        <v/>
      </c>
      <c r="F91" t="n">
        <v>200</v>
      </c>
    </row>
    <row r="92">
      <c r="A92" t="inlineStr">
        <is>
          <t>Tata Consultancy Services</t>
        </is>
      </c>
      <c r="B92" t="inlineStr">
        <is>
          <t>Data Analyst(Location: Gurugram, Bangalore, Pune, Hyderabad)</t>
        </is>
      </c>
      <c r="C92" t="inlineStr">
        <is>
          <t>Bengaluru, Karnataka, India</t>
        </is>
      </c>
      <c r="D92" t="inlineStr">
        <is>
          <t>2025-10-21</t>
        </is>
      </c>
      <c r="E92" s="2">
        <f>HYPERLINK("https://in.linkedin.com/jobs/view/data-analyst-location-gurugram-bangalore-pune-hyderabad-at-tata-consultancy-services-4316970361?refId=mUNe02zJlOHIN8rHiawovw%3D%3D&amp;trackingId=G2oKEqK3OM%2F7dAQ%2FmV5GVQ%3D%3D&amp;position=18&amp;pageNum=0", "Link")</f>
        <v/>
      </c>
      <c r="F92" t="n">
        <v>200</v>
      </c>
    </row>
    <row r="93">
      <c r="A93" t="inlineStr">
        <is>
          <t>Assembly Global</t>
        </is>
      </c>
      <c r="B93" t="inlineStr">
        <is>
          <t>Performance Analyst</t>
        </is>
      </c>
      <c r="C93" t="inlineStr">
        <is>
          <t>Bengaluru, Karnataka, India</t>
        </is>
      </c>
      <c r="D93" t="inlineStr">
        <is>
          <t>2025-10-21</t>
        </is>
      </c>
      <c r="E93" s="2">
        <f>HYPERLINK("https://in.linkedin.com/jobs/view/performance-analyst-at-assembly-global-4275595354?refId=mUNe02zJlOHIN8rHiawovw%3D%3D&amp;trackingId=DdydHY9JRLL1AtiMVpqhuQ%3D%3D&amp;position=13&amp;pageNum=0", "Link")</f>
        <v/>
      </c>
      <c r="F93" t="n">
        <v>200</v>
      </c>
    </row>
    <row r="94">
      <c r="A94" t="inlineStr">
        <is>
          <t>Trek Bicycle</t>
        </is>
      </c>
      <c r="B94" t="inlineStr">
        <is>
          <t>Business Analyst</t>
        </is>
      </c>
      <c r="C94" t="inlineStr">
        <is>
          <t>Haryana, India</t>
        </is>
      </c>
      <c r="D94" t="inlineStr">
        <is>
          <t>2025-10-21</t>
        </is>
      </c>
      <c r="E94" s="2">
        <f>HYPERLINK("https://in.linkedin.com/jobs/view/business-analyst-at-trek-bicycle-4144339547?refId=ck6KDpfMw4NYKaejTHtFnQ%3D%3D&amp;trackingId=%2BHsBRm2nZs9xmzMDVxp%2BlQ%3D%3D&amp;position=22&amp;pageNum=0", "Link")</f>
        <v/>
      </c>
      <c r="F94" t="n">
        <v>200</v>
      </c>
    </row>
    <row r="95">
      <c r="A95" t="inlineStr">
        <is>
          <t>Google</t>
        </is>
      </c>
      <c r="B95" t="inlineStr">
        <is>
          <t>Business Systems Analyst</t>
        </is>
      </c>
      <c r="C95" t="inlineStr">
        <is>
          <t>Bengaluru, Karnataka, India</t>
        </is>
      </c>
      <c r="D95" t="inlineStr">
        <is>
          <t>2025-10-21</t>
        </is>
      </c>
      <c r="E95" s="2">
        <f>HYPERLINK("https://in.linkedin.com/jobs/view/business-systems-analyst-at-google-4306634607?refId=ck6KDpfMw4NYKaejTHtFnQ%3D%3D&amp;trackingId=uMZ5R0HSH8tLfIrg1m3RLA%3D%3D&amp;position=18&amp;pageNum=0", "Link")</f>
        <v/>
      </c>
      <c r="F95" t="n">
        <v>200</v>
      </c>
    </row>
    <row r="96">
      <c r="A96" t="inlineStr">
        <is>
          <t>Reliance Industries Limited</t>
        </is>
      </c>
      <c r="B96" t="inlineStr">
        <is>
          <t>Lead Business Analyst</t>
        </is>
      </c>
      <c r="C96" t="inlineStr">
        <is>
          <t>Navi Mumbai, Maharashtra, India</t>
        </is>
      </c>
      <c r="D96" t="inlineStr">
        <is>
          <t>2025-10-19</t>
        </is>
      </c>
      <c r="E96" s="2">
        <f>HYPERLINK("https://in.linkedin.com/jobs/view/lead-business-analyst-at-reliance-industries-limited-4314327200?refId=bMyPWDLe4gbTWRgT8nF4xQ%3D%3D&amp;trackingId=CIUb5UeB18fGJn7hxsAD6A%3D%3D&amp;position=1&amp;pageNum=0", "Link")</f>
        <v/>
      </c>
      <c r="F96" t="n">
        <v>200</v>
      </c>
    </row>
    <row r="97">
      <c r="A97" t="inlineStr">
        <is>
          <t>VEGROW</t>
        </is>
      </c>
      <c r="B97" t="inlineStr">
        <is>
          <t>Data Analyst</t>
        </is>
      </c>
      <c r="C97" t="inlineStr">
        <is>
          <t>Bengaluru, Karnataka, India</t>
        </is>
      </c>
      <c r="D97" t="inlineStr">
        <is>
          <t>2025-10-17</t>
        </is>
      </c>
      <c r="E97" s="2">
        <f>HYPERLINK("https://in.linkedin.com/jobs/view/data-analyst-at-vegrow-4316096181?refId=bMyPWDLe4gbTWRgT8nF4xQ%3D%3D&amp;trackingId=u57ss2vdSTiwwkXXlBaLcw%3D%3D&amp;position=8&amp;pageNum=0", "Link")</f>
        <v/>
      </c>
      <c r="F97" t="n">
        <v>200</v>
      </c>
    </row>
    <row r="98">
      <c r="A98" t="inlineStr">
        <is>
          <t>NAB</t>
        </is>
      </c>
      <c r="B98" t="inlineStr">
        <is>
          <t>Senior Business Analyst - Liquidity Domain</t>
        </is>
      </c>
      <c r="C98" t="inlineStr">
        <is>
          <t>Gurugram, Haryana, India</t>
        </is>
      </c>
      <c r="D98" t="inlineStr">
        <is>
          <t>2025-10-16</t>
        </is>
      </c>
      <c r="E98" s="2">
        <f>HYPERLINK("https://in.linkedin.com/jobs/view/senior-business-analyst-liquidity-domain-at-nab-4313047110?refId=6Q6VW5R9t7V3XOakEODnQg%3D%3D&amp;trackingId=sOZuk0NEvW6JRQHE%2Bgenew%3D%3D&amp;position=25&amp;pageNum=1", "Link")</f>
        <v/>
      </c>
      <c r="F98" t="n">
        <v>200</v>
      </c>
    </row>
    <row r="99">
      <c r="A99" t="inlineStr">
        <is>
          <t>Optimus Fintech</t>
        </is>
      </c>
      <c r="B99" t="inlineStr">
        <is>
          <t>Business Analyst</t>
        </is>
      </c>
      <c r="C99" t="inlineStr">
        <is>
          <t>Pune, Maharashtra, India</t>
        </is>
      </c>
      <c r="D99" t="inlineStr">
        <is>
          <t>2025-10-15</t>
        </is>
      </c>
      <c r="E99" s="2">
        <f>HYPERLINK("https://in.linkedin.com/jobs/view/business-analyst-at-optimus-fintech-4315189496?refId=6Q6VW5R9t7V3XOakEODnQg%3D%3D&amp;trackingId=w8bCv%2B7mn2K8VWqL6z8rhg%3D%3D&amp;position=23&amp;pageNum=1", "Link")</f>
        <v/>
      </c>
      <c r="F99" t="n">
        <v>200</v>
      </c>
    </row>
    <row r="100">
      <c r="A100" t="inlineStr">
        <is>
          <t>Colgate-Palmolive</t>
        </is>
      </c>
      <c r="B100" t="inlineStr">
        <is>
          <t>Sr. Analyst, Business Analytics</t>
        </is>
      </c>
      <c r="C100" t="inlineStr">
        <is>
          <t>Mumbai Metropolitan Region</t>
        </is>
      </c>
      <c r="D100" t="inlineStr">
        <is>
          <t>2025-10-17</t>
        </is>
      </c>
      <c r="E100" s="2">
        <f>HYPERLINK("https://in.linkedin.com/jobs/view/sr-analyst-business-analytics-at-colgate-palmolive-4295325728?refId=6Q6VW5R9t7V3XOakEODnQg%3D%3D&amp;trackingId=YSRzADNAtcxnP2nc4km7dA%3D%3D&amp;position=20&amp;pageNum=1", "Link")</f>
        <v/>
      </c>
      <c r="F100" t="n">
        <v>200</v>
      </c>
    </row>
    <row r="101">
      <c r="A101" t="inlineStr">
        <is>
          <t>Citi</t>
        </is>
      </c>
      <c r="B101" t="inlineStr">
        <is>
          <t>Business Analytics Analyst</t>
        </is>
      </c>
      <c r="C101" t="inlineStr">
        <is>
          <t>Bengaluru, Karnataka, India</t>
        </is>
      </c>
      <c r="D101" t="inlineStr">
        <is>
          <t>2025-10-17</t>
        </is>
      </c>
      <c r="E101" s="2">
        <f>HYPERLINK("https://in.linkedin.com/jobs/view/business-analytics-analyst-at-citi-4315755814?refId=6Q6VW5R9t7V3XOakEODnQg%3D%3D&amp;trackingId=rvr90gd233GT9vToKwbLBg%3D%3D&amp;position=24&amp;pageNum=1", "Link")</f>
        <v/>
      </c>
      <c r="F101" t="n">
        <v>200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2025-10-21T17:59:22Z</dcterms:created>
  <dcterms:modified xsi:type="dcterms:W3CDTF">2025-10-21T17:59:22Z</dcterms:modified>
</cp:coreProperties>
</file>