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BBGP JABAR\Documents\nay\semester_4\AnalisisDeretWaktu\"/>
    </mc:Choice>
  </mc:AlternateContent>
  <xr:revisionPtr revIDLastSave="0" documentId="13_ncr:1_{207C12C5-B21A-406D-AF30-415999186D76}" xr6:coauthVersionLast="47" xr6:coauthVersionMax="47" xr10:uidLastSave="{00000000-0000-0000-0000-000000000000}"/>
  <bookViews>
    <workbookView xWindow="-110" yWindow="-110" windowWidth="19420" windowHeight="10420" activeTab="2" xr2:uid="{0C0A51B5-23A0-4CA0-82CE-82154B1B2B68}"/>
  </bookViews>
  <sheets>
    <sheet name="SMA 3 Bulan" sheetId="1" r:id="rId1"/>
    <sheet name="SMA 5 Bulan" sheetId="2" r:id="rId2"/>
    <sheet name="Exponential Smothing"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9" i="3" l="1"/>
  <c r="J8" i="3"/>
  <c r="G17" i="3"/>
  <c r="F17" i="3"/>
  <c r="D11" i="3"/>
  <c r="D10" i="3"/>
  <c r="E10" i="3" s="1"/>
  <c r="F10" i="3" s="1"/>
  <c r="G10" i="3" s="1"/>
  <c r="G6" i="3"/>
  <c r="G7" i="3"/>
  <c r="G8" i="3"/>
  <c r="G9" i="3"/>
  <c r="G5" i="3"/>
  <c r="F6" i="3"/>
  <c r="F7" i="3"/>
  <c r="F8" i="3"/>
  <c r="F9" i="3"/>
  <c r="F5" i="3"/>
  <c r="E6" i="3"/>
  <c r="E7" i="3"/>
  <c r="E8" i="3"/>
  <c r="E9" i="3"/>
  <c r="E5" i="3"/>
  <c r="D9" i="3"/>
  <c r="D8" i="3"/>
  <c r="D7" i="3"/>
  <c r="D6" i="3"/>
  <c r="D5" i="3"/>
  <c r="D4" i="3"/>
  <c r="D12" i="3" l="1"/>
  <c r="E11" i="3"/>
  <c r="F11" i="3" s="1"/>
  <c r="G11" i="3" s="1"/>
  <c r="C10" i="2"/>
  <c r="C11" i="2"/>
  <c r="C12" i="2"/>
  <c r="C13" i="2"/>
  <c r="C14" i="2"/>
  <c r="C15" i="2"/>
  <c r="C9" i="2"/>
  <c r="E12" i="3" l="1"/>
  <c r="F12" i="3" s="1"/>
  <c r="G12" i="3" s="1"/>
  <c r="D13" i="3"/>
  <c r="D15" i="2"/>
  <c r="E15" i="2" s="1"/>
  <c r="D14" i="2"/>
  <c r="E14" i="2" s="1"/>
  <c r="D13" i="2"/>
  <c r="E13" i="2" s="1"/>
  <c r="D12" i="2"/>
  <c r="E12" i="2" s="1"/>
  <c r="D11" i="2"/>
  <c r="D10" i="2"/>
  <c r="E10" i="2" s="1"/>
  <c r="G10" i="2" s="1"/>
  <c r="D9" i="2"/>
  <c r="C10" i="1"/>
  <c r="D10" i="1" s="1"/>
  <c r="E10" i="1" s="1"/>
  <c r="F10" i="1" s="1"/>
  <c r="C11" i="1"/>
  <c r="D11" i="1" s="1"/>
  <c r="E11" i="1" s="1"/>
  <c r="F11" i="1" s="1"/>
  <c r="C12" i="1"/>
  <c r="D12" i="1" s="1"/>
  <c r="E12" i="1" s="1"/>
  <c r="F12" i="1" s="1"/>
  <c r="C13" i="1"/>
  <c r="D13" i="1" s="1"/>
  <c r="E13" i="1" s="1"/>
  <c r="F13" i="1" s="1"/>
  <c r="C14" i="1"/>
  <c r="D14" i="1" s="1"/>
  <c r="E14" i="1" s="1"/>
  <c r="F14" i="1" s="1"/>
  <c r="C15" i="1"/>
  <c r="D15" i="1" s="1"/>
  <c r="E15" i="1" s="1"/>
  <c r="F15" i="1" s="1"/>
  <c r="C16" i="1"/>
  <c r="D16" i="1" s="1"/>
  <c r="E16" i="1" s="1"/>
  <c r="F16" i="1" s="1"/>
  <c r="C17" i="1"/>
  <c r="D17" i="1" s="1"/>
  <c r="E17" i="1" s="1"/>
  <c r="F17" i="1" s="1"/>
  <c r="C9" i="1"/>
  <c r="D9" i="1" s="1"/>
  <c r="D14" i="3" l="1"/>
  <c r="E13" i="3"/>
  <c r="F13" i="3" s="1"/>
  <c r="G13" i="3" s="1"/>
  <c r="G11" i="1"/>
  <c r="G16" i="1"/>
  <c r="D17" i="2"/>
  <c r="E11" i="2"/>
  <c r="F13" i="2"/>
  <c r="G13" i="2"/>
  <c r="G15" i="2"/>
  <c r="F15" i="2"/>
  <c r="G12" i="2"/>
  <c r="F12" i="2"/>
  <c r="G14" i="2"/>
  <c r="F14" i="2"/>
  <c r="D16" i="2"/>
  <c r="G10" i="1"/>
  <c r="G17" i="1"/>
  <c r="G15" i="1"/>
  <c r="F10" i="2"/>
  <c r="G14" i="1"/>
  <c r="G13" i="1"/>
  <c r="E9" i="2"/>
  <c r="G12" i="1"/>
  <c r="E9" i="1"/>
  <c r="G9" i="1" s="1"/>
  <c r="D19" i="1"/>
  <c r="D18" i="1"/>
  <c r="D15" i="3" l="1"/>
  <c r="E14" i="3"/>
  <c r="F14" i="3" s="1"/>
  <c r="G14" i="3" s="1"/>
  <c r="G11" i="2"/>
  <c r="F11" i="2"/>
  <c r="F9" i="2"/>
  <c r="E17" i="2"/>
  <c r="E16" i="2"/>
  <c r="G9" i="2"/>
  <c r="G19" i="1"/>
  <c r="G18" i="1"/>
  <c r="F9" i="1"/>
  <c r="E19" i="1"/>
  <c r="E18" i="1"/>
  <c r="E15" i="3" l="1"/>
  <c r="F15" i="3" s="1"/>
  <c r="G15" i="3" s="1"/>
  <c r="D16" i="3"/>
  <c r="E16" i="3" s="1"/>
  <c r="F16" i="3" s="1"/>
  <c r="G16" i="3" s="1"/>
  <c r="F17" i="2"/>
  <c r="F16" i="2"/>
  <c r="F19" i="2" s="1"/>
  <c r="G17" i="2"/>
  <c r="G16" i="2"/>
  <c r="F19" i="1"/>
  <c r="F18" i="1"/>
  <c r="F21" i="1" s="1"/>
</calcChain>
</file>

<file path=xl/sharedStrings.xml><?xml version="1.0" encoding="utf-8"?>
<sst xmlns="http://schemas.openxmlformats.org/spreadsheetml/2006/main" count="118" uniqueCount="49">
  <si>
    <t>Tahun 2014</t>
  </si>
  <si>
    <t>Januari</t>
  </si>
  <si>
    <t>Maret</t>
  </si>
  <si>
    <t>April</t>
  </si>
  <si>
    <t>Mei</t>
  </si>
  <si>
    <t>Juni</t>
  </si>
  <si>
    <t>Juli</t>
  </si>
  <si>
    <t>Agustus</t>
  </si>
  <si>
    <t>September</t>
  </si>
  <si>
    <t>Oktober</t>
  </si>
  <si>
    <t>November</t>
  </si>
  <si>
    <t>Februari</t>
  </si>
  <si>
    <t>Permintaan</t>
  </si>
  <si>
    <t>Desember</t>
  </si>
  <si>
    <t>-</t>
  </si>
  <si>
    <t>Error</t>
  </si>
  <si>
    <t>Error^2</t>
  </si>
  <si>
    <t>Absolut Error</t>
  </si>
  <si>
    <t>Total</t>
  </si>
  <si>
    <t>Averange</t>
  </si>
  <si>
    <t>Bias</t>
  </si>
  <si>
    <t>MAD</t>
  </si>
  <si>
    <t>MSE</t>
  </si>
  <si>
    <t>%Error</t>
  </si>
  <si>
    <t>SE</t>
  </si>
  <si>
    <t xml:space="preserve">Forecast </t>
  </si>
  <si>
    <t>Forecast</t>
  </si>
  <si>
    <t>Simple Moving Averages dengan  Rata-rata Bergerak 3 Bulan</t>
  </si>
  <si>
    <t>Simple Moving Averages dengan  Rata-Rata Bergerak 5 Bulan</t>
  </si>
  <si>
    <t>Exponential Smoothing</t>
  </si>
  <si>
    <t>Month</t>
  </si>
  <si>
    <t>Year1</t>
  </si>
  <si>
    <t>Year2</t>
  </si>
  <si>
    <t>Jan</t>
  </si>
  <si>
    <t>Feb</t>
  </si>
  <si>
    <t>Mar</t>
  </si>
  <si>
    <t>Apr</t>
  </si>
  <si>
    <t>Jun</t>
  </si>
  <si>
    <t>Jul</t>
  </si>
  <si>
    <t>Agu</t>
  </si>
  <si>
    <t>Sep</t>
  </si>
  <si>
    <t>Okt</t>
  </si>
  <si>
    <t>Nov</t>
  </si>
  <si>
    <t>Des</t>
  </si>
  <si>
    <t>Kanaya Dzikra Setiadi -2C2230015</t>
  </si>
  <si>
    <t xml:space="preserve">Lt </t>
  </si>
  <si>
    <t>α</t>
  </si>
  <si>
    <t>SSE</t>
  </si>
  <si>
    <t>1-α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</si>
</sst>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Times New Roman"/>
      <family val="1"/>
    </font>
    <font>
      <b/>
      <sz val="11"/>
      <color theme="1"/>
      <name val="Times New Roman"/>
      <family val="1"/>
    </font>
    <font>
      <sz val="16"/>
      <color theme="1"/>
      <name val="Times New Roman"/>
      <family val="1"/>
    </font>
  </fonts>
  <fills count="5">
    <fill>
      <patternFill patternType="none"/>
    </fill>
    <fill>
      <patternFill patternType="gray125"/>
    </fill>
    <fill>
      <patternFill patternType="solid">
        <fgColor rgb="FFFF9999"/>
        <bgColor indexed="64"/>
      </patternFill>
    </fill>
    <fill>
      <patternFill patternType="solid">
        <fgColor rgb="FFFFCCCC"/>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0" borderId="0" xfId="0" applyFont="1" applyAlignment="1">
      <alignment horizontal="right"/>
    </xf>
    <xf numFmtId="0" fontId="1" fillId="4" borderId="1" xfId="0" applyFont="1" applyFill="1" applyBorder="1"/>
    <xf numFmtId="0" fontId="1" fillId="2" borderId="1" xfId="0" applyFont="1" applyFill="1" applyBorder="1" applyAlignment="1">
      <alignment horizontal="center"/>
    </xf>
    <xf numFmtId="0" fontId="3" fillId="0" borderId="0" xfId="0" applyFont="1"/>
    <xf numFmtId="0" fontId="1" fillId="4" borderId="1" xfId="0" quotePrefix="1"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cellXfs>
  <cellStyles count="1">
    <cellStyle name="Normal" xfId="0" builtinId="0"/>
  </cellStyles>
  <dxfs count="0"/>
  <tableStyles count="0" defaultTableStyle="TableStyleMedium2" defaultPivotStyle="PivotStyleLight16"/>
  <colors>
    <mruColors>
      <color rgb="FFFF9999"/>
      <color rgb="FFFFFBE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Rata-Rata Bergerak</a:t>
            </a:r>
            <a:r>
              <a:rPr lang="en-US" baseline="0"/>
              <a:t> 3 Bulan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'SMA 3 Bulan'!$B$5:$B$8</c:f>
              <c:strCache>
                <c:ptCount val="4"/>
                <c:pt idx="0">
                  <c:v>Permintaan</c:v>
                </c:pt>
                <c:pt idx="1">
                  <c:v>20</c:v>
                </c:pt>
                <c:pt idx="2">
                  <c:v>21</c:v>
                </c:pt>
                <c:pt idx="3">
                  <c:v>19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'SMA 3 Bulan'!$A$9:$A$17</c:f>
              <c:strCache>
                <c:ptCount val="9"/>
                <c:pt idx="0">
                  <c:v>April</c:v>
                </c:pt>
                <c:pt idx="1">
                  <c:v>Mei</c:v>
                </c:pt>
                <c:pt idx="2">
                  <c:v>Juni</c:v>
                </c:pt>
                <c:pt idx="3">
                  <c:v>Juli</c:v>
                </c:pt>
                <c:pt idx="4">
                  <c:v>Agustus</c:v>
                </c:pt>
                <c:pt idx="5">
                  <c:v>September</c:v>
                </c:pt>
                <c:pt idx="6">
                  <c:v>Oktober</c:v>
                </c:pt>
                <c:pt idx="7">
                  <c:v>November</c:v>
                </c:pt>
                <c:pt idx="8">
                  <c:v>Desember</c:v>
                </c:pt>
              </c:strCache>
            </c:strRef>
          </c:cat>
          <c:val>
            <c:numRef>
              <c:f>'SMA 3 Bulan'!$B$9:$B$17</c:f>
              <c:numCache>
                <c:formatCode>General</c:formatCode>
                <c:ptCount val="9"/>
                <c:pt idx="0">
                  <c:v>17</c:v>
                </c:pt>
                <c:pt idx="1">
                  <c:v>22</c:v>
                </c:pt>
                <c:pt idx="2">
                  <c:v>24</c:v>
                </c:pt>
                <c:pt idx="3">
                  <c:v>18</c:v>
                </c:pt>
                <c:pt idx="4">
                  <c:v>23</c:v>
                </c:pt>
                <c:pt idx="5">
                  <c:v>20</c:v>
                </c:pt>
                <c:pt idx="6">
                  <c:v>25</c:v>
                </c:pt>
                <c:pt idx="7">
                  <c:v>22</c:v>
                </c:pt>
                <c:pt idx="8">
                  <c:v>24</c:v>
                </c:pt>
              </c:numCache>
            </c:numRef>
          </c:val>
          <c:smooth val="0"/>
          <c:extLst>
            <c:ext xmlns:c16="http://schemas.microsoft.com/office/drawing/2014/chart" uri="{C3380CC4-5D6E-409C-BE32-E72D297353CC}">
              <c16:uniqueId val="{00000000-302E-46EB-97E4-E018956FEA3D}"/>
            </c:ext>
          </c:extLst>
        </c:ser>
        <c:ser>
          <c:idx val="1"/>
          <c:order val="1"/>
          <c:tx>
            <c:strRef>
              <c:f>'SMA 3 Bulan'!$C$5:$C$8</c:f>
              <c:strCache>
                <c:ptCount val="4"/>
                <c:pt idx="0">
                  <c:v>Forecast</c:v>
                </c:pt>
                <c:pt idx="1">
                  <c:v>-</c:v>
                </c:pt>
                <c:pt idx="2">
                  <c:v>-</c:v>
                </c:pt>
                <c:pt idx="3">
                  <c:v>-</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'SMA 3 Bulan'!$A$9:$A$17</c:f>
              <c:strCache>
                <c:ptCount val="9"/>
                <c:pt idx="0">
                  <c:v>April</c:v>
                </c:pt>
                <c:pt idx="1">
                  <c:v>Mei</c:v>
                </c:pt>
                <c:pt idx="2">
                  <c:v>Juni</c:v>
                </c:pt>
                <c:pt idx="3">
                  <c:v>Juli</c:v>
                </c:pt>
                <c:pt idx="4">
                  <c:v>Agustus</c:v>
                </c:pt>
                <c:pt idx="5">
                  <c:v>September</c:v>
                </c:pt>
                <c:pt idx="6">
                  <c:v>Oktober</c:v>
                </c:pt>
                <c:pt idx="7">
                  <c:v>November</c:v>
                </c:pt>
                <c:pt idx="8">
                  <c:v>Desember</c:v>
                </c:pt>
              </c:strCache>
            </c:strRef>
          </c:cat>
          <c:val>
            <c:numRef>
              <c:f>'SMA 3 Bulan'!$C$9:$C$17</c:f>
              <c:numCache>
                <c:formatCode>General</c:formatCode>
                <c:ptCount val="9"/>
                <c:pt idx="0">
                  <c:v>20</c:v>
                </c:pt>
                <c:pt idx="1">
                  <c:v>19</c:v>
                </c:pt>
                <c:pt idx="2">
                  <c:v>19.333333333333332</c:v>
                </c:pt>
                <c:pt idx="3">
                  <c:v>21</c:v>
                </c:pt>
                <c:pt idx="4">
                  <c:v>21.333333333333332</c:v>
                </c:pt>
                <c:pt idx="5">
                  <c:v>21.666666666666668</c:v>
                </c:pt>
                <c:pt idx="6">
                  <c:v>20.333333333333332</c:v>
                </c:pt>
                <c:pt idx="7">
                  <c:v>22.666666666666668</c:v>
                </c:pt>
                <c:pt idx="8">
                  <c:v>22.333333333333332</c:v>
                </c:pt>
              </c:numCache>
            </c:numRef>
          </c:val>
          <c:smooth val="0"/>
          <c:extLst>
            <c:ext xmlns:c16="http://schemas.microsoft.com/office/drawing/2014/chart" uri="{C3380CC4-5D6E-409C-BE32-E72D297353CC}">
              <c16:uniqueId val="{00000001-302E-46EB-97E4-E018956FEA3D}"/>
            </c:ext>
          </c:extLst>
        </c:ser>
        <c:ser>
          <c:idx val="2"/>
          <c:order val="2"/>
          <c:tx>
            <c:strRef>
              <c:f>'SMA 3 Bulan'!$D$5:$D$8</c:f>
              <c:strCache>
                <c:ptCount val="4"/>
                <c:pt idx="0">
                  <c:v>Error</c:v>
                </c:pt>
                <c:pt idx="1">
                  <c:v>-</c:v>
                </c:pt>
                <c:pt idx="2">
                  <c:v>-</c:v>
                </c:pt>
                <c:pt idx="3">
                  <c: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'SMA 3 Bulan'!$A$9:$A$17</c:f>
              <c:strCache>
                <c:ptCount val="9"/>
                <c:pt idx="0">
                  <c:v>April</c:v>
                </c:pt>
                <c:pt idx="1">
                  <c:v>Mei</c:v>
                </c:pt>
                <c:pt idx="2">
                  <c:v>Juni</c:v>
                </c:pt>
                <c:pt idx="3">
                  <c:v>Juli</c:v>
                </c:pt>
                <c:pt idx="4">
                  <c:v>Agustus</c:v>
                </c:pt>
                <c:pt idx="5">
                  <c:v>September</c:v>
                </c:pt>
                <c:pt idx="6">
                  <c:v>Oktober</c:v>
                </c:pt>
                <c:pt idx="7">
                  <c:v>November</c:v>
                </c:pt>
                <c:pt idx="8">
                  <c:v>Desember</c:v>
                </c:pt>
              </c:strCache>
            </c:strRef>
          </c:cat>
          <c:val>
            <c:numRef>
              <c:f>'SMA 3 Bulan'!$D$9:$D$17</c:f>
              <c:numCache>
                <c:formatCode>General</c:formatCode>
                <c:ptCount val="9"/>
                <c:pt idx="0">
                  <c:v>-3</c:v>
                </c:pt>
                <c:pt idx="1">
                  <c:v>3</c:v>
                </c:pt>
                <c:pt idx="2">
                  <c:v>4.6666666666666679</c:v>
                </c:pt>
                <c:pt idx="3">
                  <c:v>-3</c:v>
                </c:pt>
                <c:pt idx="4">
                  <c:v>1.6666666666666679</c:v>
                </c:pt>
                <c:pt idx="5">
                  <c:v>-1.6666666666666679</c:v>
                </c:pt>
                <c:pt idx="6">
                  <c:v>4.6666666666666679</c:v>
                </c:pt>
                <c:pt idx="7">
                  <c:v>-0.66666666666666785</c:v>
                </c:pt>
                <c:pt idx="8">
                  <c:v>1.6666666666666679</c:v>
                </c:pt>
              </c:numCache>
            </c:numRef>
          </c:val>
          <c:smooth val="0"/>
          <c:extLst>
            <c:ext xmlns:c16="http://schemas.microsoft.com/office/drawing/2014/chart" uri="{C3380CC4-5D6E-409C-BE32-E72D297353CC}">
              <c16:uniqueId val="{00000002-302E-46EB-97E4-E018956FEA3D}"/>
            </c:ext>
          </c:extLst>
        </c:ser>
        <c:ser>
          <c:idx val="3"/>
          <c:order val="3"/>
          <c:tx>
            <c:strRef>
              <c:f>'SMA 3 Bulan'!$E$5:$E$8</c:f>
              <c:strCache>
                <c:ptCount val="4"/>
                <c:pt idx="0">
                  <c:v>Absolut Error</c:v>
                </c:pt>
                <c:pt idx="1">
                  <c:v>-</c:v>
                </c:pt>
                <c:pt idx="2">
                  <c:v>-</c:v>
                </c:pt>
                <c:pt idx="3">
                  <c:v>-</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'SMA 3 Bulan'!$A$9:$A$17</c:f>
              <c:strCache>
                <c:ptCount val="9"/>
                <c:pt idx="0">
                  <c:v>April</c:v>
                </c:pt>
                <c:pt idx="1">
                  <c:v>Mei</c:v>
                </c:pt>
                <c:pt idx="2">
                  <c:v>Juni</c:v>
                </c:pt>
                <c:pt idx="3">
                  <c:v>Juli</c:v>
                </c:pt>
                <c:pt idx="4">
                  <c:v>Agustus</c:v>
                </c:pt>
                <c:pt idx="5">
                  <c:v>September</c:v>
                </c:pt>
                <c:pt idx="6">
                  <c:v>Oktober</c:v>
                </c:pt>
                <c:pt idx="7">
                  <c:v>November</c:v>
                </c:pt>
                <c:pt idx="8">
                  <c:v>Desember</c:v>
                </c:pt>
              </c:strCache>
            </c:strRef>
          </c:cat>
          <c:val>
            <c:numRef>
              <c:f>'SMA 3 Bulan'!$E$9:$E$17</c:f>
              <c:numCache>
                <c:formatCode>General</c:formatCode>
                <c:ptCount val="9"/>
                <c:pt idx="0">
                  <c:v>3</c:v>
                </c:pt>
                <c:pt idx="1">
                  <c:v>3</c:v>
                </c:pt>
                <c:pt idx="2">
                  <c:v>4.6666666666666679</c:v>
                </c:pt>
                <c:pt idx="3">
                  <c:v>3</c:v>
                </c:pt>
                <c:pt idx="4">
                  <c:v>1.6666666666666679</c:v>
                </c:pt>
                <c:pt idx="5">
                  <c:v>1.6666666666666679</c:v>
                </c:pt>
                <c:pt idx="6">
                  <c:v>4.6666666666666679</c:v>
                </c:pt>
                <c:pt idx="7">
                  <c:v>0.66666666666666785</c:v>
                </c:pt>
                <c:pt idx="8">
                  <c:v>1.6666666666666679</c:v>
                </c:pt>
              </c:numCache>
            </c:numRef>
          </c:val>
          <c:smooth val="0"/>
          <c:extLst>
            <c:ext xmlns:c16="http://schemas.microsoft.com/office/drawing/2014/chart" uri="{C3380CC4-5D6E-409C-BE32-E72D297353CC}">
              <c16:uniqueId val="{00000003-302E-46EB-97E4-E018956FEA3D}"/>
            </c:ext>
          </c:extLst>
        </c:ser>
        <c:ser>
          <c:idx val="4"/>
          <c:order val="4"/>
          <c:tx>
            <c:strRef>
              <c:f>'SMA 3 Bulan'!$F$5:$F$8</c:f>
              <c:strCache>
                <c:ptCount val="4"/>
                <c:pt idx="0">
                  <c:v>Error^2</c:v>
                </c:pt>
                <c:pt idx="1">
                  <c:v>-</c:v>
                </c:pt>
                <c:pt idx="2">
                  <c:v>-</c:v>
                </c:pt>
                <c:pt idx="3">
                  <c:v>-</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'SMA 3 Bulan'!$A$9:$A$17</c:f>
              <c:strCache>
                <c:ptCount val="9"/>
                <c:pt idx="0">
                  <c:v>April</c:v>
                </c:pt>
                <c:pt idx="1">
                  <c:v>Mei</c:v>
                </c:pt>
                <c:pt idx="2">
                  <c:v>Juni</c:v>
                </c:pt>
                <c:pt idx="3">
                  <c:v>Juli</c:v>
                </c:pt>
                <c:pt idx="4">
                  <c:v>Agustus</c:v>
                </c:pt>
                <c:pt idx="5">
                  <c:v>September</c:v>
                </c:pt>
                <c:pt idx="6">
                  <c:v>Oktober</c:v>
                </c:pt>
                <c:pt idx="7">
                  <c:v>November</c:v>
                </c:pt>
                <c:pt idx="8">
                  <c:v>Desember</c:v>
                </c:pt>
              </c:strCache>
            </c:strRef>
          </c:cat>
          <c:val>
            <c:numRef>
              <c:f>'SMA 3 Bulan'!$F$9:$F$17</c:f>
              <c:numCache>
                <c:formatCode>General</c:formatCode>
                <c:ptCount val="9"/>
                <c:pt idx="0">
                  <c:v>9</c:v>
                </c:pt>
                <c:pt idx="1">
                  <c:v>9</c:v>
                </c:pt>
                <c:pt idx="2">
                  <c:v>21.777777777777789</c:v>
                </c:pt>
                <c:pt idx="3">
                  <c:v>9</c:v>
                </c:pt>
                <c:pt idx="4">
                  <c:v>2.7777777777777817</c:v>
                </c:pt>
                <c:pt idx="5">
                  <c:v>2.7777777777777817</c:v>
                </c:pt>
                <c:pt idx="6">
                  <c:v>21.777777777777789</c:v>
                </c:pt>
                <c:pt idx="7">
                  <c:v>0.44444444444444603</c:v>
                </c:pt>
                <c:pt idx="8">
                  <c:v>2.7777777777777817</c:v>
                </c:pt>
              </c:numCache>
            </c:numRef>
          </c:val>
          <c:smooth val="0"/>
          <c:extLst>
            <c:ext xmlns:c16="http://schemas.microsoft.com/office/drawing/2014/chart" uri="{C3380CC4-5D6E-409C-BE32-E72D297353CC}">
              <c16:uniqueId val="{00000004-302E-46EB-97E4-E018956FEA3D}"/>
            </c:ext>
          </c:extLst>
        </c:ser>
        <c:ser>
          <c:idx val="5"/>
          <c:order val="5"/>
          <c:tx>
            <c:strRef>
              <c:f>'SMA 3 Bulan'!$G$5:$G$8</c:f>
              <c:strCache>
                <c:ptCount val="4"/>
                <c:pt idx="0">
                  <c:v>%Error</c:v>
                </c:pt>
                <c:pt idx="1">
                  <c:v>-</c:v>
                </c:pt>
                <c:pt idx="2">
                  <c:v>-</c:v>
                </c:pt>
                <c:pt idx="3">
                  <c:v>-</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'SMA 3 Bulan'!$A$9:$A$17</c:f>
              <c:strCache>
                <c:ptCount val="9"/>
                <c:pt idx="0">
                  <c:v>April</c:v>
                </c:pt>
                <c:pt idx="1">
                  <c:v>Mei</c:v>
                </c:pt>
                <c:pt idx="2">
                  <c:v>Juni</c:v>
                </c:pt>
                <c:pt idx="3">
                  <c:v>Juli</c:v>
                </c:pt>
                <c:pt idx="4">
                  <c:v>Agustus</c:v>
                </c:pt>
                <c:pt idx="5">
                  <c:v>September</c:v>
                </c:pt>
                <c:pt idx="6">
                  <c:v>Oktober</c:v>
                </c:pt>
                <c:pt idx="7">
                  <c:v>November</c:v>
                </c:pt>
                <c:pt idx="8">
                  <c:v>Desember</c:v>
                </c:pt>
              </c:strCache>
            </c:strRef>
          </c:cat>
          <c:val>
            <c:numRef>
              <c:f>'SMA 3 Bulan'!$G$9:$G$17</c:f>
              <c:numCache>
                <c:formatCode>General</c:formatCode>
                <c:ptCount val="9"/>
                <c:pt idx="0">
                  <c:v>0.17647058823529413</c:v>
                </c:pt>
                <c:pt idx="1">
                  <c:v>0.13636363636363635</c:v>
                </c:pt>
                <c:pt idx="2">
                  <c:v>0.1944444444444445</c:v>
                </c:pt>
                <c:pt idx="3">
                  <c:v>0.16666666666666666</c:v>
                </c:pt>
                <c:pt idx="4">
                  <c:v>7.2463768115942087E-2</c:v>
                </c:pt>
                <c:pt idx="5">
                  <c:v>8.3333333333333398E-2</c:v>
                </c:pt>
                <c:pt idx="6">
                  <c:v>0.1866666666666667</c:v>
                </c:pt>
                <c:pt idx="7">
                  <c:v>3.0303030303030356E-2</c:v>
                </c:pt>
                <c:pt idx="8">
                  <c:v>6.9444444444444489E-2</c:v>
                </c:pt>
              </c:numCache>
            </c:numRef>
          </c:val>
          <c:smooth val="0"/>
          <c:extLst>
            <c:ext xmlns:c16="http://schemas.microsoft.com/office/drawing/2014/chart" uri="{C3380CC4-5D6E-409C-BE32-E72D297353CC}">
              <c16:uniqueId val="{00000005-302E-46EB-97E4-E018956FEA3D}"/>
            </c:ext>
          </c:extLst>
        </c:ser>
        <c:dLbls>
          <c:showLegendKey val="0"/>
          <c:showVal val="0"/>
          <c:showCatName val="0"/>
          <c:showSerName val="0"/>
          <c:showPercent val="0"/>
          <c:showBubbleSize val="0"/>
        </c:dLbls>
        <c:marker val="1"/>
        <c:smooth val="0"/>
        <c:axId val="543290320"/>
        <c:axId val="543289600"/>
      </c:lineChart>
      <c:catAx>
        <c:axId val="54329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89600"/>
        <c:crosses val="autoZero"/>
        <c:auto val="1"/>
        <c:lblAlgn val="ctr"/>
        <c:lblOffset val="100"/>
        <c:noMultiLvlLbl val="0"/>
      </c:catAx>
      <c:valAx>
        <c:axId val="54328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90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D"/>
              <a:t>Forecasting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'SMA 3 Bulan'!$B$5:$B$8</c:f>
              <c:strCache>
                <c:ptCount val="4"/>
                <c:pt idx="0">
                  <c:v>Permintaan</c:v>
                </c:pt>
                <c:pt idx="1">
                  <c:v>20</c:v>
                </c:pt>
                <c:pt idx="2">
                  <c:v>21</c:v>
                </c:pt>
                <c:pt idx="3">
                  <c:v>19</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'SMA 3 Bulan'!$B$9:$B$17</c:f>
              <c:numCache>
                <c:formatCode>General</c:formatCode>
                <c:ptCount val="9"/>
                <c:pt idx="0">
                  <c:v>17</c:v>
                </c:pt>
                <c:pt idx="1">
                  <c:v>22</c:v>
                </c:pt>
                <c:pt idx="2">
                  <c:v>24</c:v>
                </c:pt>
                <c:pt idx="3">
                  <c:v>18</c:v>
                </c:pt>
                <c:pt idx="4">
                  <c:v>23</c:v>
                </c:pt>
                <c:pt idx="5">
                  <c:v>20</c:v>
                </c:pt>
                <c:pt idx="6">
                  <c:v>25</c:v>
                </c:pt>
                <c:pt idx="7">
                  <c:v>22</c:v>
                </c:pt>
                <c:pt idx="8">
                  <c:v>24</c:v>
                </c:pt>
              </c:numCache>
            </c:numRef>
          </c:val>
          <c:smooth val="0"/>
          <c:extLst>
            <c:ext xmlns:c16="http://schemas.microsoft.com/office/drawing/2014/chart" uri="{C3380CC4-5D6E-409C-BE32-E72D297353CC}">
              <c16:uniqueId val="{00000000-E54A-473F-8EAB-4A64E61A6E91}"/>
            </c:ext>
          </c:extLst>
        </c:ser>
        <c:ser>
          <c:idx val="1"/>
          <c:order val="1"/>
          <c:tx>
            <c:strRef>
              <c:f>'SMA 3 Bulan'!$C$5:$C$8</c:f>
              <c:strCache>
                <c:ptCount val="4"/>
                <c:pt idx="0">
                  <c:v>Forecast</c:v>
                </c:pt>
                <c:pt idx="1">
                  <c:v>-</c:v>
                </c:pt>
                <c:pt idx="2">
                  <c:v>-</c:v>
                </c:pt>
                <c:pt idx="3">
                  <c:v>-</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'SMA 3 Bulan'!$C$9:$C$17</c:f>
              <c:numCache>
                <c:formatCode>General</c:formatCode>
                <c:ptCount val="9"/>
                <c:pt idx="0">
                  <c:v>20</c:v>
                </c:pt>
                <c:pt idx="1">
                  <c:v>19</c:v>
                </c:pt>
                <c:pt idx="2">
                  <c:v>19.333333333333332</c:v>
                </c:pt>
                <c:pt idx="3">
                  <c:v>21</c:v>
                </c:pt>
                <c:pt idx="4">
                  <c:v>21.333333333333332</c:v>
                </c:pt>
                <c:pt idx="5">
                  <c:v>21.666666666666668</c:v>
                </c:pt>
                <c:pt idx="6">
                  <c:v>20.333333333333332</c:v>
                </c:pt>
                <c:pt idx="7">
                  <c:v>22.666666666666668</c:v>
                </c:pt>
                <c:pt idx="8">
                  <c:v>22.333333333333332</c:v>
                </c:pt>
              </c:numCache>
            </c:numRef>
          </c:val>
          <c:smooth val="0"/>
          <c:extLst>
            <c:ext xmlns:c16="http://schemas.microsoft.com/office/drawing/2014/chart" uri="{C3380CC4-5D6E-409C-BE32-E72D297353CC}">
              <c16:uniqueId val="{00000001-E54A-473F-8EAB-4A64E61A6E91}"/>
            </c:ext>
          </c:extLst>
        </c:ser>
        <c:dLbls>
          <c:dLblPos val="ctr"/>
          <c:showLegendKey val="0"/>
          <c:showVal val="1"/>
          <c:showCatName val="0"/>
          <c:showSerName val="0"/>
          <c:showPercent val="0"/>
          <c:showBubbleSize val="0"/>
        </c:dLbls>
        <c:marker val="1"/>
        <c:smooth val="0"/>
        <c:axId val="628921096"/>
        <c:axId val="628927216"/>
      </c:lineChart>
      <c:catAx>
        <c:axId val="628921096"/>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28927216"/>
        <c:crosses val="autoZero"/>
        <c:auto val="1"/>
        <c:lblAlgn val="ctr"/>
        <c:lblOffset val="100"/>
        <c:noMultiLvlLbl val="0"/>
      </c:catAx>
      <c:valAx>
        <c:axId val="6289272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2892109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Rata-Rata Bergerak 5 Bulan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'SMA 5 Bulan'!$B$3:$B$8</c:f>
              <c:strCache>
                <c:ptCount val="6"/>
                <c:pt idx="0">
                  <c:v>Permintaan</c:v>
                </c:pt>
                <c:pt idx="1">
                  <c:v>20</c:v>
                </c:pt>
                <c:pt idx="2">
                  <c:v>21</c:v>
                </c:pt>
                <c:pt idx="3">
                  <c:v>19</c:v>
                </c:pt>
                <c:pt idx="4">
                  <c:v>17</c:v>
                </c:pt>
                <c:pt idx="5">
                  <c:v>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'SMA 5 Bulan'!$A$9:$A$15</c:f>
              <c:strCache>
                <c:ptCount val="7"/>
                <c:pt idx="0">
                  <c:v>Juni</c:v>
                </c:pt>
                <c:pt idx="1">
                  <c:v>Juli</c:v>
                </c:pt>
                <c:pt idx="2">
                  <c:v>Agustus</c:v>
                </c:pt>
                <c:pt idx="3">
                  <c:v>September</c:v>
                </c:pt>
                <c:pt idx="4">
                  <c:v>Oktober</c:v>
                </c:pt>
                <c:pt idx="5">
                  <c:v>November</c:v>
                </c:pt>
                <c:pt idx="6">
                  <c:v>Desember</c:v>
                </c:pt>
              </c:strCache>
            </c:strRef>
          </c:cat>
          <c:val>
            <c:numRef>
              <c:f>'SMA 5 Bulan'!$B$9:$B$15</c:f>
              <c:numCache>
                <c:formatCode>General</c:formatCode>
                <c:ptCount val="7"/>
                <c:pt idx="0">
                  <c:v>24</c:v>
                </c:pt>
                <c:pt idx="1">
                  <c:v>18</c:v>
                </c:pt>
                <c:pt idx="2">
                  <c:v>23</c:v>
                </c:pt>
                <c:pt idx="3">
                  <c:v>20</c:v>
                </c:pt>
                <c:pt idx="4">
                  <c:v>25</c:v>
                </c:pt>
                <c:pt idx="5">
                  <c:v>22</c:v>
                </c:pt>
                <c:pt idx="6">
                  <c:v>24</c:v>
                </c:pt>
              </c:numCache>
            </c:numRef>
          </c:val>
          <c:smooth val="0"/>
          <c:extLst>
            <c:ext xmlns:c16="http://schemas.microsoft.com/office/drawing/2014/chart" uri="{C3380CC4-5D6E-409C-BE32-E72D297353CC}">
              <c16:uniqueId val="{00000000-3192-4C4A-8D79-173CB4FD76B1}"/>
            </c:ext>
          </c:extLst>
        </c:ser>
        <c:ser>
          <c:idx val="1"/>
          <c:order val="1"/>
          <c:tx>
            <c:strRef>
              <c:f>'SMA 5 Bulan'!$C$3:$C$8</c:f>
              <c:strCache>
                <c:ptCount val="6"/>
                <c:pt idx="0">
                  <c:v>Forecast </c:v>
                </c:pt>
                <c:pt idx="1">
                  <c:v>-</c:v>
                </c:pt>
                <c:pt idx="2">
                  <c:v>-</c:v>
                </c:pt>
                <c:pt idx="3">
                  <c:v>-</c:v>
                </c:pt>
                <c:pt idx="4">
                  <c:v>-</c:v>
                </c:pt>
                <c:pt idx="5">
                  <c:v>-</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'SMA 5 Bulan'!$A$9:$A$15</c:f>
              <c:strCache>
                <c:ptCount val="7"/>
                <c:pt idx="0">
                  <c:v>Juni</c:v>
                </c:pt>
                <c:pt idx="1">
                  <c:v>Juli</c:v>
                </c:pt>
                <c:pt idx="2">
                  <c:v>Agustus</c:v>
                </c:pt>
                <c:pt idx="3">
                  <c:v>September</c:v>
                </c:pt>
                <c:pt idx="4">
                  <c:v>Oktober</c:v>
                </c:pt>
                <c:pt idx="5">
                  <c:v>November</c:v>
                </c:pt>
                <c:pt idx="6">
                  <c:v>Desember</c:v>
                </c:pt>
              </c:strCache>
            </c:strRef>
          </c:cat>
          <c:val>
            <c:numRef>
              <c:f>'SMA 5 Bulan'!$C$9:$C$15</c:f>
              <c:numCache>
                <c:formatCode>General</c:formatCode>
                <c:ptCount val="7"/>
                <c:pt idx="0">
                  <c:v>19.8</c:v>
                </c:pt>
                <c:pt idx="1">
                  <c:v>20.6</c:v>
                </c:pt>
                <c:pt idx="2">
                  <c:v>20</c:v>
                </c:pt>
                <c:pt idx="3">
                  <c:v>20.8</c:v>
                </c:pt>
                <c:pt idx="4">
                  <c:v>21.4</c:v>
                </c:pt>
                <c:pt idx="5">
                  <c:v>22</c:v>
                </c:pt>
                <c:pt idx="6">
                  <c:v>21.6</c:v>
                </c:pt>
              </c:numCache>
            </c:numRef>
          </c:val>
          <c:smooth val="0"/>
          <c:extLst>
            <c:ext xmlns:c16="http://schemas.microsoft.com/office/drawing/2014/chart" uri="{C3380CC4-5D6E-409C-BE32-E72D297353CC}">
              <c16:uniqueId val="{00000001-3192-4C4A-8D79-173CB4FD76B1}"/>
            </c:ext>
          </c:extLst>
        </c:ser>
        <c:ser>
          <c:idx val="2"/>
          <c:order val="2"/>
          <c:tx>
            <c:strRef>
              <c:f>'SMA 5 Bulan'!$D$3:$D$8</c:f>
              <c:strCache>
                <c:ptCount val="6"/>
                <c:pt idx="0">
                  <c:v>Error</c:v>
                </c:pt>
                <c:pt idx="1">
                  <c:v>-</c:v>
                </c:pt>
                <c:pt idx="2">
                  <c:v>-</c:v>
                </c:pt>
                <c:pt idx="3">
                  <c:v>-</c:v>
                </c:pt>
                <c:pt idx="4">
                  <c:v>-</c:v>
                </c:pt>
                <c:pt idx="5">
                  <c: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'SMA 5 Bulan'!$A$9:$A$15</c:f>
              <c:strCache>
                <c:ptCount val="7"/>
                <c:pt idx="0">
                  <c:v>Juni</c:v>
                </c:pt>
                <c:pt idx="1">
                  <c:v>Juli</c:v>
                </c:pt>
                <c:pt idx="2">
                  <c:v>Agustus</c:v>
                </c:pt>
                <c:pt idx="3">
                  <c:v>September</c:v>
                </c:pt>
                <c:pt idx="4">
                  <c:v>Oktober</c:v>
                </c:pt>
                <c:pt idx="5">
                  <c:v>November</c:v>
                </c:pt>
                <c:pt idx="6">
                  <c:v>Desember</c:v>
                </c:pt>
              </c:strCache>
            </c:strRef>
          </c:cat>
          <c:val>
            <c:numRef>
              <c:f>'SMA 5 Bulan'!$D$9:$D$15</c:f>
              <c:numCache>
                <c:formatCode>General</c:formatCode>
                <c:ptCount val="7"/>
                <c:pt idx="0">
                  <c:v>4.1999999999999993</c:v>
                </c:pt>
                <c:pt idx="1">
                  <c:v>-2.6000000000000014</c:v>
                </c:pt>
                <c:pt idx="2">
                  <c:v>3</c:v>
                </c:pt>
                <c:pt idx="3">
                  <c:v>-0.80000000000000071</c:v>
                </c:pt>
                <c:pt idx="4">
                  <c:v>3.6000000000000014</c:v>
                </c:pt>
                <c:pt idx="5">
                  <c:v>0</c:v>
                </c:pt>
                <c:pt idx="6">
                  <c:v>2.3999999999999986</c:v>
                </c:pt>
              </c:numCache>
            </c:numRef>
          </c:val>
          <c:smooth val="0"/>
          <c:extLst>
            <c:ext xmlns:c16="http://schemas.microsoft.com/office/drawing/2014/chart" uri="{C3380CC4-5D6E-409C-BE32-E72D297353CC}">
              <c16:uniqueId val="{00000002-3192-4C4A-8D79-173CB4FD76B1}"/>
            </c:ext>
          </c:extLst>
        </c:ser>
        <c:ser>
          <c:idx val="3"/>
          <c:order val="3"/>
          <c:tx>
            <c:strRef>
              <c:f>'SMA 5 Bulan'!$E$3:$E$8</c:f>
              <c:strCache>
                <c:ptCount val="6"/>
                <c:pt idx="0">
                  <c:v>Absolut Error</c:v>
                </c:pt>
                <c:pt idx="1">
                  <c:v>-</c:v>
                </c:pt>
                <c:pt idx="2">
                  <c:v>-</c:v>
                </c:pt>
                <c:pt idx="3">
                  <c:v>-</c:v>
                </c:pt>
                <c:pt idx="4">
                  <c:v>-</c:v>
                </c:pt>
                <c:pt idx="5">
                  <c:v>-</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'SMA 5 Bulan'!$A$9:$A$15</c:f>
              <c:strCache>
                <c:ptCount val="7"/>
                <c:pt idx="0">
                  <c:v>Juni</c:v>
                </c:pt>
                <c:pt idx="1">
                  <c:v>Juli</c:v>
                </c:pt>
                <c:pt idx="2">
                  <c:v>Agustus</c:v>
                </c:pt>
                <c:pt idx="3">
                  <c:v>September</c:v>
                </c:pt>
                <c:pt idx="4">
                  <c:v>Oktober</c:v>
                </c:pt>
                <c:pt idx="5">
                  <c:v>November</c:v>
                </c:pt>
                <c:pt idx="6">
                  <c:v>Desember</c:v>
                </c:pt>
              </c:strCache>
            </c:strRef>
          </c:cat>
          <c:val>
            <c:numRef>
              <c:f>'SMA 5 Bulan'!$E$9:$E$15</c:f>
              <c:numCache>
                <c:formatCode>General</c:formatCode>
                <c:ptCount val="7"/>
                <c:pt idx="0">
                  <c:v>4.1999999999999993</c:v>
                </c:pt>
                <c:pt idx="1">
                  <c:v>2.6000000000000014</c:v>
                </c:pt>
                <c:pt idx="2">
                  <c:v>3</c:v>
                </c:pt>
                <c:pt idx="3">
                  <c:v>0.80000000000000071</c:v>
                </c:pt>
                <c:pt idx="4">
                  <c:v>3.6000000000000014</c:v>
                </c:pt>
                <c:pt idx="5">
                  <c:v>0</c:v>
                </c:pt>
                <c:pt idx="6">
                  <c:v>2.3999999999999986</c:v>
                </c:pt>
              </c:numCache>
            </c:numRef>
          </c:val>
          <c:smooth val="0"/>
          <c:extLst>
            <c:ext xmlns:c16="http://schemas.microsoft.com/office/drawing/2014/chart" uri="{C3380CC4-5D6E-409C-BE32-E72D297353CC}">
              <c16:uniqueId val="{00000003-3192-4C4A-8D79-173CB4FD76B1}"/>
            </c:ext>
          </c:extLst>
        </c:ser>
        <c:ser>
          <c:idx val="4"/>
          <c:order val="4"/>
          <c:tx>
            <c:strRef>
              <c:f>'SMA 5 Bulan'!$F$3:$F$8</c:f>
              <c:strCache>
                <c:ptCount val="6"/>
                <c:pt idx="0">
                  <c:v>Error^2</c:v>
                </c:pt>
                <c:pt idx="1">
                  <c:v>-</c:v>
                </c:pt>
                <c:pt idx="2">
                  <c:v>-</c:v>
                </c:pt>
                <c:pt idx="3">
                  <c:v>-</c:v>
                </c:pt>
                <c:pt idx="4">
                  <c:v>-</c:v>
                </c:pt>
                <c:pt idx="5">
                  <c:v>-</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'SMA 5 Bulan'!$A$9:$A$15</c:f>
              <c:strCache>
                <c:ptCount val="7"/>
                <c:pt idx="0">
                  <c:v>Juni</c:v>
                </c:pt>
                <c:pt idx="1">
                  <c:v>Juli</c:v>
                </c:pt>
                <c:pt idx="2">
                  <c:v>Agustus</c:v>
                </c:pt>
                <c:pt idx="3">
                  <c:v>September</c:v>
                </c:pt>
                <c:pt idx="4">
                  <c:v>Oktober</c:v>
                </c:pt>
                <c:pt idx="5">
                  <c:v>November</c:v>
                </c:pt>
                <c:pt idx="6">
                  <c:v>Desember</c:v>
                </c:pt>
              </c:strCache>
            </c:strRef>
          </c:cat>
          <c:val>
            <c:numRef>
              <c:f>'SMA 5 Bulan'!$F$9:$F$15</c:f>
              <c:numCache>
                <c:formatCode>General</c:formatCode>
                <c:ptCount val="7"/>
                <c:pt idx="0">
                  <c:v>17.639999999999993</c:v>
                </c:pt>
                <c:pt idx="1">
                  <c:v>6.7600000000000078</c:v>
                </c:pt>
                <c:pt idx="2">
                  <c:v>9</c:v>
                </c:pt>
                <c:pt idx="3">
                  <c:v>0.64000000000000112</c:v>
                </c:pt>
                <c:pt idx="4">
                  <c:v>12.96000000000001</c:v>
                </c:pt>
                <c:pt idx="5">
                  <c:v>0</c:v>
                </c:pt>
                <c:pt idx="6">
                  <c:v>5.7599999999999936</c:v>
                </c:pt>
              </c:numCache>
            </c:numRef>
          </c:val>
          <c:smooth val="0"/>
          <c:extLst>
            <c:ext xmlns:c16="http://schemas.microsoft.com/office/drawing/2014/chart" uri="{C3380CC4-5D6E-409C-BE32-E72D297353CC}">
              <c16:uniqueId val="{00000004-3192-4C4A-8D79-173CB4FD76B1}"/>
            </c:ext>
          </c:extLst>
        </c:ser>
        <c:ser>
          <c:idx val="5"/>
          <c:order val="5"/>
          <c:tx>
            <c:strRef>
              <c:f>'SMA 5 Bulan'!$G$3:$G$8</c:f>
              <c:strCache>
                <c:ptCount val="6"/>
                <c:pt idx="0">
                  <c:v>%Error</c:v>
                </c:pt>
                <c:pt idx="1">
                  <c:v>-</c:v>
                </c:pt>
                <c:pt idx="2">
                  <c:v>-</c:v>
                </c:pt>
                <c:pt idx="3">
                  <c:v>-</c:v>
                </c:pt>
                <c:pt idx="4">
                  <c:v>-</c:v>
                </c:pt>
                <c:pt idx="5">
                  <c:v>-</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'SMA 5 Bulan'!$A$9:$A$15</c:f>
              <c:strCache>
                <c:ptCount val="7"/>
                <c:pt idx="0">
                  <c:v>Juni</c:v>
                </c:pt>
                <c:pt idx="1">
                  <c:v>Juli</c:v>
                </c:pt>
                <c:pt idx="2">
                  <c:v>Agustus</c:v>
                </c:pt>
                <c:pt idx="3">
                  <c:v>September</c:v>
                </c:pt>
                <c:pt idx="4">
                  <c:v>Oktober</c:v>
                </c:pt>
                <c:pt idx="5">
                  <c:v>November</c:v>
                </c:pt>
                <c:pt idx="6">
                  <c:v>Desember</c:v>
                </c:pt>
              </c:strCache>
            </c:strRef>
          </c:cat>
          <c:val>
            <c:numRef>
              <c:f>'SMA 5 Bulan'!$G$9:$G$15</c:f>
              <c:numCache>
                <c:formatCode>General</c:formatCode>
                <c:ptCount val="7"/>
                <c:pt idx="0">
                  <c:v>0.17499999999999996</c:v>
                </c:pt>
                <c:pt idx="1">
                  <c:v>0.14444444444444451</c:v>
                </c:pt>
                <c:pt idx="2">
                  <c:v>0.13043478260869565</c:v>
                </c:pt>
                <c:pt idx="3">
                  <c:v>4.0000000000000036E-2</c:v>
                </c:pt>
                <c:pt idx="4">
                  <c:v>0.14400000000000004</c:v>
                </c:pt>
                <c:pt idx="5">
                  <c:v>0</c:v>
                </c:pt>
                <c:pt idx="6">
                  <c:v>9.9999999999999936E-2</c:v>
                </c:pt>
              </c:numCache>
            </c:numRef>
          </c:val>
          <c:smooth val="0"/>
          <c:extLst>
            <c:ext xmlns:c16="http://schemas.microsoft.com/office/drawing/2014/chart" uri="{C3380CC4-5D6E-409C-BE32-E72D297353CC}">
              <c16:uniqueId val="{00000005-3192-4C4A-8D79-173CB4FD76B1}"/>
            </c:ext>
          </c:extLst>
        </c:ser>
        <c:dLbls>
          <c:showLegendKey val="0"/>
          <c:showVal val="0"/>
          <c:showCatName val="0"/>
          <c:showSerName val="0"/>
          <c:showPercent val="0"/>
          <c:showBubbleSize val="0"/>
        </c:dLbls>
        <c:marker val="1"/>
        <c:smooth val="0"/>
        <c:axId val="598305752"/>
        <c:axId val="598306112"/>
      </c:lineChart>
      <c:catAx>
        <c:axId val="598305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306112"/>
        <c:crosses val="autoZero"/>
        <c:auto val="1"/>
        <c:lblAlgn val="ctr"/>
        <c:lblOffset val="100"/>
        <c:noMultiLvlLbl val="0"/>
      </c:catAx>
      <c:valAx>
        <c:axId val="59830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305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Forescasting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'SMA 5 Bulan'!$B$3:$B$8</c:f>
              <c:strCache>
                <c:ptCount val="6"/>
                <c:pt idx="0">
                  <c:v>Permintaan</c:v>
                </c:pt>
                <c:pt idx="1">
                  <c:v>20</c:v>
                </c:pt>
                <c:pt idx="2">
                  <c:v>21</c:v>
                </c:pt>
                <c:pt idx="3">
                  <c:v>19</c:v>
                </c:pt>
                <c:pt idx="4">
                  <c:v>17</c:v>
                </c:pt>
                <c:pt idx="5">
                  <c:v>22</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'SMA 5 Bulan'!$B$9:$B$15</c:f>
              <c:numCache>
                <c:formatCode>General</c:formatCode>
                <c:ptCount val="7"/>
                <c:pt idx="0">
                  <c:v>24</c:v>
                </c:pt>
                <c:pt idx="1">
                  <c:v>18</c:v>
                </c:pt>
                <c:pt idx="2">
                  <c:v>23</c:v>
                </c:pt>
                <c:pt idx="3">
                  <c:v>20</c:v>
                </c:pt>
                <c:pt idx="4">
                  <c:v>25</c:v>
                </c:pt>
                <c:pt idx="5">
                  <c:v>22</c:v>
                </c:pt>
                <c:pt idx="6">
                  <c:v>24</c:v>
                </c:pt>
              </c:numCache>
            </c:numRef>
          </c:val>
          <c:smooth val="0"/>
          <c:extLst>
            <c:ext xmlns:c16="http://schemas.microsoft.com/office/drawing/2014/chart" uri="{C3380CC4-5D6E-409C-BE32-E72D297353CC}">
              <c16:uniqueId val="{00000000-060F-4965-BB54-CD0EF529F6FC}"/>
            </c:ext>
          </c:extLst>
        </c:ser>
        <c:ser>
          <c:idx val="1"/>
          <c:order val="1"/>
          <c:tx>
            <c:strRef>
              <c:f>'SMA 5 Bulan'!$C$3:$C$8</c:f>
              <c:strCache>
                <c:ptCount val="6"/>
                <c:pt idx="0">
                  <c:v>Forecast </c:v>
                </c:pt>
                <c:pt idx="1">
                  <c:v>-</c:v>
                </c:pt>
                <c:pt idx="2">
                  <c:v>-</c:v>
                </c:pt>
                <c:pt idx="3">
                  <c:v>-</c:v>
                </c:pt>
                <c:pt idx="4">
                  <c:v>-</c:v>
                </c:pt>
                <c:pt idx="5">
                  <c:v>-</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'SMA 5 Bulan'!$C$9:$C$15</c:f>
              <c:numCache>
                <c:formatCode>General</c:formatCode>
                <c:ptCount val="7"/>
                <c:pt idx="0">
                  <c:v>19.8</c:v>
                </c:pt>
                <c:pt idx="1">
                  <c:v>20.6</c:v>
                </c:pt>
                <c:pt idx="2">
                  <c:v>20</c:v>
                </c:pt>
                <c:pt idx="3">
                  <c:v>20.8</c:v>
                </c:pt>
                <c:pt idx="4">
                  <c:v>21.4</c:v>
                </c:pt>
                <c:pt idx="5">
                  <c:v>22</c:v>
                </c:pt>
                <c:pt idx="6">
                  <c:v>21.6</c:v>
                </c:pt>
              </c:numCache>
            </c:numRef>
          </c:val>
          <c:smooth val="0"/>
          <c:extLst>
            <c:ext xmlns:c16="http://schemas.microsoft.com/office/drawing/2014/chart" uri="{C3380CC4-5D6E-409C-BE32-E72D297353CC}">
              <c16:uniqueId val="{00000001-060F-4965-BB54-CD0EF529F6FC}"/>
            </c:ext>
          </c:extLst>
        </c:ser>
        <c:dLbls>
          <c:dLblPos val="ctr"/>
          <c:showLegendKey val="0"/>
          <c:showVal val="1"/>
          <c:showCatName val="0"/>
          <c:showSerName val="0"/>
          <c:showPercent val="0"/>
          <c:showBubbleSize val="0"/>
        </c:dLbls>
        <c:marker val="1"/>
        <c:smooth val="0"/>
        <c:axId val="544127760"/>
        <c:axId val="544134240"/>
      </c:lineChart>
      <c:catAx>
        <c:axId val="544127760"/>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4134240"/>
        <c:crosses val="autoZero"/>
        <c:auto val="1"/>
        <c:lblAlgn val="ctr"/>
        <c:lblOffset val="100"/>
        <c:noMultiLvlLbl val="0"/>
      </c:catAx>
      <c:valAx>
        <c:axId val="5441342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4412776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603250</xdr:colOff>
      <xdr:row>3</xdr:row>
      <xdr:rowOff>165099</xdr:rowOff>
    </xdr:from>
    <xdr:to>
      <xdr:col>13</xdr:col>
      <xdr:colOff>101600</xdr:colOff>
      <xdr:row>15</xdr:row>
      <xdr:rowOff>114300</xdr:rowOff>
    </xdr:to>
    <xdr:graphicFrame macro="">
      <xdr:nvGraphicFramePr>
        <xdr:cNvPr id="3" name="Chart 2">
          <a:extLst>
            <a:ext uri="{FF2B5EF4-FFF2-40B4-BE49-F238E27FC236}">
              <a16:creationId xmlns:a16="http://schemas.microsoft.com/office/drawing/2014/main" id="{0A465031-010F-DBC5-5613-353FA0169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577849</xdr:colOff>
      <xdr:row>16</xdr:row>
      <xdr:rowOff>44450</xdr:rowOff>
    </xdr:from>
    <xdr:to>
      <xdr:col>13</xdr:col>
      <xdr:colOff>114300</xdr:colOff>
      <xdr:row>27</xdr:row>
      <xdr:rowOff>92074</xdr:rowOff>
    </xdr:to>
    <xdr:graphicFrame macro="">
      <xdr:nvGraphicFramePr>
        <xdr:cNvPr id="4" name="Chart 3">
          <a:extLst>
            <a:ext uri="{FF2B5EF4-FFF2-40B4-BE49-F238E27FC236}">
              <a16:creationId xmlns:a16="http://schemas.microsoft.com/office/drawing/2014/main" id="{CD8D6854-2492-32D9-8596-AF1B444F3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317500</xdr:colOff>
      <xdr:row>22</xdr:row>
      <xdr:rowOff>31750</xdr:rowOff>
    </xdr:from>
    <xdr:to>
      <xdr:col>4</xdr:col>
      <xdr:colOff>939800</xdr:colOff>
      <xdr:row>33</xdr:row>
      <xdr:rowOff>69850</xdr:rowOff>
    </xdr:to>
    <xdr:sp macro="" textlink="">
      <xdr:nvSpPr>
        <xdr:cNvPr id="2" name="TextBox 1">
          <a:extLst>
            <a:ext uri="{FF2B5EF4-FFF2-40B4-BE49-F238E27FC236}">
              <a16:creationId xmlns:a16="http://schemas.microsoft.com/office/drawing/2014/main" id="{704C1CB9-8062-EB2C-E7C8-9C5DA384C795}"/>
            </a:ext>
          </a:extLst>
        </xdr:cNvPr>
        <xdr:cNvSpPr txBox="1"/>
      </xdr:nvSpPr>
      <xdr:spPr>
        <a:xfrm>
          <a:off x="317500" y="4025900"/>
          <a:ext cx="4413250" cy="19939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100">
              <a:latin typeface="Times New Roman" panose="02020603050405020304" pitchFamily="18" charset="0"/>
              <a:cs typeface="Times New Roman" panose="02020603050405020304" pitchFamily="18" charset="0"/>
            </a:rPr>
            <a:t>Interpretasi</a:t>
          </a:r>
          <a:r>
            <a:rPr lang="en-ID" sz="1100" baseline="0">
              <a:latin typeface="Times New Roman" panose="02020603050405020304" pitchFamily="18" charset="0"/>
              <a:cs typeface="Times New Roman" panose="02020603050405020304" pitchFamily="18" charset="0"/>
            </a:rPr>
            <a:t> :</a:t>
          </a:r>
        </a:p>
        <a:p>
          <a:r>
            <a:rPr lang="en-ID" sz="1100">
              <a:latin typeface="Times New Roman" panose="02020603050405020304" pitchFamily="18" charset="0"/>
              <a:cs typeface="Times New Roman" panose="02020603050405020304" pitchFamily="18" charset="0"/>
            </a:rPr>
            <a:t>Prediksi permintaan pada bulan januari 2015 dengan metode rata-rata bergerak 3 bulan adalah sebesar 23,67 dengan MAE sebesar 2,67 dan MSE sebesar 8,81.</a:t>
          </a:r>
        </a:p>
        <a:p>
          <a:r>
            <a:rPr lang="en-ID" sz="1100">
              <a:latin typeface="Times New Roman" panose="02020603050405020304" pitchFamily="18" charset="0"/>
              <a:cs typeface="Times New Roman" panose="02020603050405020304" pitchFamily="18" charset="0"/>
            </a:rPr>
            <a:t>Analisis prediksi dengan metode SMA 3 bulan untuk data demand 2014 menunjukkan hasil yang cukup akurat. Model cenderung sedikit meremehkan permintaan (bias 0,81), tapi masih dalam batas wajar. Nilai MAD sebesar 2,67 dan MSE 8,81 menunjukkan tingkat kesalahan yang bisa diterima. Pola prediksi mengikuti data asli, meskipun agak lambat merespons perubahan. Secara keseluruhan, metode ini cocok untuk ramalan jangka pendek, tapi akurasinya masih bisa ditingkatkan dengan metode yang lebih responsif.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12699</xdr:colOff>
      <xdr:row>2</xdr:row>
      <xdr:rowOff>3175</xdr:rowOff>
    </xdr:from>
    <xdr:to>
      <xdr:col>14</xdr:col>
      <xdr:colOff>155574</xdr:colOff>
      <xdr:row>12</xdr:row>
      <xdr:rowOff>69850</xdr:rowOff>
    </xdr:to>
    <xdr:graphicFrame macro="">
      <xdr:nvGraphicFramePr>
        <xdr:cNvPr id="2" name="Chart 1">
          <a:extLst>
            <a:ext uri="{FF2B5EF4-FFF2-40B4-BE49-F238E27FC236}">
              <a16:creationId xmlns:a16="http://schemas.microsoft.com/office/drawing/2014/main" id="{FABE733A-AF28-992D-D6C9-5989E1DEB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22225</xdr:colOff>
      <xdr:row>13</xdr:row>
      <xdr:rowOff>19049</xdr:rowOff>
    </xdr:from>
    <xdr:to>
      <xdr:col>14</xdr:col>
      <xdr:colOff>171450</xdr:colOff>
      <xdr:row>25</xdr:row>
      <xdr:rowOff>38100</xdr:rowOff>
    </xdr:to>
    <xdr:graphicFrame macro="">
      <xdr:nvGraphicFramePr>
        <xdr:cNvPr id="3" name="Chart 2">
          <a:extLst>
            <a:ext uri="{FF2B5EF4-FFF2-40B4-BE49-F238E27FC236}">
              <a16:creationId xmlns:a16="http://schemas.microsoft.com/office/drawing/2014/main" id="{60C4F0B2-F7D9-A8AB-8E6C-E78314004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301624</xdr:colOff>
      <xdr:row>19</xdr:row>
      <xdr:rowOff>119072</xdr:rowOff>
    </xdr:from>
    <xdr:to>
      <xdr:col>5</xdr:col>
      <xdr:colOff>158749</xdr:colOff>
      <xdr:row>31</xdr:row>
      <xdr:rowOff>23812</xdr:rowOff>
    </xdr:to>
    <xdr:sp macro="" textlink="">
      <xdr:nvSpPr>
        <xdr:cNvPr id="4" name="TextBox 3">
          <a:extLst>
            <a:ext uri="{FF2B5EF4-FFF2-40B4-BE49-F238E27FC236}">
              <a16:creationId xmlns:a16="http://schemas.microsoft.com/office/drawing/2014/main" id="{8275EE1C-E152-AE85-0E73-A9A36C9B3636}"/>
            </a:ext>
          </a:extLst>
        </xdr:cNvPr>
        <xdr:cNvSpPr txBox="1"/>
      </xdr:nvSpPr>
      <xdr:spPr>
        <a:xfrm>
          <a:off x="301624" y="3587760"/>
          <a:ext cx="5008563" cy="209549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100">
              <a:latin typeface="Times New Roman" panose="02020603050405020304" pitchFamily="18" charset="0"/>
              <a:cs typeface="Times New Roman" panose="02020603050405020304" pitchFamily="18" charset="0"/>
            </a:rPr>
            <a:t>Interpretasi :</a:t>
          </a:r>
        </a:p>
        <a:p>
          <a:r>
            <a:rPr lang="en-ID" sz="1100">
              <a:latin typeface="Times New Roman" panose="02020603050405020304" pitchFamily="18" charset="0"/>
              <a:cs typeface="Times New Roman" panose="02020603050405020304" pitchFamily="18" charset="0"/>
            </a:rPr>
            <a:t>Prediksi permintaan pada bulan januari 2015 dengan metode rata-rata bergerak 5 bulan adalah sebesar 22,8 dengan MAE sebesar 2,37 dan MSE sebesar 7,53.</a:t>
          </a:r>
        </a:p>
        <a:p>
          <a:r>
            <a:rPr lang="en-ID" sz="1100">
              <a:latin typeface="Times New Roman" panose="02020603050405020304" pitchFamily="18" charset="0"/>
              <a:cs typeface="Times New Roman" panose="02020603050405020304" pitchFamily="18" charset="0"/>
            </a:rPr>
            <a:t>Evaluasi peramalan dengan teknik Simple Moving Average (SMA) 5 bulan untuk data permintaan 2014 menunjukkan hasil yang sedikit overestimating kebutuhan aktual, dengan bias -1,4. Angka MAD 2,37 dan MSE 5,28 mengindikasikan error yang lebih kecil dibandingkan SMA 3 bulan, menandakan peningkatan akurasi. Visualisasi memperlihatkan kurva prediksi yang lebih stabil dan secara umum lebih mendekati data sebenarnya, walaupun masih terdapat beberapa penyimpangan. Secara keseluruhan, metode SMA 5 bulan menghasilkan forecasting yang lebih halus dan akurat, yang cocok diterapkan pada dataset dengan variasi fluktuasi moderat.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12700</xdr:colOff>
      <xdr:row>10</xdr:row>
      <xdr:rowOff>6350</xdr:rowOff>
    </xdr:from>
    <xdr:to>
      <xdr:col>13</xdr:col>
      <xdr:colOff>514350</xdr:colOff>
      <xdr:row>19</xdr:row>
      <xdr:rowOff>171450</xdr:rowOff>
    </xdr:to>
    <xdr:sp macro="" textlink="">
      <xdr:nvSpPr>
        <xdr:cNvPr id="2" name="TextBox 1">
          <a:extLst>
            <a:ext uri="{FF2B5EF4-FFF2-40B4-BE49-F238E27FC236}">
              <a16:creationId xmlns:a16="http://schemas.microsoft.com/office/drawing/2014/main" id="{80E3A782-8181-6479-716F-812F7BAC220C}"/>
            </a:ext>
          </a:extLst>
        </xdr:cNvPr>
        <xdr:cNvSpPr txBox="1"/>
      </xdr:nvSpPr>
      <xdr:spPr>
        <a:xfrm>
          <a:off x="6318250" y="1784350"/>
          <a:ext cx="3549650" cy="17653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100"/>
            <a:t>Interpretasi</a:t>
          </a:r>
          <a:r>
            <a:rPr lang="en-ID" sz="1100" baseline="0"/>
            <a:t> :</a:t>
          </a:r>
        </a:p>
        <a:p>
          <a:r>
            <a:rPr lang="en-ID" sz="1100"/>
            <a:t>Berdasarkan perbandingan antara data aktual (Year 2) dan hasil peramalan (Lt), diperoleh MAE sebesar 27,35 dan MSE sebesar 1004,53. Nilai ini menunjukkan tingkat kesalahan prediksi yang cukup tinggi, terutama di bulan Maret, April, dan Mei, di mana selisih antara data aktual dan ramalan sangat besar—bahkan error tertingginya lebih dari 59 satuan. Dengan total SSE sebesar 12.054,37, terlihat bahwa model ini belum cukup akurat dalam mengikuti pola data. Secara keseluruhan, model perlu diperbaiki atau diganti agar hasil prediksinya lebih akurat.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50BCE-B97B-45AC-A3B6-4968D4E16A3C}">
  <dimension ref="A1:G22"/>
  <sheetViews>
    <sheetView topLeftCell="A20" workbookViewId="0">
      <selection activeCell="E27" sqref="E27"/>
    </sheetView>
  </sheetViews>
  <sheetFormatPr defaultRowHeight="14" x14ac:dyDescent="0.3"/>
  <cols>
    <col min="1" max="1" width="13.54296875" style="1" customWidth="1"/>
    <col min="2" max="2" width="14.81640625" style="1" customWidth="1"/>
    <col min="3" max="3" width="17.1796875" style="1" customWidth="1"/>
    <col min="4" max="4" width="8.7265625" style="1"/>
    <col min="5" max="5" width="16" style="1" customWidth="1"/>
    <col min="6" max="16384" width="8.7265625" style="1"/>
  </cols>
  <sheetData>
    <row r="1" spans="1:7" ht="20.5" x14ac:dyDescent="0.45">
      <c r="D1" s="9" t="s">
        <v>44</v>
      </c>
    </row>
    <row r="3" spans="1:7" x14ac:dyDescent="0.3">
      <c r="C3" s="1" t="s">
        <v>27</v>
      </c>
    </row>
    <row r="5" spans="1:7" x14ac:dyDescent="0.3">
      <c r="A5" s="2" t="s">
        <v>0</v>
      </c>
      <c r="B5" s="2" t="s">
        <v>12</v>
      </c>
      <c r="C5" s="2" t="s">
        <v>26</v>
      </c>
      <c r="D5" s="2" t="s">
        <v>15</v>
      </c>
      <c r="E5" s="2" t="s">
        <v>17</v>
      </c>
      <c r="F5" s="2" t="s">
        <v>16</v>
      </c>
      <c r="G5" s="2" t="s">
        <v>23</v>
      </c>
    </row>
    <row r="6" spans="1:7" x14ac:dyDescent="0.3">
      <c r="A6" s="4" t="s">
        <v>1</v>
      </c>
      <c r="B6" s="4">
        <v>20</v>
      </c>
      <c r="C6" s="10" t="s">
        <v>14</v>
      </c>
      <c r="D6" s="10" t="s">
        <v>14</v>
      </c>
      <c r="E6" s="10" t="s">
        <v>14</v>
      </c>
      <c r="F6" s="10" t="s">
        <v>14</v>
      </c>
      <c r="G6" s="10" t="s">
        <v>14</v>
      </c>
    </row>
    <row r="7" spans="1:7" x14ac:dyDescent="0.3">
      <c r="A7" s="4" t="s">
        <v>11</v>
      </c>
      <c r="B7" s="4">
        <v>21</v>
      </c>
      <c r="C7" s="10" t="s">
        <v>14</v>
      </c>
      <c r="D7" s="10" t="s">
        <v>14</v>
      </c>
      <c r="E7" s="10" t="s">
        <v>14</v>
      </c>
      <c r="F7" s="10" t="s">
        <v>14</v>
      </c>
      <c r="G7" s="10" t="s">
        <v>14</v>
      </c>
    </row>
    <row r="8" spans="1:7" x14ac:dyDescent="0.3">
      <c r="A8" s="4" t="s">
        <v>2</v>
      </c>
      <c r="B8" s="4">
        <v>19</v>
      </c>
      <c r="C8" s="10" t="s">
        <v>14</v>
      </c>
      <c r="D8" s="10" t="s">
        <v>14</v>
      </c>
      <c r="E8" s="10" t="s">
        <v>14</v>
      </c>
      <c r="F8" s="10" t="s">
        <v>14</v>
      </c>
      <c r="G8" s="10" t="s">
        <v>14</v>
      </c>
    </row>
    <row r="9" spans="1:7" x14ac:dyDescent="0.3">
      <c r="A9" s="4" t="s">
        <v>3</v>
      </c>
      <c r="B9" s="4">
        <v>17</v>
      </c>
      <c r="C9" s="4">
        <f t="shared" ref="C9:C17" si="0">AVERAGE(B6:B8)</f>
        <v>20</v>
      </c>
      <c r="D9" s="4">
        <f t="shared" ref="D9:D17" si="1">B9-C9</f>
        <v>-3</v>
      </c>
      <c r="E9" s="4">
        <f t="shared" ref="E9:E17" si="2">ABS(D9)</f>
        <v>3</v>
      </c>
      <c r="F9" s="11">
        <f t="shared" ref="F9:F17" si="3">E9^2</f>
        <v>9</v>
      </c>
      <c r="G9" s="7">
        <f t="shared" ref="G9:G17" si="4">E9/B9</f>
        <v>0.17647058823529413</v>
      </c>
    </row>
    <row r="10" spans="1:7" x14ac:dyDescent="0.3">
      <c r="A10" s="4" t="s">
        <v>4</v>
      </c>
      <c r="B10" s="4">
        <v>22</v>
      </c>
      <c r="C10" s="4">
        <f t="shared" si="0"/>
        <v>19</v>
      </c>
      <c r="D10" s="4">
        <f t="shared" si="1"/>
        <v>3</v>
      </c>
      <c r="E10" s="12">
        <f t="shared" si="2"/>
        <v>3</v>
      </c>
      <c r="F10" s="4">
        <f t="shared" si="3"/>
        <v>9</v>
      </c>
      <c r="G10" s="7">
        <f t="shared" si="4"/>
        <v>0.13636363636363635</v>
      </c>
    </row>
    <row r="11" spans="1:7" x14ac:dyDescent="0.3">
      <c r="A11" s="4" t="s">
        <v>5</v>
      </c>
      <c r="B11" s="4">
        <v>24</v>
      </c>
      <c r="C11" s="4">
        <f t="shared" si="0"/>
        <v>19.333333333333332</v>
      </c>
      <c r="D11" s="4">
        <f t="shared" si="1"/>
        <v>4.6666666666666679</v>
      </c>
      <c r="E11" s="12">
        <f t="shared" si="2"/>
        <v>4.6666666666666679</v>
      </c>
      <c r="F11" s="4">
        <f t="shared" si="3"/>
        <v>21.777777777777789</v>
      </c>
      <c r="G11" s="7">
        <f t="shared" si="4"/>
        <v>0.1944444444444445</v>
      </c>
    </row>
    <row r="12" spans="1:7" x14ac:dyDescent="0.3">
      <c r="A12" s="4" t="s">
        <v>6</v>
      </c>
      <c r="B12" s="4">
        <v>18</v>
      </c>
      <c r="C12" s="4">
        <f t="shared" si="0"/>
        <v>21</v>
      </c>
      <c r="D12" s="4">
        <f t="shared" si="1"/>
        <v>-3</v>
      </c>
      <c r="E12" s="12">
        <f t="shared" si="2"/>
        <v>3</v>
      </c>
      <c r="F12" s="4">
        <f t="shared" si="3"/>
        <v>9</v>
      </c>
      <c r="G12" s="7">
        <f t="shared" si="4"/>
        <v>0.16666666666666666</v>
      </c>
    </row>
    <row r="13" spans="1:7" x14ac:dyDescent="0.3">
      <c r="A13" s="4" t="s">
        <v>7</v>
      </c>
      <c r="B13" s="4">
        <v>23</v>
      </c>
      <c r="C13" s="4">
        <f t="shared" si="0"/>
        <v>21.333333333333332</v>
      </c>
      <c r="D13" s="4">
        <f t="shared" si="1"/>
        <v>1.6666666666666679</v>
      </c>
      <c r="E13" s="12">
        <f t="shared" si="2"/>
        <v>1.6666666666666679</v>
      </c>
      <c r="F13" s="4">
        <f t="shared" si="3"/>
        <v>2.7777777777777817</v>
      </c>
      <c r="G13" s="7">
        <f t="shared" si="4"/>
        <v>7.2463768115942087E-2</v>
      </c>
    </row>
    <row r="14" spans="1:7" x14ac:dyDescent="0.3">
      <c r="A14" s="4" t="s">
        <v>8</v>
      </c>
      <c r="B14" s="4">
        <v>20</v>
      </c>
      <c r="C14" s="4">
        <f t="shared" si="0"/>
        <v>21.666666666666668</v>
      </c>
      <c r="D14" s="4">
        <f t="shared" si="1"/>
        <v>-1.6666666666666679</v>
      </c>
      <c r="E14" s="12">
        <f t="shared" si="2"/>
        <v>1.6666666666666679</v>
      </c>
      <c r="F14" s="4">
        <f t="shared" si="3"/>
        <v>2.7777777777777817</v>
      </c>
      <c r="G14" s="7">
        <f t="shared" si="4"/>
        <v>8.3333333333333398E-2</v>
      </c>
    </row>
    <row r="15" spans="1:7" x14ac:dyDescent="0.3">
      <c r="A15" s="4" t="s">
        <v>9</v>
      </c>
      <c r="B15" s="4">
        <v>25</v>
      </c>
      <c r="C15" s="4">
        <f t="shared" si="0"/>
        <v>20.333333333333332</v>
      </c>
      <c r="D15" s="4">
        <f t="shared" si="1"/>
        <v>4.6666666666666679</v>
      </c>
      <c r="E15" s="12">
        <f t="shared" si="2"/>
        <v>4.6666666666666679</v>
      </c>
      <c r="F15" s="4">
        <f t="shared" si="3"/>
        <v>21.777777777777789</v>
      </c>
      <c r="G15" s="7">
        <f t="shared" si="4"/>
        <v>0.1866666666666667</v>
      </c>
    </row>
    <row r="16" spans="1:7" x14ac:dyDescent="0.3">
      <c r="A16" s="4" t="s">
        <v>10</v>
      </c>
      <c r="B16" s="4">
        <v>22</v>
      </c>
      <c r="C16" s="4">
        <f t="shared" si="0"/>
        <v>22.666666666666668</v>
      </c>
      <c r="D16" s="4">
        <f t="shared" si="1"/>
        <v>-0.66666666666666785</v>
      </c>
      <c r="E16" s="4">
        <f t="shared" si="2"/>
        <v>0.66666666666666785</v>
      </c>
      <c r="F16" s="4">
        <f t="shared" si="3"/>
        <v>0.44444444444444603</v>
      </c>
      <c r="G16" s="7">
        <f t="shared" si="4"/>
        <v>3.0303030303030356E-2</v>
      </c>
    </row>
    <row r="17" spans="1:7" x14ac:dyDescent="0.3">
      <c r="A17" s="4" t="s">
        <v>13</v>
      </c>
      <c r="B17" s="4">
        <v>24</v>
      </c>
      <c r="C17" s="4">
        <f t="shared" si="0"/>
        <v>22.333333333333332</v>
      </c>
      <c r="D17" s="4">
        <f t="shared" si="1"/>
        <v>1.6666666666666679</v>
      </c>
      <c r="E17" s="4">
        <f t="shared" si="2"/>
        <v>1.6666666666666679</v>
      </c>
      <c r="F17" s="4">
        <f t="shared" si="3"/>
        <v>2.7777777777777817</v>
      </c>
      <c r="G17" s="7">
        <f t="shared" si="4"/>
        <v>6.9444444444444489E-2</v>
      </c>
    </row>
    <row r="18" spans="1:7" x14ac:dyDescent="0.3">
      <c r="C18" s="13" t="s">
        <v>18</v>
      </c>
      <c r="D18" s="4">
        <f>SUM(D9:D17)</f>
        <v>7.3333333333333357</v>
      </c>
      <c r="E18" s="4">
        <f>SUM(E9:E17)</f>
        <v>24.000000000000007</v>
      </c>
      <c r="F18" s="4">
        <f>SUM(F9:F17)</f>
        <v>79.333333333333357</v>
      </c>
      <c r="G18" s="4">
        <f>SUM(G9:G17)</f>
        <v>1.1161565785734586</v>
      </c>
    </row>
    <row r="19" spans="1:7" x14ac:dyDescent="0.3">
      <c r="C19" s="13" t="s">
        <v>19</v>
      </c>
      <c r="D19" s="4">
        <f>AVERAGE(D9:D17)</f>
        <v>0.8148148148148151</v>
      </c>
      <c r="E19" s="4">
        <f>AVERAGE(E9:E17)</f>
        <v>2.6666666666666674</v>
      </c>
      <c r="F19" s="4">
        <f>AVERAGE(F9:F17)</f>
        <v>8.8148148148148167</v>
      </c>
      <c r="G19" s="4">
        <f>AVERAGE(G9:G17)</f>
        <v>0.12401739761927318</v>
      </c>
    </row>
    <row r="20" spans="1:7" x14ac:dyDescent="0.3">
      <c r="C20" s="14"/>
      <c r="D20" s="13" t="s">
        <v>20</v>
      </c>
      <c r="E20" s="13" t="s">
        <v>21</v>
      </c>
      <c r="F20" s="13" t="s">
        <v>22</v>
      </c>
      <c r="G20" s="15"/>
    </row>
    <row r="21" spans="1:7" x14ac:dyDescent="0.3">
      <c r="C21" s="14"/>
      <c r="D21" s="14"/>
      <c r="E21" s="13" t="s">
        <v>24</v>
      </c>
      <c r="F21" s="4">
        <f>SQRT(F18/(COUNT(F9:F17)-2))</f>
        <v>3.3665016461206934</v>
      </c>
    </row>
    <row r="22" spans="1:7" x14ac:dyDescent="0.3">
      <c r="C22" s="14"/>
      <c r="D22" s="14"/>
      <c r="E22" s="14"/>
      <c r="F22" s="1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B30D4-98B9-4C83-A291-D8F052C72A4C}">
  <dimension ref="A1:G19"/>
  <sheetViews>
    <sheetView topLeftCell="A11" zoomScale="80" zoomScaleNormal="80" workbookViewId="0">
      <selection activeCell="G26" sqref="G26"/>
    </sheetView>
  </sheetViews>
  <sheetFormatPr defaultRowHeight="14.5" x14ac:dyDescent="0.35"/>
  <cols>
    <col min="1" max="1" width="13.26953125" customWidth="1"/>
    <col min="2" max="2" width="18.453125" customWidth="1"/>
    <col min="3" max="3" width="14.36328125" customWidth="1"/>
    <col min="4" max="4" width="10.90625" customWidth="1"/>
    <col min="5" max="5" width="16.81640625" customWidth="1"/>
    <col min="6" max="6" width="10.1796875" customWidth="1"/>
    <col min="7" max="7" width="10.26953125" customWidth="1"/>
  </cols>
  <sheetData>
    <row r="1" spans="1:7" x14ac:dyDescent="0.35">
      <c r="C1" t="s">
        <v>28</v>
      </c>
    </row>
    <row r="3" spans="1:7" x14ac:dyDescent="0.35">
      <c r="A3" s="2" t="s">
        <v>0</v>
      </c>
      <c r="B3" s="2" t="s">
        <v>12</v>
      </c>
      <c r="C3" s="2" t="s">
        <v>25</v>
      </c>
      <c r="D3" s="2" t="s">
        <v>15</v>
      </c>
      <c r="E3" s="2" t="s">
        <v>17</v>
      </c>
      <c r="F3" s="2" t="s">
        <v>16</v>
      </c>
      <c r="G3" s="2" t="s">
        <v>23</v>
      </c>
    </row>
    <row r="4" spans="1:7" x14ac:dyDescent="0.35">
      <c r="A4" s="4" t="s">
        <v>1</v>
      </c>
      <c r="B4" s="4">
        <v>20</v>
      </c>
      <c r="C4" s="10" t="s">
        <v>14</v>
      </c>
      <c r="D4" s="10" t="s">
        <v>14</v>
      </c>
      <c r="E4" s="10" t="s">
        <v>14</v>
      </c>
      <c r="F4" s="10" t="s">
        <v>14</v>
      </c>
      <c r="G4" s="10" t="s">
        <v>14</v>
      </c>
    </row>
    <row r="5" spans="1:7" x14ac:dyDescent="0.35">
      <c r="A5" s="4" t="s">
        <v>11</v>
      </c>
      <c r="B5" s="4">
        <v>21</v>
      </c>
      <c r="C5" s="10" t="s">
        <v>14</v>
      </c>
      <c r="D5" s="10" t="s">
        <v>14</v>
      </c>
      <c r="E5" s="10" t="s">
        <v>14</v>
      </c>
      <c r="F5" s="10" t="s">
        <v>14</v>
      </c>
      <c r="G5" s="10" t="s">
        <v>14</v>
      </c>
    </row>
    <row r="6" spans="1:7" x14ac:dyDescent="0.35">
      <c r="A6" s="4" t="s">
        <v>2</v>
      </c>
      <c r="B6" s="4">
        <v>19</v>
      </c>
      <c r="C6" s="10" t="s">
        <v>14</v>
      </c>
      <c r="D6" s="10" t="s">
        <v>14</v>
      </c>
      <c r="E6" s="10" t="s">
        <v>14</v>
      </c>
      <c r="F6" s="10" t="s">
        <v>14</v>
      </c>
      <c r="G6" s="10" t="s">
        <v>14</v>
      </c>
    </row>
    <row r="7" spans="1:7" x14ac:dyDescent="0.35">
      <c r="A7" s="4" t="s">
        <v>3</v>
      </c>
      <c r="B7" s="4">
        <v>17</v>
      </c>
      <c r="C7" s="10" t="s">
        <v>14</v>
      </c>
      <c r="D7" s="10" t="s">
        <v>14</v>
      </c>
      <c r="E7" s="10" t="s">
        <v>14</v>
      </c>
      <c r="F7" s="10" t="s">
        <v>14</v>
      </c>
      <c r="G7" s="10" t="s">
        <v>14</v>
      </c>
    </row>
    <row r="8" spans="1:7" x14ac:dyDescent="0.35">
      <c r="A8" s="4" t="s">
        <v>4</v>
      </c>
      <c r="B8" s="4">
        <v>22</v>
      </c>
      <c r="C8" s="10" t="s">
        <v>14</v>
      </c>
      <c r="D8" s="10" t="s">
        <v>14</v>
      </c>
      <c r="E8" s="10" t="s">
        <v>14</v>
      </c>
      <c r="F8" s="10" t="s">
        <v>14</v>
      </c>
      <c r="G8" s="10" t="s">
        <v>14</v>
      </c>
    </row>
    <row r="9" spans="1:7" x14ac:dyDescent="0.35">
      <c r="A9" s="4" t="s">
        <v>5</v>
      </c>
      <c r="B9" s="4">
        <v>24</v>
      </c>
      <c r="C9" s="7">
        <f>AVERAGE(B4:B8)</f>
        <v>19.8</v>
      </c>
      <c r="D9" s="4">
        <f t="shared" ref="D9:D15" si="0">B9-C9</f>
        <v>4.1999999999999993</v>
      </c>
      <c r="E9" s="4">
        <f t="shared" ref="E9:E15" si="1">ABS(D9)</f>
        <v>4.1999999999999993</v>
      </c>
      <c r="F9" s="4">
        <f t="shared" ref="F9:F15" si="2">E9^2</f>
        <v>17.639999999999993</v>
      </c>
      <c r="G9" s="7">
        <f t="shared" ref="G9:G15" si="3">E9/B9</f>
        <v>0.17499999999999996</v>
      </c>
    </row>
    <row r="10" spans="1:7" x14ac:dyDescent="0.35">
      <c r="A10" s="4" t="s">
        <v>6</v>
      </c>
      <c r="B10" s="4">
        <v>18</v>
      </c>
      <c r="C10" s="7">
        <f t="shared" ref="C10:C15" si="4">AVERAGE(B5:B9)</f>
        <v>20.6</v>
      </c>
      <c r="D10" s="4">
        <f t="shared" si="0"/>
        <v>-2.6000000000000014</v>
      </c>
      <c r="E10" s="4">
        <f t="shared" si="1"/>
        <v>2.6000000000000014</v>
      </c>
      <c r="F10" s="4">
        <f t="shared" si="2"/>
        <v>6.7600000000000078</v>
      </c>
      <c r="G10" s="7">
        <f t="shared" si="3"/>
        <v>0.14444444444444451</v>
      </c>
    </row>
    <row r="11" spans="1:7" x14ac:dyDescent="0.35">
      <c r="A11" s="4" t="s">
        <v>7</v>
      </c>
      <c r="B11" s="4">
        <v>23</v>
      </c>
      <c r="C11" s="7">
        <f t="shared" si="4"/>
        <v>20</v>
      </c>
      <c r="D11" s="4">
        <f t="shared" si="0"/>
        <v>3</v>
      </c>
      <c r="E11" s="4">
        <f t="shared" si="1"/>
        <v>3</v>
      </c>
      <c r="F11" s="4">
        <f t="shared" si="2"/>
        <v>9</v>
      </c>
      <c r="G11" s="7">
        <f t="shared" si="3"/>
        <v>0.13043478260869565</v>
      </c>
    </row>
    <row r="12" spans="1:7" x14ac:dyDescent="0.35">
      <c r="A12" s="4" t="s">
        <v>8</v>
      </c>
      <c r="B12" s="4">
        <v>20</v>
      </c>
      <c r="C12" s="7">
        <f t="shared" si="4"/>
        <v>20.8</v>
      </c>
      <c r="D12" s="4">
        <f t="shared" si="0"/>
        <v>-0.80000000000000071</v>
      </c>
      <c r="E12" s="4">
        <f t="shared" si="1"/>
        <v>0.80000000000000071</v>
      </c>
      <c r="F12" s="4">
        <f t="shared" si="2"/>
        <v>0.64000000000000112</v>
      </c>
      <c r="G12" s="7">
        <f t="shared" si="3"/>
        <v>4.0000000000000036E-2</v>
      </c>
    </row>
    <row r="13" spans="1:7" x14ac:dyDescent="0.35">
      <c r="A13" s="4" t="s">
        <v>9</v>
      </c>
      <c r="B13" s="4">
        <v>25</v>
      </c>
      <c r="C13" s="7">
        <f t="shared" si="4"/>
        <v>21.4</v>
      </c>
      <c r="D13" s="4">
        <f t="shared" si="0"/>
        <v>3.6000000000000014</v>
      </c>
      <c r="E13" s="4">
        <f t="shared" si="1"/>
        <v>3.6000000000000014</v>
      </c>
      <c r="F13" s="4">
        <f t="shared" si="2"/>
        <v>12.96000000000001</v>
      </c>
      <c r="G13" s="7">
        <f t="shared" si="3"/>
        <v>0.14400000000000004</v>
      </c>
    </row>
    <row r="14" spans="1:7" x14ac:dyDescent="0.35">
      <c r="A14" s="4" t="s">
        <v>10</v>
      </c>
      <c r="B14" s="4">
        <v>22</v>
      </c>
      <c r="C14" s="7">
        <f t="shared" si="4"/>
        <v>22</v>
      </c>
      <c r="D14" s="4">
        <f t="shared" si="0"/>
        <v>0</v>
      </c>
      <c r="E14" s="4">
        <f t="shared" si="1"/>
        <v>0</v>
      </c>
      <c r="F14" s="4">
        <f t="shared" si="2"/>
        <v>0</v>
      </c>
      <c r="G14" s="7">
        <f t="shared" si="3"/>
        <v>0</v>
      </c>
    </row>
    <row r="15" spans="1:7" x14ac:dyDescent="0.35">
      <c r="A15" s="4" t="s">
        <v>13</v>
      </c>
      <c r="B15" s="4">
        <v>24</v>
      </c>
      <c r="C15" s="7">
        <f t="shared" si="4"/>
        <v>21.6</v>
      </c>
      <c r="D15" s="4">
        <f t="shared" si="0"/>
        <v>2.3999999999999986</v>
      </c>
      <c r="E15" s="4">
        <f t="shared" si="1"/>
        <v>2.3999999999999986</v>
      </c>
      <c r="F15" s="4">
        <f t="shared" si="2"/>
        <v>5.7599999999999936</v>
      </c>
      <c r="G15" s="7">
        <f t="shared" si="3"/>
        <v>9.9999999999999936E-2</v>
      </c>
    </row>
    <row r="16" spans="1:7" x14ac:dyDescent="0.35">
      <c r="A16" s="1"/>
      <c r="B16" s="1"/>
      <c r="C16" s="13" t="s">
        <v>18</v>
      </c>
      <c r="D16" s="4">
        <f>SUM(D9:D15)</f>
        <v>9.7999999999999972</v>
      </c>
      <c r="E16" s="4">
        <f>SUM(E9:E15)</f>
        <v>16.600000000000001</v>
      </c>
      <c r="F16" s="4">
        <f>SUM(F9:F15)</f>
        <v>52.760000000000005</v>
      </c>
      <c r="G16" s="4">
        <f>SUM(G9:G15)</f>
        <v>0.73387922705314013</v>
      </c>
    </row>
    <row r="17" spans="1:7" x14ac:dyDescent="0.35">
      <c r="A17" s="1"/>
      <c r="B17" s="1"/>
      <c r="C17" s="13" t="s">
        <v>19</v>
      </c>
      <c r="D17" s="4">
        <f>AVERAGE(D7:D15)</f>
        <v>1.3999999999999997</v>
      </c>
      <c r="E17" s="4">
        <f>AVERAGE(E7:E15)</f>
        <v>2.3714285714285714</v>
      </c>
      <c r="F17" s="4">
        <f>AVERAGE(F7:F15)</f>
        <v>7.5371428571428583</v>
      </c>
      <c r="G17" s="4">
        <f>AVERAGE(G7:G15)</f>
        <v>0.10483988957902002</v>
      </c>
    </row>
    <row r="18" spans="1:7" x14ac:dyDescent="0.35">
      <c r="A18" s="1"/>
      <c r="B18" s="1"/>
      <c r="C18" s="14"/>
      <c r="D18" s="13" t="s">
        <v>20</v>
      </c>
      <c r="E18" s="13" t="s">
        <v>21</v>
      </c>
      <c r="F18" s="13" t="s">
        <v>22</v>
      </c>
      <c r="G18" s="15"/>
    </row>
    <row r="19" spans="1:7" x14ac:dyDescent="0.35">
      <c r="A19" s="1"/>
      <c r="B19" s="1"/>
      <c r="C19" s="14"/>
      <c r="D19" s="14"/>
      <c r="E19" s="13" t="s">
        <v>24</v>
      </c>
      <c r="F19" s="4">
        <f>SQRT(F16/(COUNT(F7:F15)-2))</f>
        <v>3.2483842137284196</v>
      </c>
      <c r="G19"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AB06-77FF-4C3D-A8F3-4B17466EDAD4}">
  <dimension ref="A1:J17"/>
  <sheetViews>
    <sheetView tabSelected="1" workbookViewId="0">
      <selection activeCell="M14" sqref="M14"/>
    </sheetView>
  </sheetViews>
  <sheetFormatPr defaultRowHeight="14" x14ac:dyDescent="0.3"/>
  <cols>
    <col min="1" max="1" width="8.7265625" style="1"/>
    <col min="2" max="2" width="10.26953125" style="1" customWidth="1"/>
    <col min="3" max="3" width="9.36328125" style="1" customWidth="1"/>
    <col min="4" max="4" width="11" style="1" customWidth="1"/>
    <col min="5" max="5" width="11.90625" style="1" customWidth="1"/>
    <col min="6" max="6" width="18.7265625" style="1" customWidth="1"/>
    <col min="7" max="7" width="11.54296875" style="1" customWidth="1"/>
    <col min="8" max="16384" width="8.7265625" style="1"/>
  </cols>
  <sheetData>
    <row r="1" spans="1:10" x14ac:dyDescent="0.3">
      <c r="D1" s="1" t="s">
        <v>29</v>
      </c>
    </row>
    <row r="3" spans="1:10" x14ac:dyDescent="0.3">
      <c r="A3" s="2" t="s">
        <v>30</v>
      </c>
      <c r="B3" s="2" t="s">
        <v>31</v>
      </c>
      <c r="C3" s="2" t="s">
        <v>32</v>
      </c>
      <c r="D3" s="2" t="s">
        <v>45</v>
      </c>
      <c r="E3" s="2" t="s">
        <v>15</v>
      </c>
      <c r="F3" s="2" t="s">
        <v>17</v>
      </c>
      <c r="G3" s="2" t="s">
        <v>16</v>
      </c>
    </row>
    <row r="4" spans="1:10" x14ac:dyDescent="0.3">
      <c r="A4" s="3"/>
      <c r="B4" s="3"/>
      <c r="C4" s="3"/>
      <c r="D4" s="4">
        <f>AVERAGE(B5:B16)</f>
        <v>360.66666666666669</v>
      </c>
      <c r="E4" s="3"/>
      <c r="F4" s="3"/>
      <c r="G4" s="3"/>
    </row>
    <row r="5" spans="1:10" x14ac:dyDescent="0.3">
      <c r="A5" s="4" t="s">
        <v>33</v>
      </c>
      <c r="B5" s="4">
        <v>362</v>
      </c>
      <c r="C5" s="4">
        <v>276</v>
      </c>
      <c r="D5" s="4">
        <f>(I6*B5)+(J6*D4)</f>
        <v>360.73333333333335</v>
      </c>
      <c r="E5" s="4">
        <f>B5-D5</f>
        <v>1.2666666666666515</v>
      </c>
      <c r="F5" s="4">
        <f>ABS(E5)</f>
        <v>1.2666666666666515</v>
      </c>
      <c r="G5" s="4">
        <f>F5^2</f>
        <v>1.6044444444444061</v>
      </c>
      <c r="I5" s="5" t="s">
        <v>46</v>
      </c>
      <c r="J5" s="5" t="s">
        <v>48</v>
      </c>
    </row>
    <row r="6" spans="1:10" x14ac:dyDescent="0.3">
      <c r="A6" s="4" t="s">
        <v>34</v>
      </c>
      <c r="B6" s="4">
        <v>381</v>
      </c>
      <c r="C6" s="4">
        <v>334</v>
      </c>
      <c r="D6" s="4">
        <f>(I6*B6)+(J6*D5)</f>
        <v>361.74666666666667</v>
      </c>
      <c r="E6" s="4">
        <f t="shared" ref="E6:E16" si="0">B6-D6</f>
        <v>19.25333333333333</v>
      </c>
      <c r="F6" s="4">
        <f t="shared" ref="F6:F16" si="1">ABS(E6)</f>
        <v>19.25333333333333</v>
      </c>
      <c r="G6" s="4">
        <f t="shared" ref="G6:G17" si="2">F6^2</f>
        <v>370.69084444444434</v>
      </c>
      <c r="I6" s="4">
        <v>0.05</v>
      </c>
      <c r="J6" s="4">
        <v>0.95</v>
      </c>
    </row>
    <row r="7" spans="1:10" x14ac:dyDescent="0.3">
      <c r="A7" s="4" t="s">
        <v>35</v>
      </c>
      <c r="B7" s="4">
        <v>317</v>
      </c>
      <c r="C7" s="4">
        <v>394</v>
      </c>
      <c r="D7" s="4">
        <f>(I6*B7)+(J6*D6)</f>
        <v>359.50933333333336</v>
      </c>
      <c r="E7" s="4">
        <f t="shared" si="0"/>
        <v>-42.509333333333359</v>
      </c>
      <c r="F7" s="4">
        <f t="shared" si="1"/>
        <v>42.509333333333359</v>
      </c>
      <c r="G7" s="4">
        <f t="shared" si="2"/>
        <v>1807.0434204444466</v>
      </c>
      <c r="I7" s="6"/>
    </row>
    <row r="8" spans="1:10" x14ac:dyDescent="0.3">
      <c r="A8" s="4" t="s">
        <v>36</v>
      </c>
      <c r="B8" s="4">
        <v>297</v>
      </c>
      <c r="C8" s="4">
        <v>334</v>
      </c>
      <c r="D8" s="4">
        <f>(I6*B8)+(J6*D7)</f>
        <v>356.38386666666668</v>
      </c>
      <c r="E8" s="4">
        <f t="shared" si="0"/>
        <v>-59.383866666666677</v>
      </c>
      <c r="F8" s="4">
        <f t="shared" si="1"/>
        <v>59.383866666666677</v>
      </c>
      <c r="G8" s="4">
        <f t="shared" si="2"/>
        <v>3526.4436202844458</v>
      </c>
      <c r="I8" s="5" t="s">
        <v>47</v>
      </c>
      <c r="J8" s="7">
        <f>G17</f>
        <v>12054.369578152229</v>
      </c>
    </row>
    <row r="9" spans="1:10" x14ac:dyDescent="0.3">
      <c r="A9" s="4" t="s">
        <v>4</v>
      </c>
      <c r="B9" s="4">
        <v>399</v>
      </c>
      <c r="C9" s="4">
        <v>384</v>
      </c>
      <c r="D9" s="4">
        <f>(I6*B9)+(J6*D8)</f>
        <v>358.51467333333329</v>
      </c>
      <c r="E9" s="4">
        <f t="shared" si="0"/>
        <v>40.485326666666708</v>
      </c>
      <c r="F9" s="4">
        <f t="shared" si="1"/>
        <v>40.485326666666708</v>
      </c>
      <c r="G9" s="4">
        <f t="shared" si="2"/>
        <v>1639.0616753067145</v>
      </c>
      <c r="I9" s="5" t="s">
        <v>22</v>
      </c>
      <c r="J9" s="7">
        <f>J8/12</f>
        <v>1004.5307981793525</v>
      </c>
    </row>
    <row r="10" spans="1:10" x14ac:dyDescent="0.3">
      <c r="A10" s="4" t="s">
        <v>37</v>
      </c>
      <c r="B10" s="4">
        <v>402</v>
      </c>
      <c r="C10" s="4">
        <v>314</v>
      </c>
      <c r="D10" s="4">
        <f>(I6*B10)+(J6*D9)</f>
        <v>360.68893966666661</v>
      </c>
      <c r="E10" s="4">
        <f t="shared" si="0"/>
        <v>41.311060333333387</v>
      </c>
      <c r="F10" s="4">
        <f t="shared" si="1"/>
        <v>41.311060333333387</v>
      </c>
      <c r="G10" s="4">
        <f t="shared" si="2"/>
        <v>1706.6037058643112</v>
      </c>
      <c r="I10" s="6"/>
    </row>
    <row r="11" spans="1:10" x14ac:dyDescent="0.3">
      <c r="A11" s="4" t="s">
        <v>38</v>
      </c>
      <c r="B11" s="4">
        <v>375</v>
      </c>
      <c r="C11" s="4">
        <v>344</v>
      </c>
      <c r="D11" s="4">
        <f>(I6*B11)+(J6*D10)</f>
        <v>361.40449268333327</v>
      </c>
      <c r="E11" s="4">
        <f t="shared" si="0"/>
        <v>13.595507316666726</v>
      </c>
      <c r="F11" s="4">
        <f t="shared" si="1"/>
        <v>13.595507316666726</v>
      </c>
      <c r="G11" s="4">
        <f t="shared" si="2"/>
        <v>184.83781919753849</v>
      </c>
    </row>
    <row r="12" spans="1:10" x14ac:dyDescent="0.3">
      <c r="A12" s="4" t="s">
        <v>39</v>
      </c>
      <c r="B12" s="4">
        <v>349</v>
      </c>
      <c r="C12" s="4">
        <v>337</v>
      </c>
      <c r="D12" s="4">
        <f>(I6*B12)+(J6*D11)</f>
        <v>360.7842680491666</v>
      </c>
      <c r="E12" s="4">
        <f t="shared" si="0"/>
        <v>-11.784268049166599</v>
      </c>
      <c r="F12" s="4">
        <f t="shared" si="1"/>
        <v>11.784268049166599</v>
      </c>
      <c r="G12" s="4">
        <f t="shared" si="2"/>
        <v>138.86897345460875</v>
      </c>
      <c r="I12" s="6"/>
    </row>
    <row r="13" spans="1:10" x14ac:dyDescent="0.3">
      <c r="A13" s="4" t="s">
        <v>40</v>
      </c>
      <c r="B13" s="4">
        <v>386</v>
      </c>
      <c r="C13" s="4">
        <v>345</v>
      </c>
      <c r="D13" s="4">
        <f>(I6*B13)+(J6*D12)</f>
        <v>362.04505464670825</v>
      </c>
      <c r="E13" s="4">
        <f t="shared" si="0"/>
        <v>23.954945353291748</v>
      </c>
      <c r="F13" s="4">
        <f t="shared" si="1"/>
        <v>23.954945353291748</v>
      </c>
      <c r="G13" s="4">
        <f t="shared" si="2"/>
        <v>573.83940687919392</v>
      </c>
    </row>
    <row r="14" spans="1:10" x14ac:dyDescent="0.3">
      <c r="A14" s="4" t="s">
        <v>41</v>
      </c>
      <c r="B14" s="4">
        <v>328</v>
      </c>
      <c r="C14" s="4">
        <v>362</v>
      </c>
      <c r="D14" s="4">
        <f>(I6*B14)+(J6*D13)</f>
        <v>360.34280191437279</v>
      </c>
      <c r="E14" s="4">
        <f t="shared" si="0"/>
        <v>-32.342801914372785</v>
      </c>
      <c r="F14" s="4">
        <f t="shared" si="1"/>
        <v>32.342801914372785</v>
      </c>
      <c r="G14" s="4">
        <f t="shared" si="2"/>
        <v>1046.0568356723559</v>
      </c>
    </row>
    <row r="15" spans="1:10" x14ac:dyDescent="0.3">
      <c r="A15" s="4" t="s">
        <v>42</v>
      </c>
      <c r="B15" s="4">
        <v>389</v>
      </c>
      <c r="C15" s="4">
        <v>314</v>
      </c>
      <c r="D15" s="4">
        <f>(I6*B15)+(J6*D14)</f>
        <v>361.7756618186541</v>
      </c>
      <c r="E15" s="4">
        <f t="shared" si="0"/>
        <v>27.2243381813459</v>
      </c>
      <c r="F15" s="4">
        <f t="shared" si="1"/>
        <v>27.2243381813459</v>
      </c>
      <c r="G15" s="4">
        <f t="shared" si="2"/>
        <v>741.16458941228814</v>
      </c>
    </row>
    <row r="16" spans="1:10" x14ac:dyDescent="0.3">
      <c r="A16" s="4" t="s">
        <v>43</v>
      </c>
      <c r="B16" s="4">
        <v>343</v>
      </c>
      <c r="C16" s="4">
        <v>365</v>
      </c>
      <c r="D16" s="4">
        <f>(I6*B16)+(J6*D15)</f>
        <v>360.83687872772134</v>
      </c>
      <c r="E16" s="4">
        <f t="shared" si="0"/>
        <v>-17.836878727721341</v>
      </c>
      <c r="F16" s="4">
        <f t="shared" si="1"/>
        <v>17.836878727721341</v>
      </c>
      <c r="G16" s="4">
        <f t="shared" si="2"/>
        <v>318.1542427474381</v>
      </c>
    </row>
    <row r="17" spans="1:7" x14ac:dyDescent="0.3">
      <c r="A17" s="8" t="s">
        <v>18</v>
      </c>
      <c r="B17" s="8"/>
      <c r="C17" s="8"/>
      <c r="D17" s="8"/>
      <c r="E17" s="8"/>
      <c r="F17" s="4">
        <f>SUM(F5:F16)</f>
        <v>330.94832654256521</v>
      </c>
      <c r="G17" s="4">
        <f>SUM(G5:G16)</f>
        <v>12054.369578152229</v>
      </c>
    </row>
  </sheetData>
  <mergeCells count="1">
    <mergeCell ref="A17:E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SMA 3 Bulan</vt:lpstr>
      <vt:lpstr>SMA 5 Bulan</vt:lpstr>
      <vt:lpstr>Exponential Smothing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BBGP JABAR</cp:lastModifiedBy>
  <dcterms:created xsi:type="dcterms:W3CDTF">2025-04-22T10:31:35Z</dcterms:created>
  <dcterms:modified xsi:type="dcterms:W3CDTF">2025-04-23T08:53:06Z</dcterms:modified>
</cp:coreProperties>
</file>