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stclairconnect-my.sharepoint.com/personal/w0836627_myscc_ca/Documents/Apps/Semester 3/Capstone_project/Initial_raw_data/"/>
    </mc:Choice>
  </mc:AlternateContent>
  <xr:revisionPtr revIDLastSave="0" documentId="8_{C81AD6A0-6C74-4A58-AC2E-8C3B12174E0C}" xr6:coauthVersionLast="47" xr6:coauthVersionMax="47" xr10:uidLastSave="{00000000-0000-0000-0000-000000000000}"/>
  <bookViews>
    <workbookView xWindow="-108" yWindow="-108" windowWidth="23256" windowHeight="12456" xr2:uid="{190706FA-EF40-4B92-B3E2-3101B7050C6F}"/>
  </bookViews>
  <sheets>
    <sheet name="Financial Indicators" sheetId="4" r:id="rId1"/>
    <sheet name="Income_Sheet" sheetId="1" r:id="rId2"/>
    <sheet name="Cashflow" sheetId="3" r:id="rId3"/>
    <sheet name="Balanace_Sheet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4" l="1"/>
  <c r="D12" i="4"/>
  <c r="E12" i="4"/>
  <c r="F12" i="4"/>
  <c r="G12" i="4"/>
  <c r="H12" i="4"/>
  <c r="I12" i="4"/>
  <c r="J12" i="4"/>
  <c r="K12" i="4"/>
  <c r="L12" i="4"/>
  <c r="M12" i="4"/>
  <c r="N12" i="4"/>
  <c r="C12" i="4"/>
  <c r="D7" i="4"/>
  <c r="E7" i="4"/>
  <c r="F7" i="4"/>
  <c r="G7" i="4"/>
  <c r="H7" i="4"/>
  <c r="I7" i="4"/>
  <c r="J7" i="4"/>
  <c r="K7" i="4"/>
  <c r="L7" i="4"/>
  <c r="M7" i="4"/>
  <c r="N7" i="4"/>
  <c r="C7" i="4"/>
  <c r="D6" i="4"/>
  <c r="E6" i="4"/>
  <c r="F6" i="4"/>
  <c r="G6" i="4"/>
  <c r="H6" i="4"/>
  <c r="I6" i="4"/>
  <c r="J6" i="4"/>
  <c r="K6" i="4"/>
  <c r="L6" i="4"/>
  <c r="M6" i="4"/>
  <c r="N6" i="4"/>
  <c r="C6" i="4"/>
  <c r="D5" i="4"/>
  <c r="E5" i="4"/>
  <c r="F5" i="4"/>
  <c r="G5" i="4"/>
  <c r="H5" i="4"/>
  <c r="I5" i="4"/>
  <c r="J5" i="4"/>
  <c r="K5" i="4"/>
  <c r="L5" i="4"/>
  <c r="M5" i="4"/>
  <c r="N5" i="4"/>
  <c r="C5" i="4"/>
  <c r="N4" i="4"/>
  <c r="D4" i="4"/>
  <c r="E4" i="4"/>
  <c r="F4" i="4"/>
  <c r="G4" i="4"/>
  <c r="H4" i="4"/>
  <c r="I4" i="4"/>
  <c r="J4" i="4"/>
  <c r="K4" i="4"/>
  <c r="L4" i="4"/>
  <c r="M4" i="4"/>
  <c r="C4" i="4"/>
  <c r="D3" i="4"/>
  <c r="E3" i="4"/>
  <c r="F3" i="4"/>
  <c r="G3" i="4"/>
  <c r="H3" i="4"/>
  <c r="I3" i="4"/>
  <c r="J3" i="4"/>
  <c r="K3" i="4"/>
  <c r="L3" i="4"/>
  <c r="M3" i="4"/>
  <c r="N3" i="4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</calcChain>
</file>

<file path=xl/sharedStrings.xml><?xml version="1.0" encoding="utf-8"?>
<sst xmlns="http://schemas.openxmlformats.org/spreadsheetml/2006/main" count="188" uniqueCount="156">
  <si>
    <t>2013</t>
  </si>
  <si>
    <t>Revenue</t>
  </si>
  <si>
    <t>$7,872</t>
  </si>
  <si>
    <t>Costs and expenses:</t>
  </si>
  <si>
    <t>Cost of revenue</t>
  </si>
  <si>
    <t>1,875</t>
  </si>
  <si>
    <t>Research and development</t>
  </si>
  <si>
    <t>1,415</t>
  </si>
  <si>
    <t>Marketing and sales</t>
  </si>
  <si>
    <t>997</t>
  </si>
  <si>
    <t>General and administrative</t>
  </si>
  <si>
    <t>2,517</t>
  </si>
  <si>
    <t>781</t>
  </si>
  <si>
    <t>5,068</t>
  </si>
  <si>
    <t>Income from operations</t>
  </si>
  <si>
    <t>Interest and other income (expense), net</t>
  </si>
  <si>
    <t>Interest expense</t>
  </si>
  <si>
    <t>Provision for income taxes</t>
  </si>
  <si>
    <t>Other income (expense), net</t>
  </si>
  <si>
    <t>2,754</t>
  </si>
  <si>
    <t>1,254</t>
  </si>
  <si>
    <t>-</t>
  </si>
  <si>
    <t>$1,500</t>
  </si>
  <si>
    <t>Basic</t>
  </si>
  <si>
    <t>Diluted</t>
  </si>
  <si>
    <t>9</t>
  </si>
  <si>
    <t>$1,491</t>
  </si>
  <si>
    <t>$0.62</t>
  </si>
  <si>
    <t>$0.60</t>
  </si>
  <si>
    <t>2,420</t>
  </si>
  <si>
    <t>Total share-based compensation expense</t>
  </si>
  <si>
    <t>$42</t>
  </si>
  <si>
    <t>604</t>
  </si>
  <si>
    <t>133</t>
  </si>
  <si>
    <t>127</t>
  </si>
  <si>
    <t>$906</t>
  </si>
  <si>
    <t>Less: Net income attributable to participating securities</t>
  </si>
  <si>
    <t>Net income attributable to Class A and Class B common stockholders</t>
  </si>
  <si>
    <t>Total costs and expenses(sum)</t>
  </si>
  <si>
    <t>Income before provision for income taxes(sum)</t>
  </si>
  <si>
    <t>Net income(before income - provision)</t>
  </si>
  <si>
    <t>Earnings per share attributable to Class A and Class B common stockholders:</t>
  </si>
  <si>
    <t>Weighted-average shares used to compute earnings per share attributable to Class A and Class B common stockholders:</t>
  </si>
  <si>
    <t>Share-based compensation expense included in costs and expenses:</t>
  </si>
  <si>
    <t>Assets</t>
  </si>
  <si>
    <t>Current assets:</t>
  </si>
  <si>
    <t>Cash and cash equivalents</t>
  </si>
  <si>
    <t>Marketable securities</t>
  </si>
  <si>
    <t>Accounts receivable, net</t>
  </si>
  <si>
    <t>Prepaid expenses and other current assets</t>
  </si>
  <si>
    <t>Income tax refundable</t>
  </si>
  <si>
    <t>Total current assets (sum)</t>
  </si>
  <si>
    <t>Non-marketable equity securities</t>
  </si>
  <si>
    <t>Property and equipment, net</t>
  </si>
  <si>
    <t>Operating lease right-of-use assets</t>
  </si>
  <si>
    <t>Intangible assets, net</t>
  </si>
  <si>
    <t>Goodwill</t>
  </si>
  <si>
    <t>Other assets</t>
  </si>
  <si>
    <t>Total assets (sum)</t>
  </si>
  <si>
    <t>Liabilities and stockholders' equity</t>
  </si>
  <si>
    <t>Current liabilities:</t>
  </si>
  <si>
    <t>Accounts payable</t>
  </si>
  <si>
    <t>Partners payable</t>
  </si>
  <si>
    <t>Operating lease liabilities, current</t>
  </si>
  <si>
    <t>Accrued expenses and other current liabilities</t>
  </si>
  <si>
    <t>Deferred revenue and deposits</t>
  </si>
  <si>
    <t>Current portion of capital lease obligations</t>
  </si>
  <si>
    <t>Total current liabilities(sum)</t>
  </si>
  <si>
    <t>Operating lease liabilities, non-current</t>
  </si>
  <si>
    <t>Long-term debt</t>
  </si>
  <si>
    <t>Capital lease obligations, less current portion</t>
  </si>
  <si>
    <t>Other liabilities</t>
  </si>
  <si>
    <t>Total liabilities (Sum)</t>
  </si>
  <si>
    <t>Commitments and contingencies</t>
  </si>
  <si>
    <t>Stockholders' equity:</t>
  </si>
  <si>
    <t>Additional paid-in capital</t>
  </si>
  <si>
    <t>Accumulated other comprehensive loss</t>
  </si>
  <si>
    <t>Retained earnings</t>
  </si>
  <si>
    <t>Total stockholders' equity(sum)</t>
  </si>
  <si>
    <t>Total liabilities and stockholders' equity</t>
  </si>
  <si>
    <t>Cash flows from operating activities</t>
  </si>
  <si>
    <t>Net income</t>
  </si>
  <si>
    <t>Adjustments to reconcile net income to net cash provided by operating activities:</t>
  </si>
  <si>
    <t>Depreciation and amortization</t>
  </si>
  <si>
    <t>Lease abandonment expense</t>
  </si>
  <si>
    <t>Loss on disposal or write-off of equipment</t>
  </si>
  <si>
    <t>Share-based compensation</t>
  </si>
  <si>
    <t>Deferred income taxes</t>
  </si>
  <si>
    <t>Tax benefit from share-based award activity</t>
  </si>
  <si>
    <t>Excess tax benefit from share-based award activity</t>
  </si>
  <si>
    <t>Impairment charges for facilities consolidation, net</t>
  </si>
  <si>
    <t>Data center assets abandonment</t>
  </si>
  <si>
    <t>Other</t>
  </si>
  <si>
    <t>Changes in assets and liabilities:</t>
  </si>
  <si>
    <t>Accounts receivable</t>
  </si>
  <si>
    <t>Developer partners payable</t>
  </si>
  <si>
    <t>Net cash provided by operating activities (sum)</t>
  </si>
  <si>
    <t>Cash flows from investing activities</t>
  </si>
  <si>
    <t>Purchases of property and equipment</t>
  </si>
  <si>
    <t>Proceeds relating to property and equipment</t>
  </si>
  <si>
    <t>Purchases of marketable debt securities</t>
  </si>
  <si>
    <t>Sales of marketable securities</t>
  </si>
  <si>
    <t>Maturities of marketable securities</t>
  </si>
  <si>
    <t>Sales and maturities of marketable debt securities (sum)</t>
  </si>
  <si>
    <t>Purchases of equity investments</t>
  </si>
  <si>
    <t>Investments in non-marketable equity securities</t>
  </si>
  <si>
    <t>Acquisitions of businesses, net of cash acquired, and purchases of intangible assets</t>
  </si>
  <si>
    <t>Change in restricted cash and deposits</t>
  </si>
  <si>
    <t>Other investing activities</t>
  </si>
  <si>
    <t>Net cash used in investing activities(sum)</t>
  </si>
  <si>
    <t>Cash flows from financing activities</t>
  </si>
  <si>
    <t>Net proceeds from issuance of common stock</t>
  </si>
  <si>
    <t>Taxes paid related to net share settlement of equity awards</t>
  </si>
  <si>
    <t>Principal payments on capital lease and other financing obligations</t>
  </si>
  <si>
    <t>Proceeds from exercise of stock options</t>
  </si>
  <si>
    <t>Proceeds from long-term debt, net of issuance cost</t>
  </si>
  <si>
    <t>Repayment of long-term debt</t>
  </si>
  <si>
    <t>Repurchases of Class A common stock</t>
  </si>
  <si>
    <t>Proceeds from sale and lease-back transactions</t>
  </si>
  <si>
    <t>Proceeds from issuance of long-term debt, net</t>
  </si>
  <si>
    <t>Principal payments on finance leases</t>
  </si>
  <si>
    <t>Net change in overdraft in cash pooling entities</t>
  </si>
  <si>
    <t>Other financing activities</t>
  </si>
  <si>
    <t>Net cash used in financing activities(sum)</t>
  </si>
  <si>
    <t>Effect of exchange rate changes on cash, cash equivalents, and restricted cash</t>
  </si>
  <si>
    <t>Net increase (decrease) in cash, cash equivalents, and restricted cash</t>
  </si>
  <si>
    <t>Cash, cash equivalents, and restricted cash at beginning of the period</t>
  </si>
  <si>
    <t>Cash, cash equivalents, and restricted cash at end of the period (sum)</t>
  </si>
  <si>
    <t>Reconciliation of cash, cash equivalents, and restricted cash to the consolidated balance sheets</t>
  </si>
  <si>
    <t>Restricted cash, included in prepaid expenses and other current assets</t>
  </si>
  <si>
    <t>Restricted cash, included in other assets</t>
  </si>
  <si>
    <t>Total cash, cash equivalents, and restricted cash (sum)</t>
  </si>
  <si>
    <t>Current Ratio</t>
  </si>
  <si>
    <t>current asset / current liabilities</t>
  </si>
  <si>
    <t>Remarks - Formulas</t>
  </si>
  <si>
    <t>Indicators</t>
  </si>
  <si>
    <t>Quick Ratio</t>
  </si>
  <si>
    <t>(current asset - inventory) / current liabilities</t>
  </si>
  <si>
    <t>Debt Equity Ratio</t>
  </si>
  <si>
    <t>total debt / total shareholder equity</t>
  </si>
  <si>
    <t>Return on Equity</t>
  </si>
  <si>
    <t>Return on asset</t>
  </si>
  <si>
    <t>(net income / shareholders equity)*100</t>
  </si>
  <si>
    <t>(operating income / total asset)*100</t>
  </si>
  <si>
    <t>Price to earn ratio</t>
  </si>
  <si>
    <t>stock price / earnings per share (scrapped online)</t>
  </si>
  <si>
    <t>&lt;1000</t>
  </si>
  <si>
    <t>Price to sale ratio</t>
  </si>
  <si>
    <t>market capatilization / total revenue</t>
  </si>
  <si>
    <t>Price to book ratio</t>
  </si>
  <si>
    <t>market price per share / book value per share</t>
  </si>
  <si>
    <t>divident yield</t>
  </si>
  <si>
    <t>total divident/current market capitalization</t>
  </si>
  <si>
    <t>EBITA</t>
  </si>
  <si>
    <t>netincome+tax+interset expense+depreciation and amortization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</si>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</sst>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;[Red]\-&quot;$&quot;#,##0"/>
    <numFmt numFmtId="8" formatCode="&quot;$&quot;#,##0.00;[Red]\-&quot;$&quot;#,##0.00"/>
  </numFmts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sz val="11"/>
      <name val="Aptos Narrow"/>
      <family val="2"/>
      <scheme val="minor"/>
    </font>
    <font>
      <sz val="11"/>
      <color rgb="FF212529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BFBFC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0" fillId="0" borderId="1" xfId="0" applyBorder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6" fontId="1" fillId="0" borderId="1" xfId="0" applyNumberFormat="1" applyFont="1" applyBorder="1" applyAlignment="1">
      <alignment horizontal="left" vertical="top"/>
    </xf>
    <xf numFmtId="3" fontId="0" fillId="0" borderId="1" xfId="0" applyNumberFormat="1" applyBorder="1" applyAlignment="1">
      <alignment horizontal="left" vertical="top"/>
    </xf>
    <xf numFmtId="3" fontId="1" fillId="0" borderId="1" xfId="0" applyNumberFormat="1" applyFont="1" applyBorder="1" applyAlignment="1">
      <alignment horizontal="left" vertical="top"/>
    </xf>
    <xf numFmtId="6" fontId="0" fillId="0" borderId="1" xfId="0" applyNumberFormat="1" applyBorder="1" applyAlignment="1">
      <alignment horizontal="left" vertical="top"/>
    </xf>
    <xf numFmtId="8" fontId="0" fillId="0" borderId="1" xfId="0" applyNumberFormat="1" applyBorder="1" applyAlignment="1">
      <alignment horizontal="left" vertical="top"/>
    </xf>
    <xf numFmtId="0" fontId="0" fillId="0" borderId="0" xfId="0" applyAlignment="1">
      <alignment horizontal="left" vertical="top"/>
    </xf>
    <xf numFmtId="0" fontId="2" fillId="0" borderId="1" xfId="0" applyFont="1" applyBorder="1" applyAlignment="1">
      <alignment horizontal="left" vertical="top"/>
    </xf>
    <xf numFmtId="0" fontId="2" fillId="0" borderId="0" xfId="0" applyFont="1" applyAlignment="1">
      <alignment horizontal="left" vertical="top"/>
    </xf>
    <xf numFmtId="0" fontId="1" fillId="0" borderId="0" xfId="0" applyFont="1" applyAlignment="1">
      <alignment horizontal="left" vertical="top"/>
    </xf>
    <xf numFmtId="1" fontId="1" fillId="0" borderId="1" xfId="0" applyNumberFormat="1" applyFont="1" applyBorder="1" applyAlignment="1">
      <alignment horizontal="left" vertical="top"/>
    </xf>
    <xf numFmtId="2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wrapText="1"/>
    </xf>
    <xf numFmtId="3" fontId="0" fillId="0" borderId="1" xfId="0" applyNumberFormat="1" applyBorder="1" applyAlignment="1">
      <alignment wrapText="1"/>
    </xf>
    <xf numFmtId="0" fontId="3" fillId="2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3" fillId="0" borderId="1" xfId="0" applyFont="1" applyBorder="1" applyAlignment="1">
      <alignment wrapText="1"/>
    </xf>
    <xf numFmtId="0" fontId="3" fillId="2" borderId="1" xfId="0" applyFont="1" applyFill="1" applyBorder="1" applyAlignment="1">
      <alignment vertical="top" wrapText="1"/>
    </xf>
    <xf numFmtId="0" fontId="4" fillId="2" borderId="1" xfId="0" applyFont="1" applyFill="1" applyBorder="1" applyAlignment="1">
      <alignment vertical="top" wrapText="1"/>
    </xf>
    <xf numFmtId="0" fontId="0" fillId="4" borderId="1" xfId="0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E97DC-5307-41EC-B573-EDA6B60AAF5A}">
  <dimension ref="A1:N12"/>
  <sheetViews>
    <sheetView showGridLines="0" tabSelected="1" workbookViewId="0"/>
  </sheetViews>
  <sheetFormatPr defaultRowHeight="14.4" x14ac:dyDescent="0.3"/>
  <cols>
    <col min="1" max="1" width="19.44140625" customWidth="1"/>
    <col min="2" max="2" width="29.109375" customWidth="1"/>
  </cols>
  <sheetData>
    <row r="1" spans="1:14" x14ac:dyDescent="0.3">
      <c r="A1" s="22" t="s">
        <v>155</v>
      </c>
      <c r="B1" s="22"/>
      <c r="C1" s="22">
        <v>2023</v>
      </c>
      <c r="D1" s="22">
        <v>2022</v>
      </c>
      <c r="E1" s="22">
        <v>2021</v>
      </c>
      <c r="F1" s="22">
        <v>2020</v>
      </c>
      <c r="G1" s="22">
        <v>2019</v>
      </c>
      <c r="H1" s="22">
        <v>2018</v>
      </c>
      <c r="I1" s="22">
        <v>2017</v>
      </c>
      <c r="J1" s="22">
        <v>2016</v>
      </c>
      <c r="K1" s="22">
        <v>2015</v>
      </c>
      <c r="L1" s="22">
        <v>2014</v>
      </c>
      <c r="M1" s="22">
        <v>2013</v>
      </c>
      <c r="N1" s="22">
        <v>2012</v>
      </c>
    </row>
    <row r="2" spans="1:14" x14ac:dyDescent="0.3">
      <c r="A2" s="22" t="s">
        <v>135</v>
      </c>
      <c r="B2" s="22" t="s">
        <v>134</v>
      </c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</row>
    <row r="3" spans="1:14" x14ac:dyDescent="0.3">
      <c r="A3" s="15" t="s">
        <v>132</v>
      </c>
      <c r="B3" s="15" t="s">
        <v>133</v>
      </c>
      <c r="C3" s="16">
        <f>Balanace_Sheet!B9/Balanace_Sheet!B26</f>
        <v>2.6709949937421777</v>
      </c>
      <c r="D3" s="16">
        <f>Balanace_Sheet!C9/Balanace_Sheet!C26</f>
        <v>2.2033967290757048</v>
      </c>
      <c r="E3" s="16">
        <f>Balanace_Sheet!D9/Balanace_Sheet!D26</f>
        <v>3.1542938254080908</v>
      </c>
      <c r="F3" s="16">
        <f>Balanace_Sheet!E9/Balanace_Sheet!E26</f>
        <v>5.0510646819304457</v>
      </c>
      <c r="G3" s="16">
        <f>Balanace_Sheet!F9/Balanace_Sheet!F26</f>
        <v>4.3994552580880883</v>
      </c>
      <c r="H3" s="16">
        <f>Balanace_Sheet!G9/Balanace_Sheet!G26</f>
        <v>7.1939575317087074</v>
      </c>
      <c r="I3" s="16">
        <f>Balanace_Sheet!H9/Balanace_Sheet!H26</f>
        <v>12.915691489361702</v>
      </c>
      <c r="J3" s="16">
        <f>Balanace_Sheet!I9/Balanace_Sheet!I26</f>
        <v>11.965565217391305</v>
      </c>
      <c r="K3" s="16">
        <f>Balanace_Sheet!J9/Balanace_Sheet!J26</f>
        <v>11.247792207792207</v>
      </c>
      <c r="L3" s="16">
        <f>Balanace_Sheet!K9/Balanace_Sheet!K26</f>
        <v>9.4030898876404496</v>
      </c>
      <c r="M3" s="16">
        <f>Balanace_Sheet!L9/Balanace_Sheet!L26</f>
        <v>11.881818181818181</v>
      </c>
      <c r="N3" s="16">
        <f>Balanace_Sheet!M9/Balanace_Sheet!M26</f>
        <v>10.710076045627376</v>
      </c>
    </row>
    <row r="4" spans="1:14" ht="28.8" x14ac:dyDescent="0.3">
      <c r="A4" s="15" t="s">
        <v>136</v>
      </c>
      <c r="B4" s="15" t="s">
        <v>137</v>
      </c>
      <c r="C4" s="15">
        <f>ROUND(((Balanace_Sheet!B9-Balanace_Sheet!B15)/Balanace_Sheet!B26),2)</f>
        <v>2.46</v>
      </c>
      <c r="D4" s="15">
        <f>ROUND(((Balanace_Sheet!C9-Balanace_Sheet!C15)/Balanace_Sheet!C26),2)</f>
        <v>1.96</v>
      </c>
      <c r="E4" s="15">
        <f>ROUND(((Balanace_Sheet!D9-Balanace_Sheet!D15)/Balanace_Sheet!D26),2)</f>
        <v>3.02</v>
      </c>
      <c r="F4" s="15">
        <f>ROUND(((Balanace_Sheet!E9-Balanace_Sheet!E15)/Balanace_Sheet!E26),2)</f>
        <v>4.87</v>
      </c>
      <c r="G4" s="15">
        <f>ROUND(((Balanace_Sheet!F9-Balanace_Sheet!F15)/Balanace_Sheet!F26),2)</f>
        <v>4.22</v>
      </c>
      <c r="H4" s="15">
        <f>ROUND(((Balanace_Sheet!G9-Balanace_Sheet!G15)/Balanace_Sheet!G26),2)</f>
        <v>6.83</v>
      </c>
      <c r="I4" s="15">
        <f>ROUND(((Balanace_Sheet!H9-Balanace_Sheet!H15)/Balanace_Sheet!H26),2)</f>
        <v>12.35</v>
      </c>
      <c r="J4" s="15">
        <f>ROUND(((Balanace_Sheet!I9-Balanace_Sheet!I15)/Balanace_Sheet!I26),2)</f>
        <v>11.51</v>
      </c>
      <c r="K4" s="15">
        <f>ROUND(((Balanace_Sheet!J9-Balanace_Sheet!J15)/Balanace_Sheet!J26),2)</f>
        <v>10.83</v>
      </c>
      <c r="L4" s="15">
        <f>ROUND(((Balanace_Sheet!K9-Balanace_Sheet!K15)/Balanace_Sheet!K26),2)</f>
        <v>8.91</v>
      </c>
      <c r="M4" s="15">
        <f>ROUND(((Balanace_Sheet!L9-Balanace_Sheet!L15)/Balanace_Sheet!L26),2)</f>
        <v>11.68</v>
      </c>
      <c r="N4" s="15">
        <f>ROUND(((Balanace_Sheet!M9-Balanace_Sheet!M15)/Balanace_Sheet!M26),2)</f>
        <v>10.66</v>
      </c>
    </row>
    <row r="5" spans="1:14" x14ac:dyDescent="0.3">
      <c r="A5" s="15" t="s">
        <v>138</v>
      </c>
      <c r="B5" s="15" t="s">
        <v>139</v>
      </c>
      <c r="C5" s="15">
        <f>ROUND((Balanace_Sheet!B31/Balanace_Sheet!B38),2)</f>
        <v>0.5</v>
      </c>
      <c r="D5" s="15">
        <f>ROUND((Balanace_Sheet!C31/Balanace_Sheet!C38),2)</f>
        <v>0.48</v>
      </c>
      <c r="E5" s="15">
        <f>ROUND((Balanace_Sheet!D31/Balanace_Sheet!D38),2)</f>
        <v>0.33</v>
      </c>
      <c r="F5" s="15">
        <f>ROUND((Balanace_Sheet!E31/Balanace_Sheet!E38),2)</f>
        <v>0.24</v>
      </c>
      <c r="G5" s="15">
        <f>ROUND((Balanace_Sheet!F31/Balanace_Sheet!F38),2)</f>
        <v>0.32</v>
      </c>
      <c r="H5" s="15">
        <f>ROUND((Balanace_Sheet!G31/Balanace_Sheet!G38),2)</f>
        <v>0.16</v>
      </c>
      <c r="I5" s="15">
        <f>ROUND((Balanace_Sheet!H31/Balanace_Sheet!H38),2)</f>
        <v>0.14000000000000001</v>
      </c>
      <c r="J5" s="15">
        <f>ROUND((Balanace_Sheet!I31/Balanace_Sheet!I38),2)</f>
        <v>0.1</v>
      </c>
      <c r="K5" s="15">
        <f>ROUND((Balanace_Sheet!J31/Balanace_Sheet!J38),2)</f>
        <v>0.12</v>
      </c>
      <c r="L5" s="15">
        <f>ROUND((Balanace_Sheet!K31/Balanace_Sheet!K38),2)</f>
        <v>0.11</v>
      </c>
      <c r="M5" s="15">
        <f>ROUND((Balanace_Sheet!L31/Balanace_Sheet!L38),2)</f>
        <v>0.16</v>
      </c>
      <c r="N5" s="15">
        <f>ROUND((Balanace_Sheet!M31/Balanace_Sheet!M38),2)</f>
        <v>0.28000000000000003</v>
      </c>
    </row>
    <row r="6" spans="1:14" ht="28.8" x14ac:dyDescent="0.3">
      <c r="A6" s="15" t="s">
        <v>140</v>
      </c>
      <c r="B6" s="15" t="s">
        <v>142</v>
      </c>
      <c r="C6" s="15">
        <f>ROUND(((Income_Sheet!B15/Balanace_Sheet!B38)*100),2)</f>
        <v>25.53</v>
      </c>
      <c r="D6" s="15">
        <f>ROUND(((Income_Sheet!C15/Balanace_Sheet!C38)*100),2)</f>
        <v>18.45</v>
      </c>
      <c r="E6" s="15">
        <f>ROUND(((Income_Sheet!D15/Balanace_Sheet!D38)*100),2)</f>
        <v>31.53</v>
      </c>
      <c r="F6" s="15">
        <f>ROUND(((Income_Sheet!E15/Balanace_Sheet!E38)*100),2)</f>
        <v>30.69</v>
      </c>
      <c r="G6" s="15">
        <f>ROUND(((Income_Sheet!F15/Balanace_Sheet!F38)*100),2)</f>
        <v>28.84</v>
      </c>
      <c r="H6" s="15">
        <f>ROUND(((Income_Sheet!G15/Balanace_Sheet!G38)*100),2)</f>
        <v>21.97</v>
      </c>
      <c r="I6" s="15">
        <f>ROUND(((Income_Sheet!H15/Balanace_Sheet!H38)*100),2)</f>
        <v>24.86</v>
      </c>
      <c r="J6" s="15">
        <f>ROUND(((Income_Sheet!I15/Balanace_Sheet!I38)*100),2)</f>
        <v>37.36</v>
      </c>
      <c r="K6" s="15">
        <f>ROUND(((Income_Sheet!J15/Balanace_Sheet!J38)*100),2)</f>
        <v>36.04</v>
      </c>
      <c r="L6" s="15">
        <f>ROUND(((Income_Sheet!K15/Balanace_Sheet!K38)*100),2)</f>
        <v>44.14</v>
      </c>
      <c r="M6" s="15">
        <f>ROUND(((Income_Sheet!L15/Balanace_Sheet!L38)*100),2)</f>
        <v>66.040000000000006</v>
      </c>
      <c r="N6" s="15">
        <f>ROUND(((Income_Sheet!M15/Balanace_Sheet!M38)*100),2)</f>
        <v>31.37</v>
      </c>
    </row>
    <row r="7" spans="1:14" ht="28.8" x14ac:dyDescent="0.3">
      <c r="A7" s="15" t="s">
        <v>141</v>
      </c>
      <c r="B7" s="15" t="s">
        <v>143</v>
      </c>
      <c r="C7" s="15">
        <f>ROUND((Income_Sheet!B9/Balanace_Sheet!B9),2)*100</f>
        <v>55.000000000000007</v>
      </c>
      <c r="D7" s="15">
        <f>ROUND((Income_Sheet!C9/Balanace_Sheet!C9),2)*100</f>
        <v>49</v>
      </c>
      <c r="E7" s="15">
        <f>ROUND((Income_Sheet!D9/Balanace_Sheet!D9),2)*100</f>
        <v>70</v>
      </c>
      <c r="F7" s="15">
        <f>ROUND((Income_Sheet!E9/Balanace_Sheet!E9),2)*100</f>
        <v>62</v>
      </c>
      <c r="G7" s="15">
        <f>ROUND((Income_Sheet!F9/Balanace_Sheet!F9),2)*100</f>
        <v>49</v>
      </c>
      <c r="H7" s="15">
        <f>ROUND((Income_Sheet!G9/Balanace_Sheet!G9),2)*100</f>
        <v>48</v>
      </c>
      <c r="I7" s="15">
        <f>ROUND((Income_Sheet!H9/Balanace_Sheet!H9),2)*100</f>
        <v>49</v>
      </c>
      <c r="J7" s="15">
        <f>ROUND((Income_Sheet!I9/Balanace_Sheet!I9),2)*100</f>
        <v>72</v>
      </c>
      <c r="K7" s="15">
        <f>ROUND((Income_Sheet!J9/Balanace_Sheet!J9),2)*100</f>
        <v>93</v>
      </c>
      <c r="L7" s="15">
        <f>ROUND((Income_Sheet!K9/Balanace_Sheet!K9),2)*100</f>
        <v>151</v>
      </c>
      <c r="M7" s="15">
        <f>ROUND((Income_Sheet!L9/Balanace_Sheet!L9),2)*100</f>
        <v>95</v>
      </c>
      <c r="N7" s="15">
        <f>ROUND((Income_Sheet!M9/Balanace_Sheet!M9),2)*100</f>
        <v>55.000000000000007</v>
      </c>
    </row>
    <row r="8" spans="1:14" ht="28.8" x14ac:dyDescent="0.3">
      <c r="A8" s="15" t="s">
        <v>144</v>
      </c>
      <c r="B8" s="15" t="s">
        <v>145</v>
      </c>
      <c r="C8" s="17">
        <v>23.3</v>
      </c>
      <c r="D8" s="18">
        <v>13.94</v>
      </c>
      <c r="E8" s="17">
        <v>24.04</v>
      </c>
      <c r="F8" s="18">
        <v>26.73</v>
      </c>
      <c r="G8" s="17">
        <v>31.67</v>
      </c>
      <c r="H8" s="18">
        <v>17.14</v>
      </c>
      <c r="I8" s="17">
        <v>32.14</v>
      </c>
      <c r="J8" s="18">
        <v>32.32</v>
      </c>
      <c r="K8" s="17">
        <v>79.89</v>
      </c>
      <c r="L8" s="18">
        <v>69.66</v>
      </c>
      <c r="M8" s="17">
        <v>89.6</v>
      </c>
      <c r="N8" s="19" t="s">
        <v>146</v>
      </c>
    </row>
    <row r="9" spans="1:14" ht="28.8" x14ac:dyDescent="0.3">
      <c r="A9" s="15" t="s">
        <v>147</v>
      </c>
      <c r="B9" s="15" t="s">
        <v>148</v>
      </c>
      <c r="C9" s="20">
        <v>6.74</v>
      </c>
      <c r="D9" s="20">
        <v>2.74</v>
      </c>
      <c r="E9" s="20">
        <v>7.82</v>
      </c>
      <c r="F9" s="20">
        <v>9.0500000000000007</v>
      </c>
      <c r="G9" s="20">
        <v>8.2799999999999994</v>
      </c>
      <c r="H9" s="20">
        <v>6.7</v>
      </c>
      <c r="I9" s="20">
        <v>12.6</v>
      </c>
      <c r="J9" s="20">
        <v>12</v>
      </c>
      <c r="K9" s="20">
        <v>16.5</v>
      </c>
      <c r="L9" s="20">
        <v>17.399999999999999</v>
      </c>
      <c r="M9" s="20">
        <v>17.7</v>
      </c>
      <c r="N9" s="20">
        <v>12.4</v>
      </c>
    </row>
    <row r="10" spans="1:14" ht="28.8" x14ac:dyDescent="0.3">
      <c r="A10" s="15" t="s">
        <v>149</v>
      </c>
      <c r="B10" s="15" t="s">
        <v>150</v>
      </c>
      <c r="C10" s="21">
        <v>5.94</v>
      </c>
      <c r="D10" s="21">
        <v>2.54</v>
      </c>
      <c r="E10" s="21">
        <v>7.38</v>
      </c>
      <c r="F10" s="21">
        <v>6.07</v>
      </c>
      <c r="G10" s="21">
        <v>5.79</v>
      </c>
      <c r="H10" s="21">
        <v>4.45</v>
      </c>
      <c r="I10" s="21">
        <v>6.9</v>
      </c>
      <c r="J10" s="21">
        <v>5.6</v>
      </c>
      <c r="K10" s="21">
        <v>6.71</v>
      </c>
      <c r="L10" s="21">
        <v>6</v>
      </c>
      <c r="M10" s="21">
        <v>9</v>
      </c>
      <c r="N10" s="21">
        <v>5.37</v>
      </c>
    </row>
    <row r="11" spans="1:14" ht="28.8" x14ac:dyDescent="0.3">
      <c r="A11" s="15" t="s">
        <v>151</v>
      </c>
      <c r="B11" s="15" t="s">
        <v>152</v>
      </c>
      <c r="C11" s="15">
        <v>0</v>
      </c>
      <c r="D11" s="15">
        <v>0</v>
      </c>
      <c r="E11" s="15">
        <v>0</v>
      </c>
      <c r="F11" s="15">
        <v>0</v>
      </c>
      <c r="G11" s="15">
        <v>0</v>
      </c>
      <c r="H11" s="15">
        <v>0</v>
      </c>
      <c r="I11" s="15">
        <v>0</v>
      </c>
      <c r="J11" s="15">
        <v>0</v>
      </c>
      <c r="K11" s="15">
        <v>0</v>
      </c>
      <c r="L11" s="15">
        <v>0</v>
      </c>
      <c r="M11" s="15">
        <v>0</v>
      </c>
      <c r="N11" s="15">
        <v>0</v>
      </c>
    </row>
    <row r="12" spans="1:14" ht="43.2" x14ac:dyDescent="0.3">
      <c r="A12" s="15" t="s">
        <v>153</v>
      </c>
      <c r="B12" s="15" t="s">
        <v>154</v>
      </c>
      <c r="C12" s="15">
        <f>Income_Sheet!B17+Income_Sheet!B11+Income_Sheet!B14+Income_Sheet!B9+Cashflow!B5</f>
        <v>66259</v>
      </c>
      <c r="D12" s="15">
        <f>Income_Sheet!C17+Income_Sheet!C11+Income_Sheet!C14+Income_Sheet!C9+Cashflow!C5</f>
        <v>43249</v>
      </c>
      <c r="E12" s="15">
        <f>Income_Sheet!D17+Income_Sheet!D11+Income_Sheet!D14+Income_Sheet!D9+Cashflow!D5</f>
        <v>62634</v>
      </c>
      <c r="F12" s="15">
        <f>Income_Sheet!E17+Income_Sheet!E11+Income_Sheet!E14+Income_Sheet!E9+Cashflow!E5</f>
        <v>62634</v>
      </c>
      <c r="G12" s="15">
        <f>Income_Sheet!F17+Income_Sheet!F11+Income_Sheet!F14+Income_Sheet!F9+Cashflow!F5</f>
        <v>43567</v>
      </c>
      <c r="H12" s="15">
        <f>Income_Sheet!G17+Income_Sheet!G11+Income_Sheet!G14+Income_Sheet!G9+Cashflow!G5</f>
        <v>36054</v>
      </c>
      <c r="I12" s="15">
        <f>Income_Sheet!H17+Income_Sheet!H11+Income_Sheet!H14+Income_Sheet!H9+Cashflow!H5</f>
        <v>54539</v>
      </c>
      <c r="J12" s="15">
        <f>Income_Sheet!I17+Income_Sheet!I11+Income_Sheet!I14+Income_Sheet!I9+Cashflow!I5</f>
        <v>54588</v>
      </c>
      <c r="K12" s="15">
        <f>Income_Sheet!J17+Income_Sheet!J11+Income_Sheet!J14+Income_Sheet!J9+Cashflow!J5</f>
        <v>43808</v>
      </c>
      <c r="L12" s="15">
        <f>Income_Sheet!K17+Income_Sheet!K11+Income_Sheet!K14+Income_Sheet!K9+Cashflow!K5</f>
        <v>43808</v>
      </c>
      <c r="M12" s="15">
        <f>Income_Sheet!L17+Income_Sheet!L11+Income_Sheet!L14+Income_Sheet!L9+Cashflow!L5</f>
        <v>27258</v>
      </c>
      <c r="N12" s="15">
        <f>Income_Sheet!M17+Income_Sheet!M11+Income_Sheet!M14+Income_Sheet!M9+Cashflow!M5</f>
        <v>14345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69A44-D0CE-46C3-88EE-02F5CD39B657}">
  <dimension ref="A1:S29"/>
  <sheetViews>
    <sheetView workbookViewId="0"/>
  </sheetViews>
  <sheetFormatPr defaultRowHeight="14.4" x14ac:dyDescent="0.3"/>
  <cols>
    <col min="1" max="1" width="101.77734375" bestFit="1" customWidth="1"/>
    <col min="2" max="2" width="6.77734375" bestFit="1" customWidth="1"/>
    <col min="3" max="3" width="8.33203125" bestFit="1" customWidth="1"/>
    <col min="4" max="5" width="6.77734375" bestFit="1" customWidth="1"/>
    <col min="6" max="6" width="7.33203125" bestFit="1" customWidth="1"/>
    <col min="7" max="7" width="5.77734375" bestFit="1" customWidth="1"/>
    <col min="8" max="10" width="7.33203125" bestFit="1" customWidth="1"/>
    <col min="11" max="11" width="5.77734375" bestFit="1" customWidth="1"/>
    <col min="12" max="12" width="7.33203125" bestFit="1" customWidth="1"/>
    <col min="13" max="14" width="5.77734375" bestFit="1" customWidth="1"/>
    <col min="15" max="15" width="7.33203125" bestFit="1" customWidth="1"/>
    <col min="16" max="16" width="4.77734375" bestFit="1" customWidth="1"/>
    <col min="17" max="17" width="6.33203125" bestFit="1" customWidth="1"/>
    <col min="18" max="19" width="4.77734375" bestFit="1" customWidth="1"/>
  </cols>
  <sheetData>
    <row r="1" spans="1:19" x14ac:dyDescent="0.3">
      <c r="A1" s="2" t="s">
        <v>155</v>
      </c>
      <c r="B1" s="2">
        <v>2023</v>
      </c>
      <c r="C1" s="2">
        <v>2022</v>
      </c>
      <c r="D1" s="2">
        <v>2021</v>
      </c>
      <c r="E1" s="2">
        <v>2021</v>
      </c>
      <c r="F1" s="2">
        <v>2020</v>
      </c>
      <c r="G1" s="2">
        <v>2019</v>
      </c>
      <c r="H1" s="2">
        <v>2019</v>
      </c>
      <c r="I1" s="2">
        <v>2018</v>
      </c>
      <c r="J1" s="2">
        <v>2017</v>
      </c>
      <c r="K1" s="2">
        <v>2017</v>
      </c>
      <c r="L1" s="2">
        <v>2016</v>
      </c>
      <c r="M1" s="2">
        <v>2015</v>
      </c>
      <c r="N1" s="2">
        <v>2015</v>
      </c>
      <c r="O1" s="2">
        <v>2014</v>
      </c>
      <c r="P1" s="2">
        <v>2013</v>
      </c>
      <c r="Q1" s="2" t="s">
        <v>0</v>
      </c>
      <c r="R1" s="2">
        <v>2012</v>
      </c>
      <c r="S1" s="2">
        <v>2011</v>
      </c>
    </row>
    <row r="2" spans="1:19" s="1" customFormat="1" x14ac:dyDescent="0.3">
      <c r="A2" s="3" t="s">
        <v>1</v>
      </c>
      <c r="B2" s="3">
        <v>134902</v>
      </c>
      <c r="C2" s="4">
        <v>116609</v>
      </c>
      <c r="D2" s="3">
        <v>117929</v>
      </c>
      <c r="E2" s="3">
        <v>117929</v>
      </c>
      <c r="F2" s="4">
        <v>85965</v>
      </c>
      <c r="G2" s="3">
        <v>70697</v>
      </c>
      <c r="H2" s="4">
        <v>70697</v>
      </c>
      <c r="I2" s="4">
        <v>55838</v>
      </c>
      <c r="J2" s="4">
        <v>40653</v>
      </c>
      <c r="K2" s="3">
        <v>40653</v>
      </c>
      <c r="L2" s="4">
        <v>27638</v>
      </c>
      <c r="M2" s="3">
        <v>17928</v>
      </c>
      <c r="N2" s="3">
        <v>17928</v>
      </c>
      <c r="O2" s="4">
        <v>12466</v>
      </c>
      <c r="P2" s="3">
        <v>7872</v>
      </c>
      <c r="Q2" s="3" t="s">
        <v>2</v>
      </c>
      <c r="R2" s="3">
        <v>5089</v>
      </c>
      <c r="S2" s="3">
        <v>3711</v>
      </c>
    </row>
    <row r="3" spans="1:19" s="1" customFormat="1" x14ac:dyDescent="0.3">
      <c r="A3" s="3" t="s">
        <v>3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</row>
    <row r="4" spans="1:19" x14ac:dyDescent="0.3">
      <c r="A4" s="2" t="s">
        <v>4</v>
      </c>
      <c r="B4" s="2">
        <v>25959</v>
      </c>
      <c r="C4" s="5">
        <v>25249</v>
      </c>
      <c r="D4" s="2">
        <v>22649</v>
      </c>
      <c r="E4" s="2">
        <v>22649</v>
      </c>
      <c r="F4" s="5">
        <v>16692</v>
      </c>
      <c r="G4" s="2">
        <v>12770</v>
      </c>
      <c r="H4" s="5">
        <v>12770</v>
      </c>
      <c r="I4" s="5">
        <v>9355</v>
      </c>
      <c r="J4" s="5">
        <v>5454</v>
      </c>
      <c r="K4" s="2">
        <v>5454</v>
      </c>
      <c r="L4" s="5">
        <v>3789</v>
      </c>
      <c r="M4" s="2">
        <v>2867</v>
      </c>
      <c r="N4" s="2">
        <v>2867</v>
      </c>
      <c r="O4" s="5">
        <v>2153</v>
      </c>
      <c r="P4" s="2">
        <v>1875</v>
      </c>
      <c r="Q4" s="2" t="s">
        <v>5</v>
      </c>
      <c r="R4" s="2">
        <v>1364</v>
      </c>
      <c r="S4" s="2">
        <v>860</v>
      </c>
    </row>
    <row r="5" spans="1:19" x14ac:dyDescent="0.3">
      <c r="A5" s="2" t="s">
        <v>6</v>
      </c>
      <c r="B5" s="2">
        <v>38483</v>
      </c>
      <c r="C5" s="5">
        <v>35338</v>
      </c>
      <c r="D5" s="2">
        <v>24655</v>
      </c>
      <c r="E5" s="2">
        <v>24655</v>
      </c>
      <c r="F5" s="5">
        <v>18447</v>
      </c>
      <c r="G5" s="2">
        <v>13600</v>
      </c>
      <c r="H5" s="5">
        <v>13600</v>
      </c>
      <c r="I5" s="5">
        <v>10273</v>
      </c>
      <c r="J5" s="5">
        <v>7754</v>
      </c>
      <c r="K5" s="2">
        <v>7754</v>
      </c>
      <c r="L5" s="5">
        <v>5919</v>
      </c>
      <c r="M5" s="2">
        <v>4816</v>
      </c>
      <c r="N5" s="2">
        <v>4816</v>
      </c>
      <c r="O5" s="5">
        <v>2666</v>
      </c>
      <c r="P5" s="2">
        <v>1415</v>
      </c>
      <c r="Q5" s="2" t="s">
        <v>7</v>
      </c>
      <c r="R5" s="2">
        <v>1399</v>
      </c>
      <c r="S5" s="2">
        <v>388</v>
      </c>
    </row>
    <row r="6" spans="1:19" x14ac:dyDescent="0.3">
      <c r="A6" s="2" t="s">
        <v>8</v>
      </c>
      <c r="B6" s="2">
        <v>12301</v>
      </c>
      <c r="C6" s="5">
        <v>15262</v>
      </c>
      <c r="D6" s="2">
        <v>14043</v>
      </c>
      <c r="E6" s="2">
        <v>14043</v>
      </c>
      <c r="F6" s="5">
        <v>11591</v>
      </c>
      <c r="G6" s="2">
        <v>9876</v>
      </c>
      <c r="H6" s="5">
        <v>9876</v>
      </c>
      <c r="I6" s="5">
        <v>7846</v>
      </c>
      <c r="J6" s="5">
        <v>4725</v>
      </c>
      <c r="K6" s="2">
        <v>4725</v>
      </c>
      <c r="L6" s="5">
        <v>3772</v>
      </c>
      <c r="M6" s="2">
        <v>2725</v>
      </c>
      <c r="N6" s="2">
        <v>2725</v>
      </c>
      <c r="O6" s="5">
        <v>1680</v>
      </c>
      <c r="P6" s="2">
        <v>997</v>
      </c>
      <c r="Q6" s="2" t="s">
        <v>9</v>
      </c>
      <c r="R6" s="2">
        <v>896</v>
      </c>
      <c r="S6" s="2">
        <v>393</v>
      </c>
    </row>
    <row r="7" spans="1:19" x14ac:dyDescent="0.3">
      <c r="A7" s="2" t="s">
        <v>10</v>
      </c>
      <c r="B7" s="2">
        <v>11408</v>
      </c>
      <c r="C7" s="5">
        <v>11816</v>
      </c>
      <c r="D7" s="2">
        <v>9829</v>
      </c>
      <c r="E7" s="2">
        <v>9829</v>
      </c>
      <c r="F7" s="5">
        <v>6564</v>
      </c>
      <c r="G7" s="2">
        <v>10465</v>
      </c>
      <c r="H7" s="5">
        <v>10465</v>
      </c>
      <c r="I7" s="5">
        <v>3451</v>
      </c>
      <c r="J7" s="5">
        <v>2517</v>
      </c>
      <c r="K7" s="2">
        <v>2517</v>
      </c>
      <c r="L7" s="5">
        <v>1731</v>
      </c>
      <c r="M7" s="2">
        <v>1295</v>
      </c>
      <c r="N7" s="2">
        <v>1295</v>
      </c>
      <c r="O7" s="2">
        <v>973</v>
      </c>
      <c r="P7" s="2">
        <v>781</v>
      </c>
      <c r="Q7" s="2" t="s">
        <v>12</v>
      </c>
      <c r="R7" s="2">
        <v>892</v>
      </c>
      <c r="S7" s="2">
        <v>314</v>
      </c>
    </row>
    <row r="8" spans="1:19" s="1" customFormat="1" x14ac:dyDescent="0.3">
      <c r="A8" s="3" t="s">
        <v>38</v>
      </c>
      <c r="B8" s="3">
        <v>88151</v>
      </c>
      <c r="C8" s="6">
        <v>87665</v>
      </c>
      <c r="D8" s="3">
        <v>71176</v>
      </c>
      <c r="E8" s="3">
        <v>71176</v>
      </c>
      <c r="F8" s="6">
        <v>53294</v>
      </c>
      <c r="G8" s="3">
        <v>46711</v>
      </c>
      <c r="H8" s="6">
        <v>46711</v>
      </c>
      <c r="I8" s="6">
        <v>30925</v>
      </c>
      <c r="J8" s="6">
        <v>20450</v>
      </c>
      <c r="K8" s="3">
        <v>20450</v>
      </c>
      <c r="L8" s="6">
        <v>15211</v>
      </c>
      <c r="M8" s="3">
        <v>11703</v>
      </c>
      <c r="N8" s="3">
        <v>11703</v>
      </c>
      <c r="O8" s="6">
        <v>7472</v>
      </c>
      <c r="P8" s="3">
        <v>5068</v>
      </c>
      <c r="Q8" s="3" t="s">
        <v>13</v>
      </c>
      <c r="R8" s="3">
        <v>4551</v>
      </c>
      <c r="S8" s="3">
        <v>1955</v>
      </c>
    </row>
    <row r="9" spans="1:19" x14ac:dyDescent="0.3">
      <c r="A9" s="2" t="s">
        <v>14</v>
      </c>
      <c r="B9" s="2">
        <v>46751</v>
      </c>
      <c r="C9" s="5">
        <v>28944</v>
      </c>
      <c r="D9" s="2">
        <v>46753</v>
      </c>
      <c r="E9" s="2">
        <v>46753</v>
      </c>
      <c r="F9" s="5">
        <v>32671</v>
      </c>
      <c r="G9" s="2">
        <v>23986</v>
      </c>
      <c r="H9" s="5">
        <v>23986</v>
      </c>
      <c r="I9" s="5">
        <v>24913</v>
      </c>
      <c r="J9" s="5">
        <v>20203</v>
      </c>
      <c r="K9" s="2">
        <v>20203</v>
      </c>
      <c r="L9" s="5">
        <v>12427</v>
      </c>
      <c r="M9" s="2">
        <v>6225</v>
      </c>
      <c r="N9" s="2">
        <v>6225</v>
      </c>
      <c r="O9" s="5">
        <v>4994</v>
      </c>
      <c r="P9" s="2">
        <v>2804</v>
      </c>
      <c r="Q9" s="5">
        <v>2804</v>
      </c>
      <c r="R9" s="2">
        <v>538</v>
      </c>
      <c r="S9" s="2">
        <v>1756</v>
      </c>
    </row>
    <row r="10" spans="1:19" x14ac:dyDescent="0.3">
      <c r="A10" s="2" t="s">
        <v>15</v>
      </c>
      <c r="B10" s="2">
        <v>677</v>
      </c>
      <c r="C10" s="2">
        <v>-125</v>
      </c>
      <c r="D10" s="2">
        <v>531</v>
      </c>
      <c r="E10" s="2">
        <v>531</v>
      </c>
      <c r="F10" s="2">
        <v>509</v>
      </c>
      <c r="G10" s="2">
        <v>826</v>
      </c>
      <c r="H10" s="2">
        <v>826</v>
      </c>
      <c r="I10" s="2">
        <v>448</v>
      </c>
      <c r="J10" s="2">
        <v>391</v>
      </c>
      <c r="K10" s="2">
        <v>391</v>
      </c>
      <c r="L10" s="2">
        <v>91</v>
      </c>
      <c r="M10" s="2">
        <v>-31</v>
      </c>
      <c r="N10" s="2">
        <v>-31</v>
      </c>
      <c r="O10" s="2">
        <v>-84</v>
      </c>
      <c r="P10" s="2">
        <v>-50</v>
      </c>
      <c r="Q10" s="2"/>
      <c r="R10" s="2"/>
      <c r="S10" s="2"/>
    </row>
    <row r="11" spans="1:19" x14ac:dyDescent="0.3">
      <c r="A11" s="2" t="s">
        <v>16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>
        <v>-56</v>
      </c>
      <c r="R11" s="2">
        <v>-51</v>
      </c>
      <c r="S11" s="2">
        <v>-42</v>
      </c>
    </row>
    <row r="12" spans="1:19" x14ac:dyDescent="0.3">
      <c r="A12" s="2" t="s">
        <v>18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>
        <v>6</v>
      </c>
      <c r="R12" s="2">
        <v>7</v>
      </c>
      <c r="S12" s="2">
        <v>-19</v>
      </c>
    </row>
    <row r="13" spans="1:19" x14ac:dyDescent="0.3">
      <c r="A13" s="3" t="s">
        <v>39</v>
      </c>
      <c r="B13" s="3">
        <v>47428</v>
      </c>
      <c r="C13" s="6">
        <v>28819</v>
      </c>
      <c r="D13" s="3">
        <v>47284</v>
      </c>
      <c r="E13" s="3">
        <v>47284</v>
      </c>
      <c r="F13" s="6">
        <v>33180</v>
      </c>
      <c r="G13" s="3">
        <v>24812</v>
      </c>
      <c r="H13" s="6">
        <v>24812</v>
      </c>
      <c r="I13" s="6">
        <v>25361</v>
      </c>
      <c r="J13" s="6">
        <v>20594</v>
      </c>
      <c r="K13" s="3">
        <v>20594</v>
      </c>
      <c r="L13" s="6">
        <v>12518</v>
      </c>
      <c r="M13" s="3">
        <v>6194</v>
      </c>
      <c r="N13" s="3">
        <v>6194</v>
      </c>
      <c r="O13" s="6">
        <v>4910</v>
      </c>
      <c r="P13" s="3">
        <v>2754</v>
      </c>
      <c r="Q13" s="3" t="s">
        <v>19</v>
      </c>
      <c r="R13" s="3">
        <v>494</v>
      </c>
      <c r="S13" s="3">
        <v>1695</v>
      </c>
    </row>
    <row r="14" spans="1:19" x14ac:dyDescent="0.3">
      <c r="A14" s="2" t="s">
        <v>17</v>
      </c>
      <c r="B14" s="2">
        <v>8330</v>
      </c>
      <c r="C14" s="5">
        <v>5619</v>
      </c>
      <c r="D14" s="2">
        <v>7914</v>
      </c>
      <c r="E14" s="2">
        <v>7914</v>
      </c>
      <c r="F14" s="5">
        <v>4034</v>
      </c>
      <c r="G14" s="2">
        <v>6327</v>
      </c>
      <c r="H14" s="5">
        <v>6327</v>
      </c>
      <c r="I14" s="5">
        <v>3249</v>
      </c>
      <c r="J14" s="5">
        <v>4660</v>
      </c>
      <c r="K14" s="2">
        <v>4660</v>
      </c>
      <c r="L14" s="5">
        <v>2301</v>
      </c>
      <c r="M14" s="2">
        <v>2506</v>
      </c>
      <c r="N14" s="2">
        <v>2506</v>
      </c>
      <c r="O14" s="5">
        <v>1970</v>
      </c>
      <c r="P14" s="2">
        <v>1254</v>
      </c>
      <c r="Q14" s="2" t="s">
        <v>20</v>
      </c>
      <c r="R14" s="2">
        <v>441</v>
      </c>
      <c r="S14" s="2">
        <v>695</v>
      </c>
    </row>
    <row r="15" spans="1:19" s="1" customFormat="1" x14ac:dyDescent="0.3">
      <c r="A15" s="3" t="s">
        <v>40</v>
      </c>
      <c r="B15" s="3">
        <v>39098</v>
      </c>
      <c r="C15" s="4">
        <v>23200</v>
      </c>
      <c r="D15" s="3">
        <v>39370</v>
      </c>
      <c r="E15" s="3">
        <v>39370</v>
      </c>
      <c r="F15" s="4">
        <v>29146</v>
      </c>
      <c r="G15" s="3">
        <v>18485</v>
      </c>
      <c r="H15" s="4">
        <v>18485</v>
      </c>
      <c r="I15" s="4">
        <v>22112</v>
      </c>
      <c r="J15" s="4">
        <v>15934</v>
      </c>
      <c r="K15" s="3">
        <v>15934</v>
      </c>
      <c r="L15" s="4">
        <v>10217</v>
      </c>
      <c r="M15" s="3">
        <v>3688</v>
      </c>
      <c r="N15" s="3">
        <v>3688</v>
      </c>
      <c r="O15" s="4">
        <v>2940</v>
      </c>
      <c r="P15" s="3">
        <v>1500</v>
      </c>
      <c r="Q15" s="3" t="s">
        <v>22</v>
      </c>
      <c r="R15" s="3">
        <v>53</v>
      </c>
      <c r="S15" s="3">
        <v>1000</v>
      </c>
    </row>
    <row r="16" spans="1:19" s="1" customFormat="1" x14ac:dyDescent="0.3">
      <c r="A16" s="2" t="s">
        <v>36</v>
      </c>
      <c r="B16" s="3"/>
      <c r="C16" s="4"/>
      <c r="D16" s="3"/>
      <c r="E16" s="3"/>
      <c r="F16" s="4"/>
      <c r="G16" s="3"/>
      <c r="H16" s="2" t="s">
        <v>21</v>
      </c>
      <c r="I16" s="2">
        <v>-1</v>
      </c>
      <c r="J16" s="2">
        <v>-14</v>
      </c>
      <c r="K16" s="2">
        <v>14</v>
      </c>
      <c r="L16" s="2">
        <v>29</v>
      </c>
      <c r="M16" s="2">
        <v>19</v>
      </c>
      <c r="N16" s="2">
        <v>19</v>
      </c>
      <c r="O16" s="2">
        <v>15</v>
      </c>
      <c r="P16" s="2">
        <v>9</v>
      </c>
      <c r="Q16" s="2" t="s">
        <v>25</v>
      </c>
      <c r="R16" s="2">
        <v>21</v>
      </c>
      <c r="S16" s="2">
        <v>332</v>
      </c>
    </row>
    <row r="17" spans="1:19" x14ac:dyDescent="0.3">
      <c r="A17" s="2" t="s">
        <v>37</v>
      </c>
      <c r="B17" s="2"/>
      <c r="C17" s="2"/>
      <c r="D17" s="2"/>
      <c r="E17" s="2"/>
      <c r="F17" s="2"/>
      <c r="G17" s="2"/>
      <c r="H17" s="7">
        <v>18485</v>
      </c>
      <c r="I17" s="7">
        <v>22111</v>
      </c>
      <c r="J17" s="7">
        <v>15920</v>
      </c>
      <c r="K17" s="2">
        <v>15920</v>
      </c>
      <c r="L17" s="7">
        <v>10188</v>
      </c>
      <c r="M17" s="2">
        <v>3669</v>
      </c>
      <c r="N17" s="2">
        <v>3669</v>
      </c>
      <c r="O17" s="7">
        <v>2925</v>
      </c>
      <c r="P17" s="2">
        <v>1491</v>
      </c>
      <c r="Q17" s="2" t="s">
        <v>26</v>
      </c>
      <c r="R17" s="2">
        <v>32</v>
      </c>
      <c r="S17" s="2">
        <v>668</v>
      </c>
    </row>
    <row r="18" spans="1:19" x14ac:dyDescent="0.3">
      <c r="A18" s="3" t="s">
        <v>41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</row>
    <row r="19" spans="1:19" x14ac:dyDescent="0.3">
      <c r="A19" s="2" t="s">
        <v>23</v>
      </c>
      <c r="B19" s="2">
        <v>15.19</v>
      </c>
      <c r="C19" s="8">
        <v>8.6300000000000008</v>
      </c>
      <c r="D19" s="2">
        <v>13.99</v>
      </c>
      <c r="E19" s="2">
        <v>13.99</v>
      </c>
      <c r="F19" s="8">
        <v>10.220000000000001</v>
      </c>
      <c r="G19" s="2">
        <v>6.48</v>
      </c>
      <c r="H19" s="8">
        <v>6.48</v>
      </c>
      <c r="I19" s="8">
        <v>7.65</v>
      </c>
      <c r="J19" s="8">
        <v>5.49</v>
      </c>
      <c r="K19" s="2">
        <v>5.49</v>
      </c>
      <c r="L19" s="8">
        <v>3.56</v>
      </c>
      <c r="M19" s="2">
        <v>1.31</v>
      </c>
      <c r="N19" s="2">
        <v>1.31</v>
      </c>
      <c r="O19" s="8">
        <v>1.1200000000000001</v>
      </c>
      <c r="P19" s="2">
        <v>0.62</v>
      </c>
      <c r="Q19" s="2" t="s">
        <v>27</v>
      </c>
      <c r="R19" s="2">
        <v>0.02</v>
      </c>
      <c r="S19" s="2">
        <v>0.52</v>
      </c>
    </row>
    <row r="20" spans="1:19" x14ac:dyDescent="0.3">
      <c r="A20" s="2" t="s">
        <v>24</v>
      </c>
      <c r="B20" s="2">
        <v>14.87</v>
      </c>
      <c r="C20" s="8">
        <v>8.59</v>
      </c>
      <c r="D20" s="2">
        <v>13.77</v>
      </c>
      <c r="E20" s="2">
        <v>13.77</v>
      </c>
      <c r="F20" s="8">
        <v>10.09</v>
      </c>
      <c r="G20" s="2">
        <v>6.43</v>
      </c>
      <c r="H20" s="8">
        <v>6.43</v>
      </c>
      <c r="I20" s="8">
        <v>7.57</v>
      </c>
      <c r="J20" s="8">
        <v>5.39</v>
      </c>
      <c r="K20" s="2">
        <v>5.39</v>
      </c>
      <c r="L20" s="8">
        <v>3.49</v>
      </c>
      <c r="M20" s="2">
        <v>1.29</v>
      </c>
      <c r="N20" s="2">
        <v>1.29</v>
      </c>
      <c r="O20" s="8">
        <v>1.1000000000000001</v>
      </c>
      <c r="P20" s="2">
        <v>0.6</v>
      </c>
      <c r="Q20" s="2" t="s">
        <v>28</v>
      </c>
      <c r="R20" s="2">
        <v>0.01</v>
      </c>
      <c r="S20" s="2">
        <v>0.46</v>
      </c>
    </row>
    <row r="21" spans="1:19" x14ac:dyDescent="0.3">
      <c r="A21" s="3" t="s">
        <v>42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</row>
    <row r="22" spans="1:19" x14ac:dyDescent="0.3">
      <c r="A22" s="2" t="s">
        <v>23</v>
      </c>
      <c r="B22" s="2">
        <v>2574</v>
      </c>
      <c r="C22" s="5">
        <v>2687</v>
      </c>
      <c r="D22" s="2">
        <v>2815</v>
      </c>
      <c r="E22" s="2">
        <v>2815</v>
      </c>
      <c r="F22" s="5">
        <v>2851</v>
      </c>
      <c r="G22" s="2">
        <v>2854</v>
      </c>
      <c r="H22" s="5">
        <v>2854</v>
      </c>
      <c r="I22" s="5">
        <v>2890</v>
      </c>
      <c r="J22" s="5">
        <v>2901</v>
      </c>
      <c r="K22" s="2">
        <v>2901</v>
      </c>
      <c r="L22" s="5">
        <v>2863</v>
      </c>
      <c r="M22" s="2">
        <v>2803</v>
      </c>
      <c r="N22" s="2">
        <v>2803</v>
      </c>
      <c r="O22" s="5">
        <v>2614</v>
      </c>
      <c r="P22" s="2">
        <v>2420</v>
      </c>
      <c r="Q22" s="2" t="s">
        <v>29</v>
      </c>
      <c r="R22" s="2">
        <v>2006</v>
      </c>
      <c r="S22" s="2">
        <v>1294</v>
      </c>
    </row>
    <row r="23" spans="1:19" x14ac:dyDescent="0.3">
      <c r="A23" s="2" t="s">
        <v>24</v>
      </c>
      <c r="B23" s="2">
        <v>2629</v>
      </c>
      <c r="C23" s="5">
        <v>2702</v>
      </c>
      <c r="D23" s="2">
        <v>2859</v>
      </c>
      <c r="E23" s="2">
        <v>2859</v>
      </c>
      <c r="F23" s="5">
        <v>2888</v>
      </c>
      <c r="G23" s="2">
        <v>2876</v>
      </c>
      <c r="H23" s="5">
        <v>2876</v>
      </c>
      <c r="I23" s="5">
        <v>2921</v>
      </c>
      <c r="J23" s="5">
        <v>2956</v>
      </c>
      <c r="K23" s="2">
        <v>2956</v>
      </c>
      <c r="L23" s="5">
        <v>2925</v>
      </c>
      <c r="M23" s="2">
        <v>2853</v>
      </c>
      <c r="N23" s="2">
        <v>2853</v>
      </c>
      <c r="O23" s="5">
        <v>2664</v>
      </c>
      <c r="P23" s="2">
        <v>2517</v>
      </c>
      <c r="Q23" s="2" t="s">
        <v>11</v>
      </c>
      <c r="R23" s="2">
        <v>2166</v>
      </c>
      <c r="S23" s="2">
        <v>1508</v>
      </c>
    </row>
    <row r="24" spans="1:19" x14ac:dyDescent="0.3">
      <c r="A24" s="3" t="s">
        <v>43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</row>
    <row r="25" spans="1:19" x14ac:dyDescent="0.3">
      <c r="A25" s="2" t="s">
        <v>4</v>
      </c>
      <c r="B25" s="2"/>
      <c r="C25" s="2"/>
      <c r="D25" s="2"/>
      <c r="E25" s="2">
        <v>577</v>
      </c>
      <c r="F25" s="7">
        <v>447</v>
      </c>
      <c r="G25" s="2">
        <v>377</v>
      </c>
      <c r="H25" s="7">
        <v>377</v>
      </c>
      <c r="I25" s="7">
        <v>284</v>
      </c>
      <c r="J25" s="7">
        <v>178</v>
      </c>
      <c r="K25" s="2">
        <v>178</v>
      </c>
      <c r="L25" s="7">
        <v>113</v>
      </c>
      <c r="M25" s="2">
        <v>81</v>
      </c>
      <c r="N25" s="2">
        <v>81</v>
      </c>
      <c r="O25" s="7">
        <v>62</v>
      </c>
      <c r="P25" s="2">
        <v>42</v>
      </c>
      <c r="Q25" s="2" t="s">
        <v>31</v>
      </c>
      <c r="R25" s="2">
        <v>88</v>
      </c>
      <c r="S25" s="2">
        <v>9</v>
      </c>
    </row>
    <row r="26" spans="1:19" x14ac:dyDescent="0.3">
      <c r="A26" s="2" t="s">
        <v>6</v>
      </c>
      <c r="B26" s="2"/>
      <c r="C26" s="2"/>
      <c r="D26" s="2"/>
      <c r="E26" s="2">
        <v>7106</v>
      </c>
      <c r="F26" s="5">
        <v>4918</v>
      </c>
      <c r="G26" s="2">
        <v>3488</v>
      </c>
      <c r="H26" s="5">
        <v>3488</v>
      </c>
      <c r="I26" s="5">
        <v>3022</v>
      </c>
      <c r="J26" s="5">
        <v>2820</v>
      </c>
      <c r="K26" s="2">
        <v>2820</v>
      </c>
      <c r="L26" s="5">
        <v>2494</v>
      </c>
      <c r="M26" s="2">
        <v>2350</v>
      </c>
      <c r="N26" s="2">
        <v>2350</v>
      </c>
      <c r="O26" s="5">
        <v>1328</v>
      </c>
      <c r="P26" s="2">
        <v>604</v>
      </c>
      <c r="Q26" s="2" t="s">
        <v>32</v>
      </c>
      <c r="R26" s="2">
        <v>843</v>
      </c>
      <c r="S26" s="2">
        <v>114</v>
      </c>
    </row>
    <row r="27" spans="1:19" x14ac:dyDescent="0.3">
      <c r="A27" s="2" t="s">
        <v>8</v>
      </c>
      <c r="B27" s="2"/>
      <c r="C27" s="2"/>
      <c r="D27" s="2"/>
      <c r="E27" s="2">
        <v>837</v>
      </c>
      <c r="F27" s="2">
        <v>691</v>
      </c>
      <c r="G27" s="2">
        <v>569</v>
      </c>
      <c r="H27" s="2">
        <v>569</v>
      </c>
      <c r="I27" s="2">
        <v>511</v>
      </c>
      <c r="J27" s="2">
        <v>436</v>
      </c>
      <c r="K27" s="2">
        <v>436</v>
      </c>
      <c r="L27" s="2">
        <v>368</v>
      </c>
      <c r="M27" s="2">
        <v>320</v>
      </c>
      <c r="N27" s="2">
        <v>320</v>
      </c>
      <c r="O27" s="2">
        <v>249</v>
      </c>
      <c r="P27" s="2">
        <v>133</v>
      </c>
      <c r="Q27" s="2" t="s">
        <v>33</v>
      </c>
      <c r="R27" s="2">
        <v>306</v>
      </c>
      <c r="S27" s="2">
        <v>37</v>
      </c>
    </row>
    <row r="28" spans="1:19" x14ac:dyDescent="0.3">
      <c r="A28" s="2" t="s">
        <v>10</v>
      </c>
      <c r="B28" s="2"/>
      <c r="C28" s="2"/>
      <c r="D28" s="2"/>
      <c r="E28" s="2">
        <v>644</v>
      </c>
      <c r="F28" s="2">
        <v>480</v>
      </c>
      <c r="G28" s="2">
        <v>402</v>
      </c>
      <c r="H28" s="2">
        <v>402</v>
      </c>
      <c r="I28" s="2">
        <v>335</v>
      </c>
      <c r="J28" s="2">
        <v>289</v>
      </c>
      <c r="K28" s="2">
        <v>289</v>
      </c>
      <c r="L28" s="2">
        <v>243</v>
      </c>
      <c r="M28" s="2">
        <v>218</v>
      </c>
      <c r="N28" s="2">
        <v>218</v>
      </c>
      <c r="O28" s="2">
        <v>198</v>
      </c>
      <c r="P28" s="2">
        <v>127</v>
      </c>
      <c r="Q28" s="2" t="s">
        <v>34</v>
      </c>
      <c r="R28" s="2">
        <v>335</v>
      </c>
      <c r="S28" s="2">
        <v>57</v>
      </c>
    </row>
    <row r="29" spans="1:19" x14ac:dyDescent="0.3">
      <c r="A29" s="2" t="s">
        <v>30</v>
      </c>
      <c r="B29" s="2"/>
      <c r="C29" s="2"/>
      <c r="D29" s="2"/>
      <c r="E29" s="2">
        <v>9164</v>
      </c>
      <c r="F29" s="7">
        <v>6536</v>
      </c>
      <c r="G29" s="2">
        <v>4836</v>
      </c>
      <c r="H29" s="7">
        <v>4836</v>
      </c>
      <c r="I29" s="7">
        <v>4152</v>
      </c>
      <c r="J29" s="7">
        <v>3723</v>
      </c>
      <c r="K29" s="2">
        <v>3723</v>
      </c>
      <c r="L29" s="7">
        <v>3218</v>
      </c>
      <c r="M29" s="2">
        <v>2969</v>
      </c>
      <c r="N29" s="2">
        <v>2969</v>
      </c>
      <c r="O29" s="7">
        <v>1837</v>
      </c>
      <c r="P29" s="2">
        <v>906</v>
      </c>
      <c r="Q29" s="2" t="s">
        <v>35</v>
      </c>
      <c r="R29" s="2">
        <v>1572</v>
      </c>
      <c r="S29" s="2">
        <v>217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706F5-CE5F-46FC-9EF6-27B0024D287B}">
  <dimension ref="A1:S63"/>
  <sheetViews>
    <sheetView workbookViewId="0"/>
  </sheetViews>
  <sheetFormatPr defaultRowHeight="14.4" x14ac:dyDescent="0.3"/>
  <cols>
    <col min="1" max="1" width="82.21875" bestFit="1" customWidth="1"/>
    <col min="5" max="5" width="9" bestFit="1" customWidth="1"/>
    <col min="7" max="7" width="9" bestFit="1" customWidth="1"/>
  </cols>
  <sheetData>
    <row r="1" spans="1:19" x14ac:dyDescent="0.3">
      <c r="A1" s="2" t="s">
        <v>155</v>
      </c>
      <c r="B1" s="13">
        <v>2023</v>
      </c>
      <c r="C1" s="13">
        <v>2022</v>
      </c>
      <c r="D1" s="13">
        <v>2021</v>
      </c>
      <c r="E1" s="13">
        <v>2021</v>
      </c>
      <c r="F1" s="13">
        <v>2020</v>
      </c>
      <c r="G1" s="13">
        <v>2019</v>
      </c>
      <c r="H1" s="13">
        <v>2019</v>
      </c>
      <c r="I1" s="13">
        <v>2018</v>
      </c>
      <c r="J1" s="13">
        <v>2017</v>
      </c>
      <c r="K1" s="13">
        <v>2017</v>
      </c>
      <c r="L1" s="13">
        <v>2016</v>
      </c>
      <c r="M1" s="13">
        <v>2015</v>
      </c>
      <c r="N1" s="13">
        <v>2015</v>
      </c>
      <c r="O1" s="13">
        <v>2014</v>
      </c>
      <c r="P1" s="13">
        <v>2013</v>
      </c>
      <c r="Q1" s="13">
        <v>2013</v>
      </c>
      <c r="R1" s="13">
        <v>2012</v>
      </c>
      <c r="S1" s="13">
        <v>2011</v>
      </c>
    </row>
    <row r="2" spans="1:19" x14ac:dyDescent="0.3">
      <c r="A2" s="3" t="s">
        <v>80</v>
      </c>
      <c r="B2" s="2"/>
      <c r="C2" s="2"/>
      <c r="D2" s="2"/>
      <c r="E2" s="14"/>
      <c r="F2" s="14"/>
      <c r="G2" s="14"/>
      <c r="H2" s="14"/>
      <c r="I2" s="14"/>
      <c r="J2" s="14"/>
      <c r="K2" s="2"/>
      <c r="L2" s="2"/>
      <c r="M2" s="2"/>
      <c r="N2" s="2"/>
      <c r="O2" s="2"/>
      <c r="P2" s="2"/>
      <c r="Q2" s="2"/>
      <c r="R2" s="2"/>
      <c r="S2" s="2"/>
    </row>
    <row r="3" spans="1:19" x14ac:dyDescent="0.3">
      <c r="A3" s="2" t="s">
        <v>81</v>
      </c>
      <c r="B3" s="2">
        <v>39098</v>
      </c>
      <c r="C3" s="7">
        <v>23200</v>
      </c>
      <c r="D3" s="2">
        <v>39370</v>
      </c>
      <c r="E3" s="14">
        <v>39370</v>
      </c>
      <c r="F3" s="7">
        <v>29146</v>
      </c>
      <c r="G3" s="14">
        <v>18485</v>
      </c>
      <c r="H3" s="7">
        <v>18485</v>
      </c>
      <c r="I3" s="7">
        <v>22112</v>
      </c>
      <c r="J3" s="7">
        <v>15934</v>
      </c>
      <c r="K3" s="2">
        <v>15934</v>
      </c>
      <c r="L3" s="7">
        <v>10217</v>
      </c>
      <c r="M3" s="2">
        <v>3688</v>
      </c>
      <c r="N3" s="2">
        <v>3688</v>
      </c>
      <c r="O3" s="7">
        <v>2940</v>
      </c>
      <c r="P3" s="2">
        <v>1500</v>
      </c>
      <c r="Q3" s="7">
        <v>1500</v>
      </c>
      <c r="R3" s="2">
        <v>53</v>
      </c>
      <c r="S3" s="2">
        <v>1000</v>
      </c>
    </row>
    <row r="4" spans="1:19" x14ac:dyDescent="0.3">
      <c r="A4" s="3" t="s">
        <v>82</v>
      </c>
      <c r="B4" s="2"/>
      <c r="C4" s="2"/>
      <c r="D4" s="2"/>
      <c r="E4" s="14"/>
      <c r="F4" s="14"/>
      <c r="G4" s="14"/>
      <c r="H4" s="14"/>
      <c r="I4" s="14"/>
      <c r="J4" s="14"/>
      <c r="K4" s="2"/>
      <c r="L4" s="2"/>
      <c r="M4" s="2"/>
      <c r="N4" s="2"/>
      <c r="O4" s="2"/>
      <c r="P4" s="2"/>
      <c r="Q4" s="2"/>
      <c r="R4" s="2"/>
      <c r="S4" s="2"/>
    </row>
    <row r="5" spans="1:19" x14ac:dyDescent="0.3">
      <c r="A5" s="2" t="s">
        <v>83</v>
      </c>
      <c r="B5" s="2">
        <v>11178</v>
      </c>
      <c r="C5" s="5">
        <v>8686</v>
      </c>
      <c r="D5" s="2">
        <v>7967</v>
      </c>
      <c r="E5" s="14">
        <v>7967</v>
      </c>
      <c r="F5" s="5">
        <v>6862</v>
      </c>
      <c r="G5" s="14">
        <v>5741</v>
      </c>
      <c r="H5" s="5">
        <v>5741</v>
      </c>
      <c r="I5" s="5">
        <v>4315</v>
      </c>
      <c r="J5" s="5">
        <v>3025</v>
      </c>
      <c r="K5" s="2">
        <v>3025</v>
      </c>
      <c r="L5" s="5">
        <v>2342</v>
      </c>
      <c r="M5" s="2">
        <v>1945</v>
      </c>
      <c r="N5" s="2">
        <v>1945</v>
      </c>
      <c r="O5" s="5">
        <v>1243</v>
      </c>
      <c r="P5" s="2">
        <v>1011</v>
      </c>
      <c r="Q5" s="5">
        <v>1011</v>
      </c>
      <c r="R5" s="2">
        <v>649</v>
      </c>
      <c r="S5" s="2">
        <v>323</v>
      </c>
    </row>
    <row r="6" spans="1:19" x14ac:dyDescent="0.3">
      <c r="A6" s="2" t="s">
        <v>84</v>
      </c>
      <c r="B6" s="2"/>
      <c r="C6" s="2"/>
      <c r="D6" s="2"/>
      <c r="E6" s="14"/>
      <c r="F6" s="14"/>
      <c r="G6" s="14"/>
      <c r="H6" s="14"/>
      <c r="I6" s="14"/>
      <c r="J6" s="14"/>
      <c r="K6" s="2"/>
      <c r="L6" s="2"/>
      <c r="M6" s="2"/>
      <c r="N6" s="2"/>
      <c r="O6" s="2">
        <v>-31</v>
      </c>
      <c r="P6" s="2">
        <v>117</v>
      </c>
      <c r="Q6" s="2">
        <v>117</v>
      </c>
      <c r="R6" s="2">
        <v>8</v>
      </c>
      <c r="S6" s="2"/>
    </row>
    <row r="7" spans="1:19" x14ac:dyDescent="0.3">
      <c r="A7" s="2" t="s">
        <v>85</v>
      </c>
      <c r="B7" s="2"/>
      <c r="C7" s="2"/>
      <c r="D7" s="2"/>
      <c r="E7" s="14"/>
      <c r="F7" s="14"/>
      <c r="G7" s="14"/>
      <c r="H7" s="14"/>
      <c r="I7" s="14"/>
      <c r="J7" s="14"/>
      <c r="K7" s="2"/>
      <c r="L7" s="2"/>
      <c r="M7" s="2"/>
      <c r="N7" s="2"/>
      <c r="O7" s="2"/>
      <c r="P7" s="2"/>
      <c r="Q7" s="2">
        <v>56</v>
      </c>
      <c r="R7" s="2">
        <v>15</v>
      </c>
      <c r="S7" s="2">
        <v>4</v>
      </c>
    </row>
    <row r="8" spans="1:19" x14ac:dyDescent="0.3">
      <c r="A8" s="2" t="s">
        <v>86</v>
      </c>
      <c r="B8" s="2">
        <v>14027</v>
      </c>
      <c r="C8" s="5">
        <v>11992</v>
      </c>
      <c r="D8" s="2">
        <v>9164</v>
      </c>
      <c r="E8" s="14">
        <v>9164</v>
      </c>
      <c r="F8" s="5">
        <v>6536</v>
      </c>
      <c r="G8" s="14">
        <v>4836</v>
      </c>
      <c r="H8" s="5">
        <v>4836</v>
      </c>
      <c r="I8" s="5">
        <v>4152</v>
      </c>
      <c r="J8" s="5">
        <v>3723</v>
      </c>
      <c r="K8" s="2">
        <v>3723</v>
      </c>
      <c r="L8" s="5">
        <v>3218</v>
      </c>
      <c r="M8" s="2">
        <v>2960</v>
      </c>
      <c r="N8" s="2">
        <v>2960</v>
      </c>
      <c r="O8" s="5">
        <v>1786</v>
      </c>
      <c r="P8" s="2">
        <v>906</v>
      </c>
      <c r="Q8" s="2">
        <v>906</v>
      </c>
      <c r="R8" s="2">
        <v>1572</v>
      </c>
      <c r="S8" s="2">
        <v>217</v>
      </c>
    </row>
    <row r="9" spans="1:19" x14ac:dyDescent="0.3">
      <c r="A9" s="2" t="s">
        <v>87</v>
      </c>
      <c r="B9" s="2">
        <v>131</v>
      </c>
      <c r="C9" s="5">
        <v>-3286</v>
      </c>
      <c r="D9" s="2">
        <v>609</v>
      </c>
      <c r="E9" s="14">
        <v>609</v>
      </c>
      <c r="F9" s="5">
        <v>-1192</v>
      </c>
      <c r="G9" s="14">
        <v>-37</v>
      </c>
      <c r="H9" s="2">
        <v>-37</v>
      </c>
      <c r="I9" s="2">
        <v>286</v>
      </c>
      <c r="J9" s="2">
        <v>-377</v>
      </c>
      <c r="K9" s="2">
        <v>-377</v>
      </c>
      <c r="L9" s="2">
        <v>-457</v>
      </c>
      <c r="M9" s="2">
        <v>-795</v>
      </c>
      <c r="N9" s="2">
        <v>-795</v>
      </c>
      <c r="O9" s="2">
        <v>-210</v>
      </c>
      <c r="P9" s="2">
        <v>-37</v>
      </c>
      <c r="Q9" s="2">
        <v>-37</v>
      </c>
      <c r="R9" s="2">
        <v>-186</v>
      </c>
      <c r="S9" s="2">
        <v>-30</v>
      </c>
    </row>
    <row r="10" spans="1:19" x14ac:dyDescent="0.3">
      <c r="A10" s="2" t="s">
        <v>88</v>
      </c>
      <c r="B10" s="2"/>
      <c r="C10" s="2"/>
      <c r="D10" s="2"/>
      <c r="E10" s="14"/>
      <c r="F10" s="14"/>
      <c r="G10" s="14"/>
      <c r="H10" s="14"/>
      <c r="I10" s="14"/>
      <c r="J10" s="14"/>
      <c r="K10" s="2"/>
      <c r="L10" s="2" t="s">
        <v>21</v>
      </c>
      <c r="M10" s="2">
        <v>1721</v>
      </c>
      <c r="N10" s="2">
        <v>1721</v>
      </c>
      <c r="O10" s="5">
        <v>1853</v>
      </c>
      <c r="P10" s="2">
        <v>602</v>
      </c>
      <c r="Q10" s="2">
        <v>602</v>
      </c>
      <c r="R10" s="2">
        <v>1033</v>
      </c>
      <c r="S10" s="2">
        <v>433</v>
      </c>
    </row>
    <row r="11" spans="1:19" x14ac:dyDescent="0.3">
      <c r="A11" s="2" t="s">
        <v>89</v>
      </c>
      <c r="B11" s="2"/>
      <c r="C11" s="2"/>
      <c r="D11" s="2"/>
      <c r="E11" s="14"/>
      <c r="F11" s="14"/>
      <c r="G11" s="14"/>
      <c r="H11" s="14"/>
      <c r="I11" s="14"/>
      <c r="J11" s="14"/>
      <c r="K11" s="2"/>
      <c r="L11" s="2"/>
      <c r="M11" s="2"/>
      <c r="N11" s="2">
        <v>-1721</v>
      </c>
      <c r="O11" s="5">
        <v>-1869</v>
      </c>
      <c r="P11" s="2">
        <v>-609</v>
      </c>
      <c r="Q11" s="2">
        <v>-609</v>
      </c>
      <c r="R11" s="2">
        <v>-1033</v>
      </c>
      <c r="S11" s="2">
        <v>-433</v>
      </c>
    </row>
    <row r="12" spans="1:19" x14ac:dyDescent="0.3">
      <c r="A12" s="2" t="s">
        <v>90</v>
      </c>
      <c r="B12" s="2">
        <v>2432</v>
      </c>
      <c r="C12" s="5">
        <v>2218</v>
      </c>
      <c r="D12" s="2"/>
      <c r="E12" s="14"/>
      <c r="F12" s="14"/>
      <c r="G12" s="14"/>
      <c r="H12" s="14"/>
      <c r="I12" s="14"/>
      <c r="J12" s="14"/>
      <c r="K12" s="2"/>
      <c r="L12" s="2"/>
      <c r="M12" s="2"/>
      <c r="N12" s="2"/>
      <c r="O12" s="2"/>
      <c r="P12" s="2"/>
      <c r="Q12" s="2"/>
      <c r="R12" s="2"/>
      <c r="S12" s="2"/>
    </row>
    <row r="13" spans="1:19" x14ac:dyDescent="0.3">
      <c r="A13" s="2" t="s">
        <v>91</v>
      </c>
      <c r="B13" s="2">
        <v>-224</v>
      </c>
      <c r="C13" s="5">
        <v>1341</v>
      </c>
      <c r="D13" s="2"/>
      <c r="E13" s="14"/>
      <c r="F13" s="14"/>
      <c r="G13" s="14"/>
      <c r="H13" s="14"/>
      <c r="I13" s="14"/>
      <c r="J13" s="14"/>
      <c r="K13" s="2"/>
      <c r="L13" s="2"/>
      <c r="M13" s="2"/>
      <c r="N13" s="2"/>
      <c r="O13" s="2"/>
      <c r="P13" s="2"/>
      <c r="Q13" s="2"/>
      <c r="R13" s="2"/>
      <c r="S13" s="2"/>
    </row>
    <row r="14" spans="1:19" x14ac:dyDescent="0.3">
      <c r="A14" s="2" t="s">
        <v>92</v>
      </c>
      <c r="B14" s="2">
        <v>635</v>
      </c>
      <c r="C14" s="2">
        <v>641</v>
      </c>
      <c r="D14" s="2">
        <v>-127</v>
      </c>
      <c r="E14" s="14">
        <v>-127</v>
      </c>
      <c r="F14" s="2">
        <v>118</v>
      </c>
      <c r="G14" s="14">
        <v>39</v>
      </c>
      <c r="H14" s="2">
        <v>39</v>
      </c>
      <c r="I14" s="2">
        <v>-64</v>
      </c>
      <c r="J14" s="2">
        <v>24</v>
      </c>
      <c r="K14" s="2">
        <v>24</v>
      </c>
      <c r="L14" s="2">
        <v>30</v>
      </c>
      <c r="M14" s="2">
        <v>17</v>
      </c>
      <c r="N14" s="2">
        <v>17</v>
      </c>
      <c r="O14" s="2">
        <v>7</v>
      </c>
      <c r="P14" s="2">
        <v>56</v>
      </c>
      <c r="Q14" s="2"/>
      <c r="R14" s="2"/>
      <c r="S14" s="2"/>
    </row>
    <row r="15" spans="1:19" x14ac:dyDescent="0.3">
      <c r="A15" s="3" t="s">
        <v>93</v>
      </c>
      <c r="B15" s="2"/>
      <c r="C15" s="2"/>
      <c r="D15" s="2"/>
      <c r="E15" s="14"/>
      <c r="F15" s="14"/>
      <c r="G15" s="14"/>
      <c r="H15" s="14"/>
      <c r="I15" s="14"/>
      <c r="J15" s="14"/>
      <c r="K15" s="2"/>
      <c r="L15" s="2"/>
      <c r="M15" s="2"/>
      <c r="N15" s="2"/>
      <c r="O15" s="2"/>
      <c r="P15" s="2"/>
      <c r="Q15" s="2"/>
      <c r="R15" s="2"/>
      <c r="S15" s="2"/>
    </row>
    <row r="16" spans="1:19" x14ac:dyDescent="0.3">
      <c r="A16" s="2" t="s">
        <v>94</v>
      </c>
      <c r="B16" s="2">
        <v>-2399</v>
      </c>
      <c r="C16" s="2">
        <v>231</v>
      </c>
      <c r="D16" s="2">
        <v>-3110</v>
      </c>
      <c r="E16" s="14">
        <v>-3110</v>
      </c>
      <c r="F16" s="5">
        <v>-1512</v>
      </c>
      <c r="G16" s="14">
        <v>-1961</v>
      </c>
      <c r="H16" s="5">
        <v>-1961</v>
      </c>
      <c r="I16" s="5">
        <v>-1892</v>
      </c>
      <c r="J16" s="5">
        <v>-1609</v>
      </c>
      <c r="K16" s="2">
        <v>-1609</v>
      </c>
      <c r="L16" s="5">
        <v>-1489</v>
      </c>
      <c r="M16" s="2">
        <v>-973</v>
      </c>
      <c r="N16" s="2">
        <v>-973</v>
      </c>
      <c r="O16" s="2">
        <v>-610</v>
      </c>
      <c r="P16" s="2">
        <v>-378</v>
      </c>
      <c r="Q16" s="2">
        <v>-378</v>
      </c>
      <c r="R16" s="2">
        <v>-170</v>
      </c>
      <c r="S16" s="2">
        <v>-174</v>
      </c>
    </row>
    <row r="17" spans="1:19" x14ac:dyDescent="0.3">
      <c r="A17" s="2" t="s">
        <v>50</v>
      </c>
      <c r="B17" s="2"/>
      <c r="C17" s="2"/>
      <c r="D17" s="2"/>
      <c r="E17" s="14"/>
      <c r="F17" s="14"/>
      <c r="G17" s="14"/>
      <c r="H17" s="14"/>
      <c r="I17" s="14"/>
      <c r="J17" s="14"/>
      <c r="K17" s="2"/>
      <c r="L17" s="2"/>
      <c r="M17" s="2"/>
      <c r="N17" s="2"/>
      <c r="O17" s="2"/>
      <c r="P17" s="2"/>
      <c r="Q17" s="2">
        <v>400</v>
      </c>
      <c r="R17" s="2">
        <v>-451</v>
      </c>
      <c r="S17" s="2"/>
    </row>
    <row r="18" spans="1:19" x14ac:dyDescent="0.3">
      <c r="A18" s="2" t="s">
        <v>49</v>
      </c>
      <c r="B18" s="2">
        <v>559</v>
      </c>
      <c r="C18" s="2">
        <v>162</v>
      </c>
      <c r="D18" s="2">
        <v>-1750</v>
      </c>
      <c r="E18" s="14">
        <v>-1750</v>
      </c>
      <c r="F18" s="2">
        <v>135</v>
      </c>
      <c r="G18" s="14">
        <v>47</v>
      </c>
      <c r="H18" s="2">
        <v>47</v>
      </c>
      <c r="I18" s="2">
        <v>-690</v>
      </c>
      <c r="J18" s="2">
        <v>-192</v>
      </c>
      <c r="K18" s="2">
        <v>-192</v>
      </c>
      <c r="L18" s="2">
        <v>-159</v>
      </c>
      <c r="M18" s="2">
        <v>-144</v>
      </c>
      <c r="N18" s="2">
        <v>-144</v>
      </c>
      <c r="O18" s="2">
        <v>-123</v>
      </c>
      <c r="P18" s="2">
        <v>355</v>
      </c>
      <c r="Q18" s="2">
        <v>-45</v>
      </c>
      <c r="R18" s="2">
        <v>-14</v>
      </c>
      <c r="S18" s="2">
        <v>-24</v>
      </c>
    </row>
    <row r="19" spans="1:19" x14ac:dyDescent="0.3">
      <c r="A19" s="2" t="s">
        <v>57</v>
      </c>
      <c r="B19" s="2">
        <v>-80</v>
      </c>
      <c r="C19" s="2">
        <v>-106</v>
      </c>
      <c r="D19" s="2">
        <v>-349</v>
      </c>
      <c r="E19" s="14">
        <v>-349</v>
      </c>
      <c r="F19" s="2">
        <v>-34</v>
      </c>
      <c r="G19" s="14">
        <v>41</v>
      </c>
      <c r="H19" s="2">
        <v>41</v>
      </c>
      <c r="I19" s="2">
        <v>-159</v>
      </c>
      <c r="J19" s="2">
        <v>154</v>
      </c>
      <c r="K19" s="2">
        <v>154</v>
      </c>
      <c r="L19" s="2">
        <v>14</v>
      </c>
      <c r="M19" s="2">
        <v>-3</v>
      </c>
      <c r="N19" s="2">
        <v>-3</v>
      </c>
      <c r="O19" s="2">
        <v>-216</v>
      </c>
      <c r="P19" s="2">
        <v>-142</v>
      </c>
      <c r="Q19" s="2">
        <v>-142</v>
      </c>
      <c r="R19" s="2">
        <v>2</v>
      </c>
      <c r="S19" s="2">
        <v>-5</v>
      </c>
    </row>
    <row r="20" spans="1:19" x14ac:dyDescent="0.3">
      <c r="A20" s="2" t="s">
        <v>61</v>
      </c>
      <c r="B20" s="2">
        <v>51</v>
      </c>
      <c r="C20" s="2">
        <v>210</v>
      </c>
      <c r="D20" s="2">
        <v>1436</v>
      </c>
      <c r="E20" s="14">
        <v>1436</v>
      </c>
      <c r="F20" s="2">
        <v>-17</v>
      </c>
      <c r="G20" s="14">
        <v>113</v>
      </c>
      <c r="H20" s="2">
        <v>113</v>
      </c>
      <c r="I20" s="2">
        <v>221</v>
      </c>
      <c r="J20" s="2">
        <v>43</v>
      </c>
      <c r="K20" s="2">
        <v>43</v>
      </c>
      <c r="L20" s="2">
        <v>14</v>
      </c>
      <c r="M20" s="2">
        <v>18</v>
      </c>
      <c r="N20" s="2">
        <v>18</v>
      </c>
      <c r="O20" s="2">
        <v>31</v>
      </c>
      <c r="P20" s="2">
        <v>26</v>
      </c>
      <c r="Q20" s="2">
        <v>26</v>
      </c>
      <c r="R20" s="2">
        <v>1</v>
      </c>
      <c r="S20" s="2">
        <v>6</v>
      </c>
    </row>
    <row r="21" spans="1:19" x14ac:dyDescent="0.3">
      <c r="A21" s="2" t="s">
        <v>62</v>
      </c>
      <c r="B21" s="2">
        <v>-271</v>
      </c>
      <c r="C21" s="2">
        <v>90</v>
      </c>
      <c r="D21" s="2">
        <v>-12</v>
      </c>
      <c r="E21" s="14">
        <v>-12</v>
      </c>
      <c r="F21" s="2">
        <v>178</v>
      </c>
      <c r="G21" s="14">
        <v>348</v>
      </c>
      <c r="H21" s="2">
        <v>348</v>
      </c>
      <c r="I21" s="2">
        <v>157</v>
      </c>
      <c r="J21" s="2">
        <v>95</v>
      </c>
      <c r="K21" s="2">
        <v>95</v>
      </c>
      <c r="L21" s="2">
        <v>67</v>
      </c>
      <c r="M21" s="2">
        <v>17</v>
      </c>
      <c r="N21" s="2">
        <v>17</v>
      </c>
      <c r="O21" s="2">
        <v>-28</v>
      </c>
      <c r="P21" s="2">
        <v>12</v>
      </c>
      <c r="Q21" s="2"/>
      <c r="R21" s="2"/>
      <c r="S21" s="2"/>
    </row>
    <row r="22" spans="1:19" x14ac:dyDescent="0.3">
      <c r="A22" s="2" t="s">
        <v>95</v>
      </c>
      <c r="B22" s="2"/>
      <c r="C22" s="2"/>
      <c r="D22" s="2"/>
      <c r="E22" s="14"/>
      <c r="F22" s="14"/>
      <c r="G22" s="14"/>
      <c r="H22" s="14"/>
      <c r="I22" s="14"/>
      <c r="J22" s="14"/>
      <c r="K22" s="2"/>
      <c r="L22" s="2"/>
      <c r="M22" s="2"/>
      <c r="N22" s="2"/>
      <c r="O22" s="2"/>
      <c r="P22" s="2"/>
      <c r="Q22" s="2">
        <v>12</v>
      </c>
      <c r="R22" s="2">
        <v>-2</v>
      </c>
      <c r="S22" s="2">
        <v>96</v>
      </c>
    </row>
    <row r="23" spans="1:19" x14ac:dyDescent="0.3">
      <c r="A23" s="2" t="s">
        <v>64</v>
      </c>
      <c r="B23" s="2">
        <v>5352</v>
      </c>
      <c r="C23" s="5">
        <v>4210</v>
      </c>
      <c r="D23" s="2">
        <v>3544</v>
      </c>
      <c r="E23" s="14">
        <v>3357</v>
      </c>
      <c r="F23" s="5">
        <v>-1054</v>
      </c>
      <c r="G23" s="14">
        <v>7300</v>
      </c>
      <c r="H23" s="5">
        <v>7300</v>
      </c>
      <c r="I23" s="5">
        <v>1417</v>
      </c>
      <c r="J23" s="2">
        <v>309</v>
      </c>
      <c r="K23" s="2">
        <v>309</v>
      </c>
      <c r="L23" s="5">
        <v>1014</v>
      </c>
      <c r="M23" s="2">
        <v>513</v>
      </c>
      <c r="N23" s="2">
        <v>513</v>
      </c>
      <c r="O23" s="2">
        <v>328</v>
      </c>
      <c r="P23" s="2">
        <v>-38</v>
      </c>
      <c r="Q23" s="2">
        <v>-38</v>
      </c>
      <c r="R23" s="2">
        <v>152</v>
      </c>
      <c r="S23" s="2">
        <v>37</v>
      </c>
    </row>
    <row r="24" spans="1:19" x14ac:dyDescent="0.3">
      <c r="A24" s="2" t="s">
        <v>65</v>
      </c>
      <c r="B24" s="2"/>
      <c r="C24" s="2"/>
      <c r="D24" s="2"/>
      <c r="E24" s="14">
        <v>187</v>
      </c>
      <c r="F24" s="2">
        <v>108</v>
      </c>
      <c r="G24" s="14">
        <v>123</v>
      </c>
      <c r="H24" s="2">
        <v>123</v>
      </c>
      <c r="I24" s="2">
        <v>53</v>
      </c>
      <c r="J24" s="2">
        <v>4</v>
      </c>
      <c r="K24" s="2">
        <v>4</v>
      </c>
      <c r="L24" s="2">
        <v>35</v>
      </c>
      <c r="M24" s="2">
        <v>-9</v>
      </c>
      <c r="N24" s="2">
        <v>-9</v>
      </c>
      <c r="O24" s="2">
        <v>10</v>
      </c>
      <c r="P24" s="2">
        <v>8</v>
      </c>
      <c r="Q24" s="2">
        <v>8</v>
      </c>
      <c r="R24" s="2">
        <v>-60</v>
      </c>
      <c r="S24" s="2">
        <v>49</v>
      </c>
    </row>
    <row r="25" spans="1:19" x14ac:dyDescent="0.3">
      <c r="A25" s="2" t="s">
        <v>71</v>
      </c>
      <c r="B25" s="2">
        <v>624</v>
      </c>
      <c r="C25" s="2">
        <v>886</v>
      </c>
      <c r="D25" s="2">
        <v>941</v>
      </c>
      <c r="E25" s="14">
        <v>941</v>
      </c>
      <c r="F25" s="2">
        <v>-527</v>
      </c>
      <c r="G25" s="14">
        <v>1239</v>
      </c>
      <c r="H25" s="5">
        <v>1239</v>
      </c>
      <c r="I25" s="2">
        <v>-634</v>
      </c>
      <c r="J25" s="5">
        <v>3083</v>
      </c>
      <c r="K25" s="2">
        <v>3083</v>
      </c>
      <c r="L25" s="5">
        <v>1262</v>
      </c>
      <c r="M25" s="2">
        <v>1365</v>
      </c>
      <c r="N25" s="2">
        <v>1365</v>
      </c>
      <c r="O25" s="2">
        <v>346</v>
      </c>
      <c r="P25" s="2">
        <v>833</v>
      </c>
      <c r="Q25" s="2">
        <v>833</v>
      </c>
      <c r="R25" s="2">
        <v>43</v>
      </c>
      <c r="S25" s="2">
        <v>50</v>
      </c>
    </row>
    <row r="26" spans="1:19" x14ac:dyDescent="0.3">
      <c r="A26" s="3" t="s">
        <v>96</v>
      </c>
      <c r="B26" s="2">
        <v>71113</v>
      </c>
      <c r="C26" s="5">
        <v>50475</v>
      </c>
      <c r="D26" s="2">
        <v>57683</v>
      </c>
      <c r="E26" s="14">
        <v>57683</v>
      </c>
      <c r="F26" s="5">
        <v>38747</v>
      </c>
      <c r="G26" s="14">
        <v>36314</v>
      </c>
      <c r="H26" s="5">
        <v>36314</v>
      </c>
      <c r="I26" s="5">
        <v>29274</v>
      </c>
      <c r="J26" s="5">
        <v>24216</v>
      </c>
      <c r="K26" s="2">
        <v>24216</v>
      </c>
      <c r="L26" s="5">
        <v>16108</v>
      </c>
      <c r="M26" s="2">
        <v>10320</v>
      </c>
      <c r="N26" s="2">
        <v>8599</v>
      </c>
      <c r="O26" s="5">
        <v>5457</v>
      </c>
      <c r="P26" s="2">
        <v>4222</v>
      </c>
      <c r="Q26" s="5">
        <v>4222</v>
      </c>
      <c r="R26" s="2">
        <v>1612</v>
      </c>
      <c r="S26" s="2">
        <v>1549</v>
      </c>
    </row>
    <row r="27" spans="1:19" x14ac:dyDescent="0.3">
      <c r="A27" s="3" t="s">
        <v>97</v>
      </c>
      <c r="B27" s="2"/>
      <c r="C27" s="2"/>
      <c r="D27" s="2"/>
      <c r="E27" s="14"/>
      <c r="F27" s="14"/>
      <c r="G27" s="14"/>
      <c r="H27" s="14"/>
      <c r="I27" s="14"/>
      <c r="J27" s="14"/>
      <c r="K27" s="2"/>
      <c r="L27" s="2"/>
      <c r="M27" s="2"/>
      <c r="N27" s="2"/>
      <c r="O27" s="2"/>
      <c r="P27" s="2"/>
      <c r="Q27" s="2"/>
      <c r="R27" s="2"/>
      <c r="S27" s="2"/>
    </row>
    <row r="28" spans="1:19" x14ac:dyDescent="0.3">
      <c r="A28" s="2" t="s">
        <v>98</v>
      </c>
      <c r="B28" s="2">
        <v>-27266</v>
      </c>
      <c r="C28" s="5">
        <v>-31431</v>
      </c>
      <c r="D28" s="2">
        <v>-18690</v>
      </c>
      <c r="E28" s="14">
        <v>-18567</v>
      </c>
      <c r="F28" s="5">
        <v>-15115</v>
      </c>
      <c r="G28" s="14">
        <v>-15102</v>
      </c>
      <c r="H28" s="5">
        <v>-15102</v>
      </c>
      <c r="I28" s="5">
        <v>-13915</v>
      </c>
      <c r="J28" s="5">
        <v>-6733</v>
      </c>
      <c r="K28" s="2">
        <v>-6733</v>
      </c>
      <c r="L28" s="5">
        <v>-4491</v>
      </c>
      <c r="M28" s="2">
        <v>-2523</v>
      </c>
      <c r="N28" s="2">
        <v>-2523</v>
      </c>
      <c r="O28" s="5">
        <v>-1831</v>
      </c>
      <c r="P28" s="2">
        <v>-1362</v>
      </c>
      <c r="Q28" s="5">
        <v>-1362</v>
      </c>
      <c r="R28" s="2">
        <v>-1235</v>
      </c>
      <c r="S28" s="2">
        <v>-606</v>
      </c>
    </row>
    <row r="29" spans="1:19" x14ac:dyDescent="0.3">
      <c r="A29" s="2" t="s">
        <v>99</v>
      </c>
      <c r="B29" s="2">
        <v>221</v>
      </c>
      <c r="C29" s="2">
        <v>245</v>
      </c>
      <c r="D29" s="2">
        <v>123</v>
      </c>
      <c r="E29" s="14"/>
      <c r="F29" s="14"/>
      <c r="G29" s="14"/>
      <c r="H29" s="14"/>
      <c r="I29" s="14"/>
      <c r="J29" s="14"/>
      <c r="K29" s="2"/>
      <c r="L29" s="2"/>
      <c r="M29" s="2"/>
      <c r="N29" s="2"/>
      <c r="O29" s="2"/>
      <c r="P29" s="2"/>
      <c r="Q29" s="2"/>
      <c r="R29" s="2"/>
      <c r="S29" s="2"/>
    </row>
    <row r="30" spans="1:19" x14ac:dyDescent="0.3">
      <c r="A30" s="2" t="s">
        <v>100</v>
      </c>
      <c r="B30" s="2">
        <v>-2982</v>
      </c>
      <c r="C30" s="5">
        <v>-9626</v>
      </c>
      <c r="D30" s="2">
        <v>-30407</v>
      </c>
      <c r="E30" s="14">
        <v>-30407</v>
      </c>
      <c r="F30" s="5">
        <v>-33930</v>
      </c>
      <c r="G30" s="14">
        <v>-23910</v>
      </c>
      <c r="H30" s="5">
        <v>-23910</v>
      </c>
      <c r="I30" s="5">
        <v>-14656</v>
      </c>
      <c r="J30" s="5">
        <v>-25682</v>
      </c>
      <c r="K30" s="2">
        <v>-25682</v>
      </c>
      <c r="L30" s="5">
        <v>-22341</v>
      </c>
      <c r="M30" s="2">
        <v>-15938</v>
      </c>
      <c r="N30" s="2">
        <v>-15938</v>
      </c>
      <c r="O30" s="5">
        <v>-9104</v>
      </c>
      <c r="P30" s="2">
        <v>-7433</v>
      </c>
      <c r="Q30" s="5">
        <v>-7433</v>
      </c>
      <c r="R30" s="2">
        <v>-10307</v>
      </c>
      <c r="S30" s="2">
        <v>-3025</v>
      </c>
    </row>
    <row r="31" spans="1:19" x14ac:dyDescent="0.3">
      <c r="A31" s="2" t="s">
        <v>101</v>
      </c>
      <c r="B31" s="2"/>
      <c r="C31" s="2"/>
      <c r="D31" s="2"/>
      <c r="E31" s="14">
        <v>31671</v>
      </c>
      <c r="F31" s="14">
        <v>11787</v>
      </c>
      <c r="G31" s="14">
        <v>9565</v>
      </c>
      <c r="H31" s="5">
        <v>9565</v>
      </c>
      <c r="I31" s="5">
        <v>12358</v>
      </c>
      <c r="J31" s="5">
        <v>9444</v>
      </c>
      <c r="K31" s="2">
        <v>9444</v>
      </c>
      <c r="L31" s="5">
        <v>13894</v>
      </c>
      <c r="M31" s="2">
        <v>6928</v>
      </c>
      <c r="N31" s="2">
        <v>6928</v>
      </c>
      <c r="O31" s="5">
        <v>8438</v>
      </c>
      <c r="P31" s="2">
        <v>2988</v>
      </c>
      <c r="Q31" s="5">
        <v>2988</v>
      </c>
      <c r="R31" s="2">
        <v>2100</v>
      </c>
      <c r="S31" s="2">
        <v>113</v>
      </c>
    </row>
    <row r="32" spans="1:19" x14ac:dyDescent="0.3">
      <c r="A32" s="2" t="s">
        <v>102</v>
      </c>
      <c r="B32" s="2"/>
      <c r="C32" s="2"/>
      <c r="D32" s="2"/>
      <c r="E32" s="14">
        <v>10915</v>
      </c>
      <c r="F32" s="14">
        <v>13984</v>
      </c>
      <c r="G32" s="14">
        <v>10152</v>
      </c>
      <c r="H32" s="5">
        <v>10152</v>
      </c>
      <c r="I32" s="5">
        <v>4772</v>
      </c>
      <c r="J32" s="5">
        <v>2988</v>
      </c>
      <c r="K32" s="2">
        <v>2988</v>
      </c>
      <c r="L32" s="5">
        <v>1261</v>
      </c>
      <c r="M32" s="2">
        <v>2310</v>
      </c>
      <c r="N32" s="2">
        <v>2310</v>
      </c>
      <c r="O32" s="5">
        <v>1909</v>
      </c>
      <c r="P32" s="2">
        <v>3563</v>
      </c>
      <c r="Q32" s="5">
        <v>3563</v>
      </c>
      <c r="R32" s="2">
        <v>3333</v>
      </c>
      <c r="S32" s="2">
        <v>516</v>
      </c>
    </row>
    <row r="33" spans="1:19" x14ac:dyDescent="0.3">
      <c r="A33" s="3" t="s">
        <v>103</v>
      </c>
      <c r="B33" s="2">
        <v>6184</v>
      </c>
      <c r="C33" s="5">
        <v>13158</v>
      </c>
      <c r="D33" s="2">
        <v>42586</v>
      </c>
      <c r="E33" s="14">
        <f>SUM(E31:E32)</f>
        <v>42586</v>
      </c>
      <c r="F33" s="14">
        <f t="shared" ref="F33:S33" si="0">SUM(F31:F32)</f>
        <v>25771</v>
      </c>
      <c r="G33" s="14">
        <f t="shared" si="0"/>
        <v>19717</v>
      </c>
      <c r="H33" s="14">
        <f>SUM(H31:H32)</f>
        <v>19717</v>
      </c>
      <c r="I33" s="14">
        <f t="shared" si="0"/>
        <v>17130</v>
      </c>
      <c r="J33" s="14">
        <f t="shared" si="0"/>
        <v>12432</v>
      </c>
      <c r="K33" s="2">
        <f t="shared" si="0"/>
        <v>12432</v>
      </c>
      <c r="L33" s="2">
        <f t="shared" si="0"/>
        <v>15155</v>
      </c>
      <c r="M33" s="2">
        <f t="shared" si="0"/>
        <v>9238</v>
      </c>
      <c r="N33" s="2">
        <f t="shared" si="0"/>
        <v>9238</v>
      </c>
      <c r="O33" s="2">
        <f t="shared" si="0"/>
        <v>10347</v>
      </c>
      <c r="P33" s="2">
        <f t="shared" si="0"/>
        <v>6551</v>
      </c>
      <c r="Q33" s="2">
        <f t="shared" si="0"/>
        <v>6551</v>
      </c>
      <c r="R33" s="2">
        <f t="shared" si="0"/>
        <v>5433</v>
      </c>
      <c r="S33" s="2">
        <f t="shared" si="0"/>
        <v>629</v>
      </c>
    </row>
    <row r="34" spans="1:19" x14ac:dyDescent="0.3">
      <c r="A34" s="2" t="s">
        <v>104</v>
      </c>
      <c r="B34" s="2"/>
      <c r="C34" s="2"/>
      <c r="D34" s="2"/>
      <c r="E34" s="14">
        <v>-47</v>
      </c>
      <c r="F34" s="5">
        <v>-6361</v>
      </c>
      <c r="G34" s="14">
        <v>-61</v>
      </c>
      <c r="H34" s="14"/>
      <c r="I34" s="14"/>
      <c r="J34" s="14"/>
      <c r="K34" s="2"/>
      <c r="L34" s="2"/>
      <c r="M34" s="2"/>
      <c r="N34" s="2"/>
      <c r="O34" s="2"/>
      <c r="P34" s="2"/>
      <c r="Q34" s="2"/>
      <c r="R34" s="2"/>
      <c r="S34" s="2"/>
    </row>
    <row r="35" spans="1:19" x14ac:dyDescent="0.3">
      <c r="A35" s="2" t="s">
        <v>105</v>
      </c>
      <c r="B35" s="2"/>
      <c r="C35" s="2"/>
      <c r="D35" s="2"/>
      <c r="E35" s="14"/>
      <c r="F35" s="14"/>
      <c r="G35" s="14"/>
      <c r="H35" s="14"/>
      <c r="I35" s="14"/>
      <c r="J35" s="14"/>
      <c r="K35" s="2"/>
      <c r="L35" s="2"/>
      <c r="M35" s="2"/>
      <c r="N35" s="2"/>
      <c r="O35" s="2"/>
      <c r="P35" s="2"/>
      <c r="Q35" s="2">
        <v>-1</v>
      </c>
      <c r="R35" s="2">
        <v>-2</v>
      </c>
      <c r="S35" s="2">
        <v>-3</v>
      </c>
    </row>
    <row r="36" spans="1:19" x14ac:dyDescent="0.3">
      <c r="A36" s="2" t="s">
        <v>106</v>
      </c>
      <c r="B36" s="2">
        <v>-629</v>
      </c>
      <c r="C36" s="5">
        <v>-1312</v>
      </c>
      <c r="D36" s="2">
        <v>-851</v>
      </c>
      <c r="E36" s="14">
        <v>-851</v>
      </c>
      <c r="F36" s="2">
        <v>-388</v>
      </c>
      <c r="G36" s="14">
        <v>-508</v>
      </c>
      <c r="H36" s="2">
        <v>-508</v>
      </c>
      <c r="I36" s="2">
        <v>-137</v>
      </c>
      <c r="J36" s="2">
        <v>-122</v>
      </c>
      <c r="K36" s="2">
        <v>-122</v>
      </c>
      <c r="L36" s="2">
        <v>-123</v>
      </c>
      <c r="M36" s="2">
        <v>-313</v>
      </c>
      <c r="N36" s="2">
        <v>-313</v>
      </c>
      <c r="O36" s="5">
        <v>-4975</v>
      </c>
      <c r="P36" s="2">
        <v>-368</v>
      </c>
      <c r="Q36" s="2">
        <v>-368</v>
      </c>
      <c r="R36" s="2">
        <v>-911</v>
      </c>
      <c r="S36" s="2">
        <v>-24</v>
      </c>
    </row>
    <row r="37" spans="1:19" x14ac:dyDescent="0.3">
      <c r="A37" s="2" t="s">
        <v>107</v>
      </c>
      <c r="B37" s="2"/>
      <c r="C37" s="5"/>
      <c r="D37" s="2"/>
      <c r="E37" s="14"/>
      <c r="F37" s="2"/>
      <c r="G37" s="14"/>
      <c r="H37" s="2"/>
      <c r="I37" s="2"/>
      <c r="J37" s="2"/>
      <c r="K37" s="2">
        <v>67</v>
      </c>
      <c r="L37" s="2">
        <v>61</v>
      </c>
      <c r="M37" s="2">
        <v>102</v>
      </c>
      <c r="N37" s="2">
        <v>102</v>
      </c>
      <c r="O37" s="2">
        <v>-348</v>
      </c>
      <c r="P37" s="2">
        <v>-11</v>
      </c>
      <c r="Q37" s="2">
        <v>-11</v>
      </c>
      <c r="R37" s="2">
        <v>-2</v>
      </c>
      <c r="S37" s="2">
        <v>6</v>
      </c>
    </row>
    <row r="38" spans="1:19" x14ac:dyDescent="0.3">
      <c r="A38" s="2" t="s">
        <v>108</v>
      </c>
      <c r="B38" s="2">
        <v>-23</v>
      </c>
      <c r="C38" s="2">
        <v>-4</v>
      </c>
      <c r="D38" s="2">
        <v>-331</v>
      </c>
      <c r="E38" s="14">
        <v>-284</v>
      </c>
      <c r="F38" s="2">
        <v>-36</v>
      </c>
      <c r="G38" s="14"/>
      <c r="H38" s="2">
        <v>-61</v>
      </c>
      <c r="I38" s="2">
        <v>-25</v>
      </c>
      <c r="J38" s="2">
        <v>-13</v>
      </c>
      <c r="K38" s="2"/>
      <c r="L38" s="2"/>
      <c r="M38" s="2"/>
      <c r="N38" s="2"/>
      <c r="O38" s="2">
        <v>-2</v>
      </c>
      <c r="P38" s="2">
        <v>-1</v>
      </c>
      <c r="Q38" s="2"/>
      <c r="R38" s="2"/>
      <c r="S38" s="2"/>
    </row>
    <row r="39" spans="1:19" x14ac:dyDescent="0.3">
      <c r="A39" s="3" t="s">
        <v>109</v>
      </c>
      <c r="B39" s="2">
        <v>-24495</v>
      </c>
      <c r="C39" s="5">
        <v>-28970</v>
      </c>
      <c r="D39" s="2">
        <v>-7570</v>
      </c>
      <c r="E39" s="14">
        <v>-7570</v>
      </c>
      <c r="F39" s="5">
        <v>-30059</v>
      </c>
      <c r="G39" s="14">
        <v>-19864</v>
      </c>
      <c r="H39" s="5">
        <v>-19864</v>
      </c>
      <c r="I39" s="5">
        <v>-11603</v>
      </c>
      <c r="J39" s="5">
        <v>-20118</v>
      </c>
      <c r="K39" s="2">
        <v>-20038</v>
      </c>
      <c r="L39" s="5">
        <v>-11739</v>
      </c>
      <c r="M39" s="2">
        <v>-9434</v>
      </c>
      <c r="N39" s="2">
        <v>-9434</v>
      </c>
      <c r="O39" s="5">
        <v>-5913</v>
      </c>
      <c r="P39" s="2">
        <v>-2624</v>
      </c>
      <c r="Q39" s="5">
        <v>-2624</v>
      </c>
      <c r="R39" s="2">
        <v>-7024</v>
      </c>
      <c r="S39" s="2">
        <v>-3023</v>
      </c>
    </row>
    <row r="40" spans="1:19" x14ac:dyDescent="0.3">
      <c r="A40" s="3" t="s">
        <v>110</v>
      </c>
      <c r="B40" s="2"/>
      <c r="C40" s="2"/>
      <c r="D40" s="2"/>
      <c r="E40" s="14"/>
      <c r="F40" s="14"/>
      <c r="G40" s="14"/>
      <c r="H40" s="14"/>
      <c r="I40" s="14"/>
      <c r="J40" s="14"/>
      <c r="K40" s="2"/>
      <c r="L40" s="2"/>
      <c r="M40" s="2"/>
      <c r="N40" s="2"/>
      <c r="O40" s="2"/>
      <c r="P40" s="2"/>
      <c r="Q40" s="2"/>
      <c r="R40" s="2"/>
      <c r="S40" s="2"/>
    </row>
    <row r="41" spans="1:19" x14ac:dyDescent="0.3">
      <c r="A41" s="2" t="s">
        <v>111</v>
      </c>
      <c r="B41" s="2"/>
      <c r="C41" s="2"/>
      <c r="D41" s="2"/>
      <c r="E41" s="14"/>
      <c r="F41" s="14"/>
      <c r="G41" s="14"/>
      <c r="H41" s="14"/>
      <c r="I41" s="14"/>
      <c r="J41" s="14"/>
      <c r="K41" s="2"/>
      <c r="L41" s="2"/>
      <c r="M41" s="2"/>
      <c r="N41" s="2"/>
      <c r="O41" s="2" t="s">
        <v>21</v>
      </c>
      <c r="P41" s="2">
        <v>1478</v>
      </c>
      <c r="Q41" s="5">
        <v>1478</v>
      </c>
      <c r="R41" s="2">
        <v>6760</v>
      </c>
      <c r="S41" s="2">
        <v>998</v>
      </c>
    </row>
    <row r="42" spans="1:19" x14ac:dyDescent="0.3">
      <c r="A42" s="2" t="s">
        <v>112</v>
      </c>
      <c r="B42" s="2">
        <v>-7012</v>
      </c>
      <c r="C42" s="5">
        <v>-3595</v>
      </c>
      <c r="D42" s="2">
        <v>-5515</v>
      </c>
      <c r="E42" s="14">
        <v>-5515</v>
      </c>
      <c r="F42" s="5">
        <v>-3564</v>
      </c>
      <c r="G42" s="14">
        <v>-2337</v>
      </c>
      <c r="H42" s="5">
        <v>-2337</v>
      </c>
      <c r="I42" s="5">
        <v>-3208</v>
      </c>
      <c r="J42" s="5">
        <v>-3246</v>
      </c>
      <c r="K42" s="2">
        <v>-3246</v>
      </c>
      <c r="L42" s="2">
        <v>-6</v>
      </c>
      <c r="M42" s="2">
        <v>-20</v>
      </c>
      <c r="N42" s="2">
        <v>-20</v>
      </c>
      <c r="O42" s="2">
        <v>-73</v>
      </c>
      <c r="P42" s="2">
        <v>-889</v>
      </c>
      <c r="Q42" s="2">
        <v>-889</v>
      </c>
      <c r="R42" s="2">
        <v>-2862</v>
      </c>
      <c r="S42" s="2"/>
    </row>
    <row r="43" spans="1:19" x14ac:dyDescent="0.3">
      <c r="A43" s="2" t="s">
        <v>113</v>
      </c>
      <c r="B43" s="2"/>
      <c r="C43" s="5"/>
      <c r="D43" s="2"/>
      <c r="E43" s="14"/>
      <c r="F43" s="5"/>
      <c r="G43" s="14"/>
      <c r="H43" s="5"/>
      <c r="I43" s="5"/>
      <c r="J43" s="5"/>
      <c r="K43" s="2"/>
      <c r="L43" s="2">
        <v>-312</v>
      </c>
      <c r="M43" s="2">
        <v>-119</v>
      </c>
      <c r="N43" s="2"/>
      <c r="O43" s="2"/>
      <c r="P43" s="2"/>
      <c r="Q43" s="2"/>
      <c r="R43" s="2"/>
      <c r="S43" s="2"/>
    </row>
    <row r="44" spans="1:19" x14ac:dyDescent="0.3">
      <c r="A44" s="2" t="s">
        <v>114</v>
      </c>
      <c r="B44" s="2"/>
      <c r="C44" s="5"/>
      <c r="D44" s="2"/>
      <c r="E44" s="14"/>
      <c r="F44" s="5"/>
      <c r="G44" s="14"/>
      <c r="H44" s="5"/>
      <c r="I44" s="5"/>
      <c r="J44" s="5"/>
      <c r="K44" s="2"/>
      <c r="L44" s="2"/>
      <c r="M44" s="2"/>
      <c r="N44" s="2"/>
      <c r="O44" s="2">
        <v>18</v>
      </c>
      <c r="P44" s="2">
        <v>26</v>
      </c>
      <c r="Q44" s="2">
        <v>26</v>
      </c>
      <c r="R44" s="2">
        <v>17</v>
      </c>
      <c r="S44" s="2">
        <v>28</v>
      </c>
    </row>
    <row r="45" spans="1:19" x14ac:dyDescent="0.3">
      <c r="A45" s="2" t="s">
        <v>115</v>
      </c>
      <c r="B45" s="2"/>
      <c r="C45" s="5"/>
      <c r="D45" s="2"/>
      <c r="E45" s="14"/>
      <c r="F45" s="5"/>
      <c r="G45" s="14"/>
      <c r="H45" s="5"/>
      <c r="I45" s="5"/>
      <c r="J45" s="5"/>
      <c r="K45" s="2"/>
      <c r="L45" s="2"/>
      <c r="M45" s="2"/>
      <c r="N45" s="2"/>
      <c r="O45" s="2"/>
      <c r="P45" s="2"/>
      <c r="Q45" s="2" t="s">
        <v>21</v>
      </c>
      <c r="R45" s="2">
        <v>1496</v>
      </c>
      <c r="S45" s="2"/>
    </row>
    <row r="46" spans="1:19" x14ac:dyDescent="0.3">
      <c r="A46" s="2" t="s">
        <v>116</v>
      </c>
      <c r="B46" s="2"/>
      <c r="C46" s="5"/>
      <c r="D46" s="2"/>
      <c r="E46" s="14"/>
      <c r="F46" s="5"/>
      <c r="G46" s="14"/>
      <c r="H46" s="5"/>
      <c r="I46" s="5"/>
      <c r="J46" s="5"/>
      <c r="K46" s="2"/>
      <c r="L46" s="2"/>
      <c r="M46" s="2"/>
      <c r="N46" s="2"/>
      <c r="O46" s="2" t="s">
        <v>21</v>
      </c>
      <c r="P46" s="2">
        <v>-1500</v>
      </c>
      <c r="Q46" s="5">
        <v>-1500</v>
      </c>
      <c r="R46" s="2"/>
      <c r="S46" s="2">
        <v>-250</v>
      </c>
    </row>
    <row r="47" spans="1:19" x14ac:dyDescent="0.3">
      <c r="A47" s="2" t="s">
        <v>117</v>
      </c>
      <c r="B47" s="2">
        <v>-19774</v>
      </c>
      <c r="C47" s="5">
        <v>-27956</v>
      </c>
      <c r="D47" s="2">
        <v>-44537</v>
      </c>
      <c r="E47" s="14">
        <v>-44537</v>
      </c>
      <c r="F47" s="5">
        <v>-6272</v>
      </c>
      <c r="G47" s="14">
        <v>-4202</v>
      </c>
      <c r="H47" s="5">
        <v>-4202</v>
      </c>
      <c r="I47" s="5">
        <v>-12879</v>
      </c>
      <c r="J47" s="5">
        <v>-1976</v>
      </c>
      <c r="K47" s="2">
        <v>-1976</v>
      </c>
      <c r="L47" s="2" t="s">
        <v>21</v>
      </c>
      <c r="M47" s="2"/>
      <c r="N47" s="2"/>
      <c r="O47" s="2"/>
      <c r="P47" s="2"/>
      <c r="Q47" s="2"/>
      <c r="R47" s="2"/>
      <c r="S47" s="2"/>
    </row>
    <row r="48" spans="1:19" x14ac:dyDescent="0.3">
      <c r="A48" s="2" t="s">
        <v>118</v>
      </c>
      <c r="B48" s="2"/>
      <c r="C48" s="5"/>
      <c r="D48" s="2"/>
      <c r="E48" s="14"/>
      <c r="F48" s="5"/>
      <c r="G48" s="14"/>
      <c r="H48" s="5"/>
      <c r="I48" s="5"/>
      <c r="J48" s="5"/>
      <c r="K48" s="2"/>
      <c r="L48" s="2"/>
      <c r="M48" s="2"/>
      <c r="N48" s="2"/>
      <c r="O48" s="2"/>
      <c r="P48" s="2"/>
      <c r="Q48" s="2" t="s">
        <v>21</v>
      </c>
      <c r="R48" s="2">
        <v>205</v>
      </c>
      <c r="S48" s="2">
        <v>170</v>
      </c>
    </row>
    <row r="49" spans="1:19" x14ac:dyDescent="0.3">
      <c r="A49" s="2" t="s">
        <v>119</v>
      </c>
      <c r="B49" s="2">
        <v>8455</v>
      </c>
      <c r="C49" s="5">
        <v>9921</v>
      </c>
      <c r="D49" s="2"/>
      <c r="E49" s="14"/>
      <c r="F49" s="5"/>
      <c r="G49" s="14"/>
      <c r="H49" s="5"/>
      <c r="I49" s="5"/>
      <c r="J49" s="5"/>
      <c r="K49" s="2"/>
      <c r="L49" s="2"/>
      <c r="M49" s="2"/>
      <c r="N49" s="2"/>
      <c r="O49" s="2"/>
      <c r="P49" s="2"/>
      <c r="Q49" s="2"/>
      <c r="R49" s="2"/>
      <c r="S49" s="2"/>
    </row>
    <row r="50" spans="1:19" x14ac:dyDescent="0.3">
      <c r="A50" s="2" t="s">
        <v>120</v>
      </c>
      <c r="B50" s="2">
        <v>-1058</v>
      </c>
      <c r="C50" s="2">
        <v>-850</v>
      </c>
      <c r="D50" s="2">
        <v>-677</v>
      </c>
      <c r="E50" s="14">
        <v>-677</v>
      </c>
      <c r="F50" s="2">
        <v>-604</v>
      </c>
      <c r="G50" s="14">
        <v>-552</v>
      </c>
      <c r="H50" s="2">
        <v>-552</v>
      </c>
      <c r="I50" s="14" t="s">
        <v>21</v>
      </c>
      <c r="J50" s="14" t="s">
        <v>21</v>
      </c>
      <c r="K50" s="2"/>
      <c r="L50" s="2"/>
      <c r="M50" s="2"/>
      <c r="N50" s="2">
        <v>-119</v>
      </c>
      <c r="O50" s="2">
        <v>-243</v>
      </c>
      <c r="P50" s="2">
        <v>-391</v>
      </c>
      <c r="Q50" s="2">
        <v>-391</v>
      </c>
      <c r="R50" s="2">
        <v>-366</v>
      </c>
      <c r="S50" s="2">
        <v>-181</v>
      </c>
    </row>
    <row r="51" spans="1:19" x14ac:dyDescent="0.3">
      <c r="A51" s="2" t="s">
        <v>121</v>
      </c>
      <c r="B51" s="2"/>
      <c r="C51" s="2"/>
      <c r="D51" s="2"/>
      <c r="E51" s="14">
        <v>14</v>
      </c>
      <c r="F51" s="2">
        <v>24</v>
      </c>
      <c r="G51" s="14">
        <v>-223</v>
      </c>
      <c r="H51" s="2">
        <v>-223</v>
      </c>
      <c r="I51" s="2">
        <v>500</v>
      </c>
      <c r="J51" s="14" t="s">
        <v>21</v>
      </c>
      <c r="K51" s="2"/>
      <c r="L51" s="2"/>
      <c r="M51" s="2"/>
      <c r="N51" s="2"/>
      <c r="O51" s="2"/>
      <c r="P51" s="2"/>
      <c r="Q51" s="2"/>
      <c r="R51" s="2"/>
      <c r="S51" s="2"/>
    </row>
    <row r="52" spans="1:19" x14ac:dyDescent="0.3">
      <c r="A52" s="2" t="s">
        <v>89</v>
      </c>
      <c r="B52" s="2"/>
      <c r="C52" s="2"/>
      <c r="D52" s="2"/>
      <c r="E52" s="14"/>
      <c r="F52" s="2"/>
      <c r="G52" s="14"/>
      <c r="H52" s="14"/>
      <c r="I52" s="14"/>
      <c r="J52" s="14"/>
      <c r="K52" s="2"/>
      <c r="L52" s="2"/>
      <c r="M52" s="2"/>
      <c r="N52" s="2">
        <v>1721</v>
      </c>
      <c r="O52" s="5">
        <v>1869</v>
      </c>
      <c r="P52" s="2">
        <v>609</v>
      </c>
      <c r="Q52" s="2">
        <v>609</v>
      </c>
      <c r="R52" s="2">
        <v>1033</v>
      </c>
      <c r="S52" s="2">
        <v>433</v>
      </c>
    </row>
    <row r="53" spans="1:19" x14ac:dyDescent="0.3">
      <c r="A53" s="2" t="s">
        <v>122</v>
      </c>
      <c r="B53" s="2">
        <v>-111</v>
      </c>
      <c r="C53" s="2">
        <v>344</v>
      </c>
      <c r="D53" s="2">
        <v>1</v>
      </c>
      <c r="E53" s="14">
        <v>-13</v>
      </c>
      <c r="F53" s="2">
        <v>124</v>
      </c>
      <c r="G53" s="14">
        <v>15</v>
      </c>
      <c r="H53" s="2">
        <v>15</v>
      </c>
      <c r="I53" s="2">
        <v>15</v>
      </c>
      <c r="J53" s="2">
        <v>-13</v>
      </c>
      <c r="K53" s="2">
        <v>-13</v>
      </c>
      <c r="L53" s="2">
        <v>8</v>
      </c>
      <c r="M53" s="2"/>
      <c r="N53" s="2"/>
      <c r="O53" s="5"/>
      <c r="P53" s="2"/>
      <c r="Q53" s="2"/>
      <c r="R53" s="2"/>
      <c r="S53" s="2"/>
    </row>
    <row r="54" spans="1:19" x14ac:dyDescent="0.3">
      <c r="A54" s="3" t="s">
        <v>123</v>
      </c>
      <c r="B54" s="2">
        <v>-19500</v>
      </c>
      <c r="C54" s="5">
        <v>-22136</v>
      </c>
      <c r="D54" s="2">
        <v>-50728</v>
      </c>
      <c r="E54" s="14">
        <v>-50728</v>
      </c>
      <c r="F54" s="5">
        <v>-10292</v>
      </c>
      <c r="G54" s="14">
        <v>-7299</v>
      </c>
      <c r="H54" s="5">
        <v>-7299</v>
      </c>
      <c r="I54" s="5">
        <v>-15572</v>
      </c>
      <c r="J54" s="5">
        <v>-5235</v>
      </c>
      <c r="K54" s="2">
        <v>-5235</v>
      </c>
      <c r="L54" s="2">
        <v>-310</v>
      </c>
      <c r="M54" s="2">
        <v>-139</v>
      </c>
      <c r="N54" s="2">
        <v>1582</v>
      </c>
      <c r="O54" s="5">
        <v>1571</v>
      </c>
      <c r="P54" s="2">
        <v>-667</v>
      </c>
      <c r="Q54" s="2">
        <v>-667</v>
      </c>
      <c r="R54" s="2">
        <v>6283</v>
      </c>
      <c r="S54" s="2">
        <v>1198</v>
      </c>
    </row>
    <row r="55" spans="1:19" x14ac:dyDescent="0.3">
      <c r="A55" s="2" t="s">
        <v>124</v>
      </c>
      <c r="B55" s="2">
        <v>113</v>
      </c>
      <c r="C55" s="2">
        <v>-638</v>
      </c>
      <c r="D55" s="2">
        <v>-474</v>
      </c>
      <c r="E55" s="14">
        <v>-474</v>
      </c>
      <c r="F55" s="2">
        <v>279</v>
      </c>
      <c r="G55" s="14">
        <v>4</v>
      </c>
      <c r="H55" s="2">
        <v>4</v>
      </c>
      <c r="I55" s="2">
        <v>-179</v>
      </c>
      <c r="J55" s="2">
        <v>232</v>
      </c>
      <c r="K55" s="2">
        <v>233</v>
      </c>
      <c r="L55" s="2">
        <v>-63</v>
      </c>
      <c r="M55" s="2">
        <v>-155</v>
      </c>
      <c r="N55" s="2">
        <v>-155</v>
      </c>
      <c r="O55" s="2">
        <v>-123</v>
      </c>
      <c r="P55" s="2">
        <v>8</v>
      </c>
      <c r="Q55" s="2">
        <v>8</v>
      </c>
      <c r="R55" s="2">
        <v>1</v>
      </c>
      <c r="S55" s="2">
        <v>3</v>
      </c>
    </row>
    <row r="56" spans="1:19" x14ac:dyDescent="0.3">
      <c r="A56" s="2" t="s">
        <v>125</v>
      </c>
      <c r="B56" s="2">
        <v>27231</v>
      </c>
      <c r="C56" s="5">
        <v>-1269</v>
      </c>
      <c r="D56" s="2">
        <v>-1089</v>
      </c>
      <c r="E56" s="14">
        <v>-1089</v>
      </c>
      <c r="F56" s="5">
        <v>-1325</v>
      </c>
      <c r="G56" s="14">
        <v>9155</v>
      </c>
      <c r="H56" s="5">
        <v>9155</v>
      </c>
      <c r="I56" s="5">
        <v>1920</v>
      </c>
      <c r="J56" s="2">
        <v>-905</v>
      </c>
      <c r="K56" s="2">
        <v>-824</v>
      </c>
      <c r="L56" s="5">
        <v>3996</v>
      </c>
      <c r="M56" s="2">
        <v>592</v>
      </c>
      <c r="N56" s="2">
        <v>592</v>
      </c>
      <c r="O56" s="2">
        <v>992</v>
      </c>
      <c r="P56" s="2">
        <v>939</v>
      </c>
      <c r="Q56" s="2">
        <v>939</v>
      </c>
      <c r="R56" s="2">
        <v>872</v>
      </c>
      <c r="S56" s="2">
        <v>-273</v>
      </c>
    </row>
    <row r="57" spans="1:19" x14ac:dyDescent="0.3">
      <c r="A57" s="2" t="s">
        <v>126</v>
      </c>
      <c r="B57" s="2">
        <v>15596</v>
      </c>
      <c r="C57" s="5">
        <v>16865</v>
      </c>
      <c r="D57" s="2">
        <v>17954</v>
      </c>
      <c r="E57" s="14">
        <v>17954</v>
      </c>
      <c r="F57" s="5">
        <v>19279</v>
      </c>
      <c r="G57" s="14">
        <v>10124</v>
      </c>
      <c r="H57" s="5">
        <v>10124</v>
      </c>
      <c r="I57" s="5">
        <v>8204</v>
      </c>
      <c r="J57" s="5">
        <v>9109</v>
      </c>
      <c r="K57" s="2">
        <v>8903</v>
      </c>
      <c r="L57" s="5">
        <v>4907</v>
      </c>
      <c r="M57" s="2">
        <v>4315</v>
      </c>
      <c r="N57" s="2">
        <v>4315</v>
      </c>
      <c r="O57" s="5">
        <v>3323</v>
      </c>
      <c r="P57" s="2">
        <v>2384</v>
      </c>
      <c r="Q57" s="5">
        <v>2384</v>
      </c>
      <c r="R57" s="2">
        <v>1512</v>
      </c>
      <c r="S57" s="2">
        <v>1785</v>
      </c>
    </row>
    <row r="58" spans="1:19" x14ac:dyDescent="0.3">
      <c r="A58" s="3" t="s">
        <v>127</v>
      </c>
      <c r="B58" s="2">
        <v>42827</v>
      </c>
      <c r="C58" s="7">
        <v>15596</v>
      </c>
      <c r="D58" s="2">
        <v>16865</v>
      </c>
      <c r="E58" s="14">
        <v>16865</v>
      </c>
      <c r="F58" s="7">
        <v>17954</v>
      </c>
      <c r="G58" s="14">
        <v>19279</v>
      </c>
      <c r="H58" s="7">
        <v>19279</v>
      </c>
      <c r="I58" s="7">
        <v>10124</v>
      </c>
      <c r="J58" s="7">
        <v>8204</v>
      </c>
      <c r="K58" s="2">
        <v>8079</v>
      </c>
      <c r="L58" s="7">
        <v>8903</v>
      </c>
      <c r="M58" s="2">
        <v>4907</v>
      </c>
      <c r="N58" s="2">
        <v>4907</v>
      </c>
      <c r="O58" s="7">
        <v>4315</v>
      </c>
      <c r="P58" s="2">
        <v>3323</v>
      </c>
      <c r="Q58" s="7">
        <v>3323</v>
      </c>
      <c r="R58" s="2">
        <v>2384</v>
      </c>
      <c r="S58" s="2">
        <v>1512</v>
      </c>
    </row>
    <row r="59" spans="1:19" x14ac:dyDescent="0.3">
      <c r="A59" s="3" t="s">
        <v>128</v>
      </c>
      <c r="B59" s="2"/>
      <c r="C59" s="2"/>
      <c r="D59" s="2"/>
      <c r="E59" s="14"/>
      <c r="F59" s="7"/>
      <c r="G59" s="14"/>
      <c r="H59" s="7"/>
      <c r="I59" s="7"/>
      <c r="J59" s="7"/>
      <c r="K59" s="2"/>
      <c r="L59" s="2"/>
      <c r="M59" s="2"/>
      <c r="N59" s="2"/>
      <c r="O59" s="2"/>
      <c r="P59" s="2"/>
      <c r="Q59" s="2"/>
      <c r="R59" s="2"/>
      <c r="S59" s="2"/>
    </row>
    <row r="60" spans="1:19" x14ac:dyDescent="0.3">
      <c r="A60" s="2" t="s">
        <v>46</v>
      </c>
      <c r="B60" s="2">
        <v>41862</v>
      </c>
      <c r="C60" s="7">
        <v>14681</v>
      </c>
      <c r="D60" s="2">
        <v>16601</v>
      </c>
      <c r="E60" s="14">
        <v>16601</v>
      </c>
      <c r="F60" s="7">
        <v>17576</v>
      </c>
      <c r="G60" s="14">
        <v>19079</v>
      </c>
      <c r="H60" s="7">
        <v>19079</v>
      </c>
      <c r="I60" s="7">
        <v>10019</v>
      </c>
      <c r="J60" s="7">
        <v>8079</v>
      </c>
      <c r="K60" s="2"/>
      <c r="L60" s="2"/>
      <c r="M60" s="2"/>
      <c r="N60" s="2"/>
      <c r="O60" s="2"/>
      <c r="P60" s="2"/>
      <c r="Q60" s="2"/>
      <c r="R60" s="2"/>
      <c r="S60" s="2"/>
    </row>
    <row r="61" spans="1:19" x14ac:dyDescent="0.3">
      <c r="A61" s="2" t="s">
        <v>129</v>
      </c>
      <c r="B61" s="2">
        <v>99</v>
      </c>
      <c r="C61" s="2">
        <v>294</v>
      </c>
      <c r="D61" s="2">
        <v>149</v>
      </c>
      <c r="E61" s="14">
        <v>149</v>
      </c>
      <c r="F61" s="2">
        <v>241</v>
      </c>
      <c r="G61" s="14">
        <v>8</v>
      </c>
      <c r="H61" s="2">
        <v>8</v>
      </c>
      <c r="I61" s="2">
        <v>10</v>
      </c>
      <c r="J61" s="2">
        <v>18</v>
      </c>
      <c r="K61" s="2"/>
      <c r="L61" s="2"/>
      <c r="M61" s="2"/>
      <c r="N61" s="2"/>
      <c r="O61" s="2"/>
      <c r="P61" s="2"/>
      <c r="Q61" s="2"/>
      <c r="R61" s="2"/>
      <c r="S61" s="2"/>
    </row>
    <row r="62" spans="1:19" x14ac:dyDescent="0.3">
      <c r="A62" s="2" t="s">
        <v>130</v>
      </c>
      <c r="B62" s="2">
        <v>866</v>
      </c>
      <c r="C62" s="2">
        <v>621</v>
      </c>
      <c r="D62" s="2">
        <v>115</v>
      </c>
      <c r="E62" s="14">
        <v>115</v>
      </c>
      <c r="F62" s="2">
        <v>137</v>
      </c>
      <c r="G62" s="14">
        <v>192</v>
      </c>
      <c r="H62" s="2">
        <v>192</v>
      </c>
      <c r="I62" s="2">
        <v>95</v>
      </c>
      <c r="J62" s="2">
        <v>107</v>
      </c>
      <c r="K62" s="2"/>
      <c r="L62" s="2"/>
      <c r="M62" s="2"/>
      <c r="N62" s="2"/>
      <c r="O62" s="2"/>
      <c r="P62" s="2"/>
      <c r="Q62" s="2"/>
      <c r="R62" s="2"/>
      <c r="S62" s="2"/>
    </row>
    <row r="63" spans="1:19" x14ac:dyDescent="0.3">
      <c r="A63" s="2" t="s">
        <v>131</v>
      </c>
      <c r="B63" s="2">
        <v>42827</v>
      </c>
      <c r="C63" s="7">
        <v>15596</v>
      </c>
      <c r="D63" s="2">
        <v>16865</v>
      </c>
      <c r="E63" s="14">
        <v>16865</v>
      </c>
      <c r="F63" s="7">
        <v>17954</v>
      </c>
      <c r="G63" s="14">
        <v>19279</v>
      </c>
      <c r="H63" s="7">
        <v>19279</v>
      </c>
      <c r="I63" s="7">
        <v>10124</v>
      </c>
      <c r="J63" s="7">
        <v>8204</v>
      </c>
      <c r="K63" s="2"/>
      <c r="L63" s="2"/>
      <c r="M63" s="2"/>
      <c r="N63" s="2"/>
      <c r="O63" s="2"/>
      <c r="P63" s="2"/>
      <c r="Q63" s="2"/>
      <c r="R63" s="2"/>
      <c r="S63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A62DE-AE29-4197-BF9A-EF293B9F7CC6}">
  <dimension ref="A1:M40"/>
  <sheetViews>
    <sheetView workbookViewId="0"/>
  </sheetViews>
  <sheetFormatPr defaultColWidth="8.77734375" defaultRowHeight="14.4" x14ac:dyDescent="0.3"/>
  <cols>
    <col min="1" max="1" width="45.88671875" style="9" customWidth="1"/>
    <col min="2" max="2" width="12.21875" style="9" bestFit="1" customWidth="1"/>
    <col min="3" max="3" width="8.33203125" style="9" bestFit="1" customWidth="1"/>
    <col min="4" max="4" width="12.21875" style="9" bestFit="1" customWidth="1"/>
    <col min="5" max="5" width="8.33203125" style="9" bestFit="1" customWidth="1"/>
    <col min="6" max="6" width="12.21875" style="9" bestFit="1" customWidth="1"/>
    <col min="7" max="7" width="7.33203125" style="9" bestFit="1" customWidth="1"/>
    <col min="8" max="8" width="12.21875" style="9" bestFit="1" customWidth="1"/>
    <col min="9" max="9" width="7.33203125" style="9" bestFit="1" customWidth="1"/>
    <col min="10" max="10" width="12.21875" style="9" bestFit="1" customWidth="1"/>
    <col min="11" max="11" width="7.33203125" style="9" bestFit="1" customWidth="1"/>
    <col min="12" max="12" width="12.21875" style="9" bestFit="1" customWidth="1"/>
    <col min="13" max="13" width="7.33203125" style="9" bestFit="1" customWidth="1"/>
    <col min="14" max="16384" width="8.77734375" style="9"/>
  </cols>
  <sheetData>
    <row r="1" spans="1:13" x14ac:dyDescent="0.3">
      <c r="A1" s="2" t="s">
        <v>155</v>
      </c>
      <c r="B1" s="3">
        <v>2023</v>
      </c>
      <c r="C1" s="3">
        <v>2022</v>
      </c>
      <c r="D1" s="3">
        <v>2021</v>
      </c>
      <c r="E1" s="3">
        <v>2020</v>
      </c>
      <c r="F1" s="3">
        <v>2019</v>
      </c>
      <c r="G1" s="3">
        <v>2018</v>
      </c>
      <c r="H1" s="3">
        <v>2017</v>
      </c>
      <c r="I1" s="3">
        <v>2016</v>
      </c>
      <c r="J1" s="3">
        <v>2015</v>
      </c>
      <c r="K1" s="3">
        <v>2014</v>
      </c>
      <c r="L1" s="3">
        <v>2013</v>
      </c>
      <c r="M1" s="3">
        <v>2012</v>
      </c>
    </row>
    <row r="2" spans="1:13" s="11" customFormat="1" ht="21" x14ac:dyDescent="0.3">
      <c r="A2" s="3" t="s">
        <v>44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</row>
    <row r="3" spans="1:13" x14ac:dyDescent="0.3">
      <c r="A3" s="2" t="s">
        <v>45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1:13" x14ac:dyDescent="0.3">
      <c r="A4" s="2" t="s">
        <v>46</v>
      </c>
      <c r="B4" s="7">
        <v>41862</v>
      </c>
      <c r="C4" s="7">
        <v>14681</v>
      </c>
      <c r="D4" s="7">
        <v>16601</v>
      </c>
      <c r="E4" s="7">
        <v>17576</v>
      </c>
      <c r="F4" s="7">
        <v>19079</v>
      </c>
      <c r="G4" s="7">
        <v>10019</v>
      </c>
      <c r="H4" s="7">
        <v>8079</v>
      </c>
      <c r="I4" s="7">
        <v>8903</v>
      </c>
      <c r="J4" s="7">
        <v>4907</v>
      </c>
      <c r="K4" s="7">
        <v>4315</v>
      </c>
      <c r="L4" s="7">
        <v>3323</v>
      </c>
      <c r="M4" s="7">
        <v>2384</v>
      </c>
    </row>
    <row r="5" spans="1:13" x14ac:dyDescent="0.3">
      <c r="A5" s="2" t="s">
        <v>47</v>
      </c>
      <c r="B5" s="5">
        <v>23541</v>
      </c>
      <c r="C5" s="5">
        <v>26057</v>
      </c>
      <c r="D5" s="5">
        <v>31397</v>
      </c>
      <c r="E5" s="5">
        <v>44378</v>
      </c>
      <c r="F5" s="5">
        <v>35776</v>
      </c>
      <c r="G5" s="5">
        <v>31095</v>
      </c>
      <c r="H5" s="5">
        <v>33632</v>
      </c>
      <c r="I5" s="5">
        <v>20546</v>
      </c>
      <c r="J5" s="5">
        <v>13527</v>
      </c>
      <c r="K5" s="5">
        <v>6884</v>
      </c>
      <c r="L5" s="5">
        <v>8126</v>
      </c>
      <c r="M5" s="5">
        <v>7242</v>
      </c>
    </row>
    <row r="6" spans="1:13" x14ac:dyDescent="0.3">
      <c r="A6" s="2" t="s">
        <v>48</v>
      </c>
      <c r="B6" s="5">
        <v>16169</v>
      </c>
      <c r="C6" s="5">
        <v>13466</v>
      </c>
      <c r="D6" s="5">
        <v>14039</v>
      </c>
      <c r="E6" s="5">
        <v>11335</v>
      </c>
      <c r="F6" s="5">
        <v>9518</v>
      </c>
      <c r="G6" s="5">
        <v>7587</v>
      </c>
      <c r="H6" s="5">
        <v>5832</v>
      </c>
      <c r="I6" s="5">
        <v>3993</v>
      </c>
      <c r="J6" s="5">
        <v>2559</v>
      </c>
      <c r="K6" s="5">
        <v>1678</v>
      </c>
      <c r="L6" s="5">
        <v>1109</v>
      </c>
      <c r="M6" s="2">
        <v>719</v>
      </c>
    </row>
    <row r="7" spans="1:13" x14ac:dyDescent="0.3">
      <c r="A7" s="2" t="s">
        <v>49</v>
      </c>
      <c r="B7" s="5">
        <v>3793</v>
      </c>
      <c r="C7" s="5">
        <v>5345</v>
      </c>
      <c r="D7" s="5">
        <v>4629</v>
      </c>
      <c r="E7" s="5">
        <v>2381</v>
      </c>
      <c r="F7" s="5">
        <v>1852</v>
      </c>
      <c r="G7" s="5">
        <v>1779</v>
      </c>
      <c r="H7" s="5">
        <v>1020</v>
      </c>
      <c r="I7" s="2">
        <v>959</v>
      </c>
      <c r="J7" s="2">
        <v>659</v>
      </c>
      <c r="K7" s="2">
        <v>513</v>
      </c>
      <c r="L7" s="2">
        <v>461</v>
      </c>
      <c r="M7" s="2">
        <v>471</v>
      </c>
    </row>
    <row r="8" spans="1:13" x14ac:dyDescent="0.3">
      <c r="A8" s="2" t="s">
        <v>50</v>
      </c>
      <c r="B8" s="5"/>
      <c r="C8" s="5"/>
      <c r="D8" s="5"/>
      <c r="E8" s="5"/>
      <c r="F8" s="5"/>
      <c r="G8" s="5"/>
      <c r="H8" s="5"/>
      <c r="I8" s="2"/>
      <c r="J8" s="2"/>
      <c r="K8" s="2"/>
      <c r="L8" s="2">
        <v>51</v>
      </c>
      <c r="M8" s="2">
        <v>451</v>
      </c>
    </row>
    <row r="9" spans="1:13" s="12" customFormat="1" x14ac:dyDescent="0.3">
      <c r="A9" s="3" t="s">
        <v>51</v>
      </c>
      <c r="B9" s="6">
        <v>85365</v>
      </c>
      <c r="C9" s="6">
        <v>59549</v>
      </c>
      <c r="D9" s="6">
        <v>66666</v>
      </c>
      <c r="E9" s="6">
        <v>75670</v>
      </c>
      <c r="F9" s="6">
        <v>66225</v>
      </c>
      <c r="G9" s="6">
        <v>50480</v>
      </c>
      <c r="H9" s="6">
        <v>48563</v>
      </c>
      <c r="I9" s="6">
        <v>34401</v>
      </c>
      <c r="J9" s="6">
        <v>21652</v>
      </c>
      <c r="K9" s="6">
        <v>13390</v>
      </c>
      <c r="L9" s="6">
        <v>13070</v>
      </c>
      <c r="M9" s="6">
        <v>11267</v>
      </c>
    </row>
    <row r="10" spans="1:13" x14ac:dyDescent="0.3">
      <c r="A10" s="2" t="s">
        <v>52</v>
      </c>
      <c r="B10" s="5">
        <v>6141</v>
      </c>
      <c r="C10" s="5">
        <v>6201</v>
      </c>
      <c r="D10" s="5">
        <v>6775</v>
      </c>
      <c r="E10" s="5">
        <v>6234</v>
      </c>
      <c r="F10" s="2"/>
      <c r="G10" s="2"/>
      <c r="H10" s="2"/>
      <c r="I10" s="2"/>
      <c r="J10" s="2"/>
      <c r="K10" s="2"/>
      <c r="L10" s="2"/>
      <c r="M10" s="2"/>
    </row>
    <row r="11" spans="1:13" x14ac:dyDescent="0.3">
      <c r="A11" s="2" t="s">
        <v>53</v>
      </c>
      <c r="B11" s="5">
        <v>96587</v>
      </c>
      <c r="C11" s="5">
        <v>79518</v>
      </c>
      <c r="D11" s="5">
        <v>57809</v>
      </c>
      <c r="E11" s="5">
        <v>45633</v>
      </c>
      <c r="F11" s="5">
        <v>35323</v>
      </c>
      <c r="G11" s="5">
        <v>24683</v>
      </c>
      <c r="H11" s="5">
        <v>13721</v>
      </c>
      <c r="I11" s="5">
        <v>8591</v>
      </c>
      <c r="J11" s="5">
        <v>5687</v>
      </c>
      <c r="K11" s="5">
        <v>3967</v>
      </c>
      <c r="L11" s="5">
        <v>2882</v>
      </c>
      <c r="M11" s="5">
        <v>2391</v>
      </c>
    </row>
    <row r="12" spans="1:13" x14ac:dyDescent="0.3">
      <c r="A12" s="2" t="s">
        <v>54</v>
      </c>
      <c r="B12" s="5">
        <v>13294</v>
      </c>
      <c r="C12" s="5">
        <v>12673</v>
      </c>
      <c r="D12" s="5">
        <v>12155</v>
      </c>
      <c r="E12" s="5">
        <v>9348</v>
      </c>
      <c r="F12" s="5">
        <v>9460</v>
      </c>
      <c r="G12" s="2" t="s">
        <v>21</v>
      </c>
      <c r="H12" s="2"/>
      <c r="I12" s="2"/>
      <c r="J12" s="2"/>
      <c r="K12" s="2"/>
      <c r="L12" s="2"/>
      <c r="M12" s="2"/>
    </row>
    <row r="13" spans="1:13" x14ac:dyDescent="0.3">
      <c r="A13" s="2" t="s">
        <v>55</v>
      </c>
      <c r="B13" s="2">
        <v>788</v>
      </c>
      <c r="C13" s="2">
        <v>897</v>
      </c>
      <c r="D13" s="2">
        <v>634</v>
      </c>
      <c r="E13" s="2">
        <v>623</v>
      </c>
      <c r="F13" s="2">
        <v>894</v>
      </c>
      <c r="G13" s="5">
        <v>1294</v>
      </c>
      <c r="H13" s="5">
        <v>1884</v>
      </c>
      <c r="I13" s="5">
        <v>2535</v>
      </c>
      <c r="J13" s="5">
        <v>3246</v>
      </c>
      <c r="K13" s="5">
        <v>3929</v>
      </c>
      <c r="L13" s="2"/>
      <c r="M13" s="2"/>
    </row>
    <row r="14" spans="1:13" x14ac:dyDescent="0.3">
      <c r="A14" s="2" t="s">
        <v>56</v>
      </c>
      <c r="B14" s="5">
        <v>20654</v>
      </c>
      <c r="C14" s="5">
        <v>20306</v>
      </c>
      <c r="D14" s="5">
        <v>19197</v>
      </c>
      <c r="E14" s="5">
        <v>19050</v>
      </c>
      <c r="F14" s="5">
        <v>18715</v>
      </c>
      <c r="G14" s="5">
        <v>18301</v>
      </c>
      <c r="H14" s="5">
        <v>18221</v>
      </c>
      <c r="I14" s="5">
        <v>18122</v>
      </c>
      <c r="J14" s="5">
        <v>18026</v>
      </c>
      <c r="K14" s="5">
        <v>17981</v>
      </c>
      <c r="L14" s="5">
        <v>1722</v>
      </c>
      <c r="M14" s="5">
        <v>1388</v>
      </c>
    </row>
    <row r="15" spans="1:13" x14ac:dyDescent="0.3">
      <c r="A15" s="2" t="s">
        <v>57</v>
      </c>
      <c r="B15" s="5">
        <v>6794</v>
      </c>
      <c r="C15" s="5">
        <v>6583</v>
      </c>
      <c r="D15" s="5">
        <v>2751</v>
      </c>
      <c r="E15" s="5">
        <v>2758</v>
      </c>
      <c r="F15" s="5">
        <v>2759</v>
      </c>
      <c r="G15" s="5">
        <v>2576</v>
      </c>
      <c r="H15" s="5">
        <v>2135</v>
      </c>
      <c r="I15" s="5">
        <v>1312</v>
      </c>
      <c r="J15" s="2">
        <v>796</v>
      </c>
      <c r="K15" s="2">
        <v>699</v>
      </c>
      <c r="L15" s="2">
        <v>221</v>
      </c>
      <c r="M15" s="2">
        <v>57</v>
      </c>
    </row>
    <row r="16" spans="1:13" s="12" customFormat="1" x14ac:dyDescent="0.3">
      <c r="A16" s="3" t="s">
        <v>58</v>
      </c>
      <c r="B16" s="4">
        <v>229623</v>
      </c>
      <c r="C16" s="4">
        <v>185727</v>
      </c>
      <c r="D16" s="4">
        <v>165987</v>
      </c>
      <c r="E16" s="4">
        <v>159316</v>
      </c>
      <c r="F16" s="4">
        <v>133376</v>
      </c>
      <c r="G16" s="4">
        <v>97334</v>
      </c>
      <c r="H16" s="4">
        <v>84524</v>
      </c>
      <c r="I16" s="4">
        <v>64961</v>
      </c>
      <c r="J16" s="4">
        <v>49407</v>
      </c>
      <c r="K16" s="4">
        <v>39966</v>
      </c>
      <c r="L16" s="4">
        <v>17895</v>
      </c>
      <c r="M16" s="4">
        <v>15103</v>
      </c>
    </row>
    <row r="17" spans="1:13" s="12" customFormat="1" x14ac:dyDescent="0.3">
      <c r="A17" s="3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</row>
    <row r="18" spans="1:13" s="12" customFormat="1" x14ac:dyDescent="0.3">
      <c r="A18" s="3" t="s">
        <v>59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1:13" ht="12.45" customHeight="1" x14ac:dyDescent="0.3">
      <c r="A19" s="2" t="s">
        <v>60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</row>
    <row r="20" spans="1:13" x14ac:dyDescent="0.3">
      <c r="A20" s="2" t="s">
        <v>61</v>
      </c>
      <c r="B20" s="7">
        <v>4849</v>
      </c>
      <c r="C20" s="7">
        <v>4990</v>
      </c>
      <c r="D20" s="7">
        <v>4083</v>
      </c>
      <c r="E20" s="7">
        <v>1331</v>
      </c>
      <c r="F20" s="7">
        <v>1363</v>
      </c>
      <c r="G20" s="7">
        <v>820</v>
      </c>
      <c r="H20" s="7">
        <v>380</v>
      </c>
      <c r="I20" s="7">
        <v>302</v>
      </c>
      <c r="J20" s="7">
        <v>196</v>
      </c>
      <c r="K20" s="7">
        <v>176</v>
      </c>
      <c r="L20" s="7">
        <v>87</v>
      </c>
      <c r="M20" s="7">
        <v>65</v>
      </c>
    </row>
    <row r="21" spans="1:13" x14ac:dyDescent="0.3">
      <c r="A21" s="2" t="s">
        <v>62</v>
      </c>
      <c r="B21" s="2">
        <v>863</v>
      </c>
      <c r="C21" s="5">
        <v>1117</v>
      </c>
      <c r="D21" s="5">
        <v>1052</v>
      </c>
      <c r="E21" s="5">
        <v>1093</v>
      </c>
      <c r="F21" s="2">
        <v>886</v>
      </c>
      <c r="G21" s="2">
        <v>541</v>
      </c>
      <c r="H21" s="2">
        <v>390</v>
      </c>
      <c r="I21" s="2">
        <v>280</v>
      </c>
      <c r="J21" s="2">
        <v>217</v>
      </c>
      <c r="K21" s="2">
        <v>202</v>
      </c>
      <c r="L21" s="2">
        <v>181</v>
      </c>
      <c r="M21" s="2">
        <v>169</v>
      </c>
    </row>
    <row r="22" spans="1:13" x14ac:dyDescent="0.3">
      <c r="A22" s="2" t="s">
        <v>63</v>
      </c>
      <c r="B22" s="5">
        <v>1623</v>
      </c>
      <c r="C22" s="5">
        <v>1367</v>
      </c>
      <c r="D22" s="5">
        <v>1127</v>
      </c>
      <c r="E22" s="5">
        <v>1023</v>
      </c>
      <c r="F22" s="2">
        <v>800</v>
      </c>
      <c r="G22" s="2" t="s">
        <v>21</v>
      </c>
      <c r="H22" s="2"/>
      <c r="I22" s="2"/>
      <c r="J22" s="5">
        <v>1449</v>
      </c>
      <c r="K22" s="2">
        <v>866</v>
      </c>
      <c r="L22" s="2">
        <v>555</v>
      </c>
      <c r="M22" s="2">
        <v>423</v>
      </c>
    </row>
    <row r="23" spans="1:13" x14ac:dyDescent="0.3">
      <c r="A23" s="2" t="s">
        <v>64</v>
      </c>
      <c r="B23" s="5">
        <v>24625</v>
      </c>
      <c r="C23" s="5">
        <v>19552</v>
      </c>
      <c r="D23" s="5">
        <v>14312</v>
      </c>
      <c r="E23" s="5">
        <v>11152</v>
      </c>
      <c r="F23" s="5">
        <v>11735</v>
      </c>
      <c r="G23" s="5">
        <v>5509</v>
      </c>
      <c r="H23" s="5">
        <v>2892</v>
      </c>
      <c r="I23" s="5">
        <v>2203</v>
      </c>
      <c r="J23" s="2">
        <v>56</v>
      </c>
      <c r="K23" s="2">
        <v>66</v>
      </c>
      <c r="L23" s="2">
        <v>38</v>
      </c>
      <c r="M23" s="2">
        <v>30</v>
      </c>
    </row>
    <row r="24" spans="1:13" x14ac:dyDescent="0.3">
      <c r="A24" s="2" t="s">
        <v>65</v>
      </c>
      <c r="B24" s="5"/>
      <c r="C24" s="5"/>
      <c r="D24" s="2">
        <v>561</v>
      </c>
      <c r="E24" s="2">
        <v>382</v>
      </c>
      <c r="F24" s="2">
        <v>269</v>
      </c>
      <c r="G24" s="2">
        <v>147</v>
      </c>
      <c r="H24" s="2">
        <v>98</v>
      </c>
      <c r="I24" s="2">
        <v>90</v>
      </c>
      <c r="J24" s="2"/>
      <c r="K24" s="2"/>
      <c r="L24" s="2"/>
      <c r="M24" s="2"/>
    </row>
    <row r="25" spans="1:13" x14ac:dyDescent="0.3">
      <c r="A25" s="2" t="s">
        <v>66</v>
      </c>
      <c r="B25" s="5"/>
      <c r="C25" s="5"/>
      <c r="D25" s="5"/>
      <c r="E25" s="5"/>
      <c r="F25" s="2"/>
      <c r="G25" s="2"/>
      <c r="H25" s="2"/>
      <c r="I25" s="2"/>
      <c r="J25" s="2">
        <v>7</v>
      </c>
      <c r="K25" s="2">
        <v>114</v>
      </c>
      <c r="L25" s="2">
        <v>239</v>
      </c>
      <c r="M25" s="2">
        <v>365</v>
      </c>
    </row>
    <row r="26" spans="1:13" s="12" customFormat="1" x14ac:dyDescent="0.3">
      <c r="A26" s="3" t="s">
        <v>67</v>
      </c>
      <c r="B26" s="6">
        <v>31960</v>
      </c>
      <c r="C26" s="6">
        <v>27026</v>
      </c>
      <c r="D26" s="6">
        <v>21135</v>
      </c>
      <c r="E26" s="6">
        <v>14981</v>
      </c>
      <c r="F26" s="6">
        <v>15053</v>
      </c>
      <c r="G26" s="6">
        <v>7017</v>
      </c>
      <c r="H26" s="6">
        <v>3760</v>
      </c>
      <c r="I26" s="6">
        <v>2875</v>
      </c>
      <c r="J26" s="6">
        <v>1925</v>
      </c>
      <c r="K26" s="6">
        <v>1424</v>
      </c>
      <c r="L26" s="6">
        <v>1100</v>
      </c>
      <c r="M26" s="6">
        <v>1052</v>
      </c>
    </row>
    <row r="27" spans="1:13" x14ac:dyDescent="0.3">
      <c r="A27" s="2" t="s">
        <v>68</v>
      </c>
      <c r="B27" s="5">
        <v>17226</v>
      </c>
      <c r="C27" s="5">
        <v>15301</v>
      </c>
      <c r="F27" s="5">
        <v>9524</v>
      </c>
      <c r="G27" s="2" t="s">
        <v>21</v>
      </c>
      <c r="H27" s="2"/>
      <c r="I27" s="2"/>
      <c r="J27" s="2"/>
      <c r="K27" s="2"/>
      <c r="L27" s="2"/>
      <c r="M27" s="2"/>
    </row>
    <row r="28" spans="1:13" x14ac:dyDescent="0.3">
      <c r="A28" s="2" t="s">
        <v>69</v>
      </c>
      <c r="B28" s="5">
        <v>18385</v>
      </c>
      <c r="C28" s="5">
        <v>9923</v>
      </c>
      <c r="D28" s="5">
        <v>12746</v>
      </c>
      <c r="E28" s="5">
        <v>9631</v>
      </c>
      <c r="F28" s="2"/>
      <c r="G28" s="2"/>
      <c r="H28" s="2"/>
      <c r="I28" s="2"/>
      <c r="J28" s="2"/>
      <c r="K28" s="2"/>
      <c r="L28" s="2" t="s">
        <v>21</v>
      </c>
      <c r="M28" s="5">
        <v>1500</v>
      </c>
    </row>
    <row r="29" spans="1:13" x14ac:dyDescent="0.3">
      <c r="A29" s="2" t="s">
        <v>70</v>
      </c>
      <c r="B29" s="5"/>
      <c r="C29" s="5"/>
      <c r="D29" s="5"/>
      <c r="E29" s="5"/>
      <c r="F29" s="2"/>
      <c r="G29" s="2"/>
      <c r="H29" s="2"/>
      <c r="I29" s="2"/>
      <c r="J29" s="2">
        <v>107</v>
      </c>
      <c r="K29" s="2">
        <v>119</v>
      </c>
      <c r="L29" s="2">
        <v>237</v>
      </c>
      <c r="M29" s="2">
        <v>491</v>
      </c>
    </row>
    <row r="30" spans="1:13" x14ac:dyDescent="0.3">
      <c r="A30" s="2" t="s">
        <v>71</v>
      </c>
      <c r="B30" s="5">
        <v>8884</v>
      </c>
      <c r="C30" s="5">
        <v>7764</v>
      </c>
      <c r="D30" s="5">
        <v>7227</v>
      </c>
      <c r="E30" s="5">
        <v>6414</v>
      </c>
      <c r="F30" s="5">
        <v>7745</v>
      </c>
      <c r="G30" s="5">
        <v>6190</v>
      </c>
      <c r="H30" s="5">
        <v>6417</v>
      </c>
      <c r="I30" s="5">
        <v>2892</v>
      </c>
      <c r="J30" s="5">
        <v>3157</v>
      </c>
      <c r="K30" s="5">
        <v>2327</v>
      </c>
      <c r="L30" s="5">
        <v>1088</v>
      </c>
      <c r="M30" s="2">
        <v>305</v>
      </c>
    </row>
    <row r="31" spans="1:13" s="12" customFormat="1" x14ac:dyDescent="0.3">
      <c r="A31" s="3" t="s">
        <v>72</v>
      </c>
      <c r="B31" s="6">
        <v>76455</v>
      </c>
      <c r="C31" s="6">
        <v>60014</v>
      </c>
      <c r="D31" s="6">
        <v>41108</v>
      </c>
      <c r="E31" s="6">
        <v>31026</v>
      </c>
      <c r="F31" s="6">
        <v>32322</v>
      </c>
      <c r="G31" s="6">
        <v>13207</v>
      </c>
      <c r="H31" s="6">
        <v>10177</v>
      </c>
      <c r="I31" s="6">
        <v>5767</v>
      </c>
      <c r="J31" s="6">
        <v>5189</v>
      </c>
      <c r="K31" s="6">
        <v>3870</v>
      </c>
      <c r="L31" s="6">
        <v>2425</v>
      </c>
      <c r="M31" s="6">
        <v>3348</v>
      </c>
    </row>
    <row r="32" spans="1:13" s="12" customFormat="1" x14ac:dyDescent="0.3">
      <c r="A32" s="3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</row>
    <row r="33" spans="1:13" x14ac:dyDescent="0.3">
      <c r="A33" s="3" t="s">
        <v>73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</row>
    <row r="34" spans="1:13" x14ac:dyDescent="0.3">
      <c r="A34" s="2" t="s">
        <v>74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</row>
    <row r="35" spans="1:13" x14ac:dyDescent="0.3">
      <c r="A35" s="2" t="s">
        <v>75</v>
      </c>
      <c r="B35" s="5">
        <v>73253</v>
      </c>
      <c r="C35" s="5">
        <v>64444</v>
      </c>
      <c r="D35" s="5">
        <v>55811</v>
      </c>
      <c r="E35" s="5">
        <v>50018</v>
      </c>
      <c r="F35" s="5">
        <v>45851</v>
      </c>
      <c r="G35" s="5">
        <v>42906</v>
      </c>
      <c r="H35" s="5">
        <v>40584</v>
      </c>
      <c r="I35" s="5">
        <v>38227</v>
      </c>
      <c r="J35" s="5">
        <v>34886</v>
      </c>
      <c r="K35" s="5">
        <v>30225</v>
      </c>
      <c r="L35" s="5">
        <v>12297</v>
      </c>
      <c r="M35" s="5">
        <v>10094</v>
      </c>
    </row>
    <row r="36" spans="1:13" x14ac:dyDescent="0.3">
      <c r="A36" s="2" t="s">
        <v>76</v>
      </c>
      <c r="B36" s="5">
        <v>-2155</v>
      </c>
      <c r="C36" s="5">
        <v>-3530</v>
      </c>
      <c r="D36" s="2">
        <v>-693</v>
      </c>
      <c r="E36" s="2">
        <v>927</v>
      </c>
      <c r="F36" s="2">
        <v>-489</v>
      </c>
      <c r="G36" s="2">
        <v>-760</v>
      </c>
      <c r="H36" s="2">
        <v>-227</v>
      </c>
      <c r="I36" s="2">
        <v>-703</v>
      </c>
      <c r="J36" s="2">
        <v>-455</v>
      </c>
      <c r="K36" s="2">
        <v>-228</v>
      </c>
      <c r="L36" s="2">
        <v>14</v>
      </c>
      <c r="M36" s="2">
        <v>2</v>
      </c>
    </row>
    <row r="37" spans="1:13" x14ac:dyDescent="0.3">
      <c r="A37" s="2" t="s">
        <v>77</v>
      </c>
      <c r="B37" s="5">
        <v>82070</v>
      </c>
      <c r="C37" s="5">
        <v>64799</v>
      </c>
      <c r="D37" s="5">
        <v>69761</v>
      </c>
      <c r="E37" s="5">
        <v>77345</v>
      </c>
      <c r="F37" s="5">
        <v>55692</v>
      </c>
      <c r="G37" s="5">
        <v>41981</v>
      </c>
      <c r="H37" s="5">
        <v>33990</v>
      </c>
      <c r="I37" s="5">
        <v>21670</v>
      </c>
      <c r="J37" s="5">
        <v>9787</v>
      </c>
      <c r="K37" s="5">
        <v>6099</v>
      </c>
      <c r="L37" s="5">
        <v>3159</v>
      </c>
      <c r="M37" s="5">
        <v>1659</v>
      </c>
    </row>
    <row r="38" spans="1:13" s="12" customFormat="1" x14ac:dyDescent="0.3">
      <c r="A38" s="3" t="s">
        <v>78</v>
      </c>
      <c r="B38" s="6">
        <v>153168</v>
      </c>
      <c r="C38" s="6">
        <v>125713</v>
      </c>
      <c r="D38" s="6">
        <v>124879</v>
      </c>
      <c r="E38" s="6">
        <v>128290</v>
      </c>
      <c r="F38" s="6">
        <v>101054</v>
      </c>
      <c r="G38" s="6">
        <v>84127</v>
      </c>
      <c r="H38" s="6">
        <v>74347</v>
      </c>
      <c r="I38" s="6">
        <v>59194</v>
      </c>
      <c r="J38" s="6">
        <v>44218</v>
      </c>
      <c r="K38" s="6">
        <v>36096</v>
      </c>
      <c r="L38" s="6">
        <v>15470</v>
      </c>
      <c r="M38" s="6">
        <v>11755</v>
      </c>
    </row>
    <row r="39" spans="1:13" s="12" customFormat="1" x14ac:dyDescent="0.3">
      <c r="A39" s="3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</row>
    <row r="40" spans="1:13" s="12" customFormat="1" x14ac:dyDescent="0.3">
      <c r="A40" s="3" t="s">
        <v>79</v>
      </c>
      <c r="B40" s="4">
        <v>229623</v>
      </c>
      <c r="C40" s="4">
        <v>185727</v>
      </c>
      <c r="D40" s="4">
        <v>165987</v>
      </c>
      <c r="E40" s="4">
        <v>159316</v>
      </c>
      <c r="F40" s="4">
        <v>133376</v>
      </c>
      <c r="G40" s="4">
        <v>97334</v>
      </c>
      <c r="H40" s="4">
        <v>84524</v>
      </c>
      <c r="I40" s="4">
        <v>64961</v>
      </c>
      <c r="J40" s="4">
        <v>49407</v>
      </c>
      <c r="K40" s="4">
        <v>39966</v>
      </c>
      <c r="L40" s="4">
        <v>17895</v>
      </c>
      <c r="M40" s="4">
        <v>15103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Financial Indicators</vt:lpstr>
      <vt:lpstr>Income_Sheet</vt:lpstr>
      <vt:lpstr>Cashflow</vt:lpstr>
      <vt:lpstr>Balanace_Sheet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Karthikeyan Baskaran</dc:creator>
  <cp:lastModifiedBy>Kanchan Devi</cp:lastModifiedBy>
  <dcterms:created xsi:type="dcterms:W3CDTF">2024-10-11T13:50:02Z</dcterms:created>
  <dcterms:modified xsi:type="dcterms:W3CDTF">2024-10-30T21:26:20Z</dcterms:modified>
</cp:coreProperties>
</file>