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09"/>
  <workbookPr defaultThemeVersion="166925"/>
  <xr:revisionPtr revIDLastSave="0" documentId="8_{44578971-B066-4A07-A198-E3F5B91D705F}" xr6:coauthVersionLast="47" xr6:coauthVersionMax="47" xr10:uidLastSave="{00000000-0000-0000-0000-000000000000}"/>
  <bookViews>
    <workbookView xWindow="240" yWindow="105" windowWidth="14805" windowHeight="8010" firstSheet="10" activeTab="10" xr2:uid="{00000000-000D-0000-FFFF-FFFF00000000}"/>
  </bookViews>
  <sheets>
    <sheet name="Problem-1" sheetId="1" r:id="rId1"/>
    <sheet name="Problem-2" sheetId="2" r:id="rId2"/>
    <sheet name="Problem-3" sheetId="3" r:id="rId3"/>
    <sheet name="Problem-4" sheetId="4" r:id="rId4"/>
    <sheet name="Problme-5" sheetId="5" r:id="rId5"/>
    <sheet name="Problem-6" sheetId="6" r:id="rId6"/>
    <sheet name="Problem-7" sheetId="7" r:id="rId7"/>
    <sheet name="Problem-8" sheetId="8" r:id="rId8"/>
    <sheet name="Problem-9" sheetId="9" r:id="rId9"/>
    <sheet name="Problem-10" sheetId="10" r:id="rId10"/>
    <sheet name="Problem-11" sheetId="11" r:id="rId1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5" i="11" l="1"/>
  <c r="C16" i="11"/>
  <c r="C14" i="11"/>
  <c r="C13" i="11"/>
  <c r="D13" i="11"/>
  <c r="C12" i="11"/>
  <c r="D12" i="11"/>
  <c r="C11" i="11"/>
  <c r="D11" i="10"/>
  <c r="D10" i="10"/>
  <c r="D9" i="10"/>
  <c r="D8" i="10"/>
  <c r="G17" i="9"/>
  <c r="F17" i="9"/>
  <c r="E17" i="9"/>
  <c r="D17" i="9"/>
  <c r="C17" i="9"/>
  <c r="B17" i="9"/>
  <c r="G16" i="9"/>
  <c r="F16" i="9"/>
  <c r="E16" i="9"/>
  <c r="D16" i="9"/>
  <c r="C16" i="9"/>
  <c r="B16" i="9"/>
  <c r="G15" i="9"/>
  <c r="F15" i="9"/>
  <c r="E15" i="9"/>
  <c r="D15" i="9"/>
  <c r="C15" i="9"/>
  <c r="B15" i="9"/>
  <c r="G14" i="9"/>
  <c r="F14" i="9"/>
  <c r="E14" i="9"/>
  <c r="D14" i="9"/>
  <c r="C14" i="9"/>
  <c r="B14" i="9"/>
  <c r="F13" i="9"/>
  <c r="E13" i="9"/>
  <c r="D13" i="9"/>
  <c r="C13" i="9"/>
  <c r="B13" i="9"/>
  <c r="G12" i="9"/>
  <c r="F12" i="9"/>
  <c r="E12" i="9"/>
  <c r="D12" i="9"/>
  <c r="C12" i="9"/>
  <c r="B12" i="9"/>
  <c r="G11" i="9"/>
  <c r="F11" i="9"/>
  <c r="E11" i="9"/>
  <c r="D11" i="9"/>
  <c r="C11" i="9"/>
  <c r="B11" i="9"/>
  <c r="G10" i="9"/>
  <c r="F10" i="9"/>
  <c r="E10" i="9"/>
  <c r="D10" i="9"/>
  <c r="C10" i="9"/>
  <c r="B10" i="9"/>
  <c r="F9" i="9"/>
  <c r="E9" i="9"/>
  <c r="D9" i="9"/>
  <c r="C9" i="9"/>
  <c r="B9" i="9"/>
  <c r="G8" i="9"/>
  <c r="F8" i="9"/>
  <c r="E8" i="9"/>
  <c r="D8" i="9"/>
  <c r="C8" i="9"/>
  <c r="B8" i="9"/>
  <c r="G7" i="9"/>
  <c r="F7" i="9"/>
  <c r="D7" i="9"/>
  <c r="C7" i="9"/>
  <c r="B7" i="9"/>
  <c r="G6" i="9"/>
  <c r="F6" i="9"/>
  <c r="D6" i="9"/>
  <c r="C6" i="9"/>
  <c r="B6" i="9"/>
  <c r="G5" i="9"/>
  <c r="F5" i="9"/>
  <c r="E5" i="9"/>
  <c r="D5" i="9"/>
  <c r="C5" i="9"/>
  <c r="B5" i="9"/>
  <c r="E18" i="8"/>
  <c r="E17" i="8"/>
  <c r="E16" i="8"/>
  <c r="E15" i="8"/>
  <c r="E14" i="8"/>
  <c r="E13" i="8"/>
  <c r="E12" i="8"/>
  <c r="E11" i="8"/>
  <c r="E10" i="8"/>
  <c r="E9" i="8"/>
  <c r="E8" i="8"/>
  <c r="E8" i="7"/>
  <c r="E9" i="7"/>
  <c r="E10" i="7"/>
  <c r="E11" i="7"/>
  <c r="E12" i="7"/>
  <c r="E7" i="7"/>
  <c r="E6" i="7"/>
  <c r="D8" i="7"/>
  <c r="D9" i="7"/>
  <c r="D10" i="7"/>
  <c r="D11" i="7"/>
  <c r="D12" i="7"/>
  <c r="D7" i="7"/>
  <c r="D6" i="7"/>
  <c r="C7" i="7"/>
  <c r="C8" i="7"/>
  <c r="C9" i="7"/>
  <c r="C10" i="7"/>
  <c r="C11" i="7"/>
  <c r="C12" i="7"/>
  <c r="B9" i="7"/>
  <c r="F9" i="7" s="1"/>
  <c r="I9" i="7" s="1"/>
  <c r="B10" i="7"/>
  <c r="F10" i="7" s="1"/>
  <c r="I10" i="7" s="1"/>
  <c r="B11" i="7"/>
  <c r="F11" i="7" s="1"/>
  <c r="I11" i="7" s="1"/>
  <c r="B12" i="7"/>
  <c r="F12" i="7" s="1"/>
  <c r="I12" i="7" s="1"/>
  <c r="B8" i="7"/>
  <c r="F8" i="7" s="1"/>
  <c r="I8" i="7" s="1"/>
  <c r="B7" i="7"/>
  <c r="F7" i="7" s="1"/>
  <c r="I7" i="7" s="1"/>
  <c r="C6" i="7"/>
  <c r="B6" i="7"/>
  <c r="F6" i="7" s="1"/>
  <c r="I6" i="7" s="1"/>
  <c r="D7" i="6"/>
  <c r="D8" i="6"/>
  <c r="D9" i="6"/>
  <c r="D10" i="6"/>
  <c r="D11" i="6"/>
  <c r="D12" i="6"/>
  <c r="D6" i="6"/>
  <c r="E7" i="6"/>
  <c r="E8" i="6"/>
  <c r="E9" i="6"/>
  <c r="E10" i="6"/>
  <c r="E11" i="6"/>
  <c r="E12" i="6"/>
  <c r="E6" i="6"/>
  <c r="B7" i="6"/>
  <c r="B8" i="6"/>
  <c r="B9" i="6"/>
  <c r="B10" i="6"/>
  <c r="B11" i="6"/>
  <c r="B12" i="6"/>
  <c r="B6" i="6"/>
  <c r="D8" i="5"/>
  <c r="D9" i="5"/>
  <c r="D10" i="5"/>
  <c r="D11" i="5"/>
  <c r="D12" i="5"/>
  <c r="D13" i="5"/>
  <c r="D14" i="5"/>
  <c r="D15" i="5"/>
  <c r="D16" i="5"/>
  <c r="D7" i="5"/>
  <c r="C8" i="5"/>
  <c r="F8" i="5" s="1"/>
  <c r="C9" i="5"/>
  <c r="F9" i="5" s="1"/>
  <c r="C10" i="5"/>
  <c r="F10" i="5" s="1"/>
  <c r="C11" i="5"/>
  <c r="F11" i="5" s="1"/>
  <c r="C12" i="5"/>
  <c r="F12" i="5" s="1"/>
  <c r="C13" i="5"/>
  <c r="F13" i="5" s="1"/>
  <c r="C14" i="5"/>
  <c r="F14" i="5" s="1"/>
  <c r="C15" i="5"/>
  <c r="F15" i="5" s="1"/>
  <c r="C16" i="5"/>
  <c r="F16" i="5" s="1"/>
  <c r="C7" i="5"/>
  <c r="F7" i="5" s="1"/>
  <c r="B8" i="5"/>
  <c r="E8" i="5" s="1"/>
  <c r="G8" i="5" s="1"/>
  <c r="B9" i="5"/>
  <c r="E9" i="5" s="1"/>
  <c r="G9" i="5" s="1"/>
  <c r="B10" i="5"/>
  <c r="E10" i="5" s="1"/>
  <c r="G10" i="5" s="1"/>
  <c r="B11" i="5"/>
  <c r="E11" i="5" s="1"/>
  <c r="G11" i="5" s="1"/>
  <c r="B12" i="5"/>
  <c r="E12" i="5" s="1"/>
  <c r="G12" i="5" s="1"/>
  <c r="B13" i="5"/>
  <c r="E13" i="5" s="1"/>
  <c r="G13" i="5" s="1"/>
  <c r="B14" i="5"/>
  <c r="E14" i="5" s="1"/>
  <c r="G14" i="5" s="1"/>
  <c r="B15" i="5"/>
  <c r="E15" i="5" s="1"/>
  <c r="G15" i="5" s="1"/>
  <c r="B16" i="5"/>
  <c r="E16" i="5" s="1"/>
  <c r="G16" i="5" s="1"/>
  <c r="B7" i="5"/>
  <c r="E7" i="5" s="1"/>
  <c r="G7" i="5" s="1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7" i="4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5" i="3"/>
  <c r="E6" i="3"/>
  <c r="G6" i="3" s="1"/>
  <c r="E7" i="3"/>
  <c r="G7" i="3" s="1"/>
  <c r="E8" i="3"/>
  <c r="G8" i="3" s="1"/>
  <c r="E9" i="3"/>
  <c r="G9" i="3" s="1"/>
  <c r="E10" i="3"/>
  <c r="G10" i="3" s="1"/>
  <c r="E11" i="3"/>
  <c r="G11" i="3" s="1"/>
  <c r="E12" i="3"/>
  <c r="G12" i="3" s="1"/>
  <c r="E13" i="3"/>
  <c r="G13" i="3" s="1"/>
  <c r="E14" i="3"/>
  <c r="G14" i="3" s="1"/>
  <c r="E15" i="3"/>
  <c r="G15" i="3" s="1"/>
  <c r="E16" i="3"/>
  <c r="G16" i="3" s="1"/>
  <c r="E17" i="3"/>
  <c r="G17" i="3" s="1"/>
  <c r="E18" i="3"/>
  <c r="G18" i="3" s="1"/>
  <c r="E5" i="3"/>
  <c r="G5" i="3" s="1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5" i="3"/>
  <c r="F7" i="2"/>
  <c r="F8" i="2"/>
  <c r="F9" i="2"/>
  <c r="F10" i="2"/>
  <c r="F11" i="2"/>
  <c r="F12" i="2"/>
  <c r="F13" i="2"/>
  <c r="F14" i="2"/>
  <c r="F15" i="2"/>
  <c r="F16" i="2"/>
  <c r="F17" i="2"/>
  <c r="F18" i="2"/>
  <c r="F6" i="2"/>
  <c r="D7" i="2"/>
  <c r="G7" i="2" s="1"/>
  <c r="H7" i="2" s="1"/>
  <c r="D8" i="2"/>
  <c r="G8" i="2" s="1"/>
  <c r="H8" i="2" s="1"/>
  <c r="D9" i="2"/>
  <c r="G9" i="2" s="1"/>
  <c r="H9" i="2" s="1"/>
  <c r="D10" i="2"/>
  <c r="G10" i="2" s="1"/>
  <c r="H10" i="2" s="1"/>
  <c r="D11" i="2"/>
  <c r="G11" i="2" s="1"/>
  <c r="H11" i="2" s="1"/>
  <c r="D12" i="2"/>
  <c r="G12" i="2" s="1"/>
  <c r="H12" i="2" s="1"/>
  <c r="D13" i="2"/>
  <c r="G13" i="2" s="1"/>
  <c r="H13" i="2" s="1"/>
  <c r="D14" i="2"/>
  <c r="G14" i="2" s="1"/>
  <c r="H14" i="2" s="1"/>
  <c r="D15" i="2"/>
  <c r="G15" i="2" s="1"/>
  <c r="H15" i="2" s="1"/>
  <c r="D16" i="2"/>
  <c r="G16" i="2" s="1"/>
  <c r="H16" i="2" s="1"/>
  <c r="D17" i="2"/>
  <c r="G17" i="2" s="1"/>
  <c r="H17" i="2" s="1"/>
  <c r="D18" i="2"/>
  <c r="G18" i="2" s="1"/>
  <c r="H18" i="2" s="1"/>
  <c r="D19" i="2"/>
  <c r="G19" i="2" s="1"/>
  <c r="H19" i="2" s="1"/>
  <c r="D6" i="2"/>
  <c r="G6" i="2" s="1"/>
  <c r="H6" i="2" s="1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6" i="2"/>
  <c r="D17" i="1"/>
  <c r="E17" i="1"/>
  <c r="F17" i="1"/>
  <c r="G17" i="1"/>
  <c r="H17" i="1"/>
  <c r="C17" i="1"/>
  <c r="I17" i="1" s="1"/>
  <c r="D16" i="1"/>
  <c r="E16" i="1"/>
  <c r="F16" i="1"/>
  <c r="G16" i="1"/>
  <c r="H16" i="1"/>
  <c r="D15" i="1"/>
  <c r="E15" i="1"/>
  <c r="F15" i="1"/>
  <c r="G15" i="1"/>
  <c r="H15" i="1"/>
  <c r="D14" i="1"/>
  <c r="E14" i="1"/>
  <c r="F14" i="1"/>
  <c r="G14" i="1"/>
  <c r="H14" i="1"/>
  <c r="D13" i="1"/>
  <c r="E13" i="1"/>
  <c r="F13" i="1"/>
  <c r="G13" i="1"/>
  <c r="D12" i="1"/>
  <c r="E12" i="1"/>
  <c r="F12" i="1"/>
  <c r="G12" i="1"/>
  <c r="H12" i="1"/>
  <c r="D11" i="1"/>
  <c r="E11" i="1"/>
  <c r="F11" i="1"/>
  <c r="G11" i="1"/>
  <c r="H11" i="1"/>
  <c r="D10" i="1"/>
  <c r="E10" i="1"/>
  <c r="F10" i="1"/>
  <c r="G10" i="1"/>
  <c r="H10" i="1"/>
  <c r="D9" i="1"/>
  <c r="E9" i="1"/>
  <c r="F9" i="1"/>
  <c r="G9" i="1"/>
  <c r="D8" i="1"/>
  <c r="E8" i="1"/>
  <c r="F8" i="1"/>
  <c r="G8" i="1"/>
  <c r="H8" i="1"/>
  <c r="D7" i="1"/>
  <c r="E7" i="1"/>
  <c r="F7" i="1"/>
  <c r="G7" i="1"/>
  <c r="H7" i="1"/>
  <c r="D6" i="1"/>
  <c r="E6" i="1"/>
  <c r="F6" i="1"/>
  <c r="G6" i="1"/>
  <c r="H6" i="1"/>
  <c r="D5" i="1"/>
  <c r="E5" i="1"/>
  <c r="F5" i="1"/>
  <c r="G5" i="1"/>
  <c r="H5" i="1"/>
  <c r="C6" i="1"/>
  <c r="I6" i="1" s="1"/>
  <c r="C7" i="1"/>
  <c r="I7" i="1" s="1"/>
  <c r="C8" i="1"/>
  <c r="I8" i="1" s="1"/>
  <c r="C9" i="1"/>
  <c r="I9" i="1" s="1"/>
  <c r="C10" i="1"/>
  <c r="I10" i="1" s="1"/>
  <c r="C11" i="1"/>
  <c r="I11" i="1" s="1"/>
  <c r="C12" i="1"/>
  <c r="I12" i="1" s="1"/>
  <c r="C13" i="1"/>
  <c r="I13" i="1" s="1"/>
  <c r="C14" i="1"/>
  <c r="I14" i="1" s="1"/>
  <c r="C15" i="1"/>
  <c r="I15" i="1" s="1"/>
  <c r="C16" i="1"/>
  <c r="I16" i="1" s="1"/>
  <c r="C5" i="1"/>
  <c r="I5" i="1" s="1"/>
  <c r="H6" i="9" l="1"/>
  <c r="I6" i="9" s="1" a="1"/>
  <c r="I6" i="9" s="1"/>
  <c r="J6" i="9"/>
  <c r="H7" i="9"/>
  <c r="J7" i="9"/>
  <c r="H8" i="9"/>
  <c r="I8" i="9" s="1" a="1"/>
  <c r="I8" i="9" s="1"/>
  <c r="J8" i="9"/>
  <c r="H9" i="9"/>
  <c r="I9" i="9" s="1" a="1"/>
  <c r="I9" i="9" s="1"/>
  <c r="J9" i="9"/>
  <c r="H10" i="9"/>
  <c r="I10" i="9" s="1" a="1"/>
  <c r="I10" i="9" s="1"/>
  <c r="J10" i="9"/>
  <c r="H11" i="9"/>
  <c r="I11" i="9" s="1" a="1"/>
  <c r="I11" i="9" s="1"/>
  <c r="J11" i="9"/>
  <c r="H12" i="9"/>
  <c r="I12" i="9" s="1" a="1"/>
  <c r="I12" i="9" s="1"/>
  <c r="J12" i="9"/>
  <c r="H13" i="9"/>
  <c r="I13" i="9" s="1" a="1"/>
  <c r="I13" i="9" s="1"/>
  <c r="J13" i="9"/>
  <c r="H14" i="9"/>
  <c r="I14" i="9" s="1" a="1"/>
  <c r="I14" i="9" s="1"/>
  <c r="J14" i="9"/>
  <c r="H15" i="9"/>
  <c r="I15" i="9" s="1" a="1"/>
  <c r="I15" i="9" s="1"/>
  <c r="J15" i="9"/>
  <c r="H16" i="9"/>
  <c r="I16" i="9" s="1" a="1"/>
  <c r="I16" i="9" s="1"/>
  <c r="J16" i="9"/>
  <c r="H17" i="9"/>
  <c r="I17" i="9" s="1" a="1"/>
  <c r="I17" i="9" s="1"/>
  <c r="J17" i="9"/>
  <c r="H5" i="9"/>
  <c r="I5" i="9" s="1" a="1"/>
  <c r="I5" i="9" s="1"/>
  <c r="J5" i="9"/>
  <c r="G7" i="7"/>
  <c r="H7" i="7" s="1"/>
  <c r="G12" i="7"/>
  <c r="H12" i="7" s="1"/>
  <c r="G11" i="7"/>
  <c r="H11" i="7" s="1"/>
  <c r="G10" i="7"/>
  <c r="H10" i="7" s="1"/>
  <c r="G9" i="7"/>
  <c r="H9" i="7" s="1"/>
  <c r="G8" i="7"/>
  <c r="H8" i="7" s="1"/>
  <c r="G6" i="7"/>
  <c r="H6" i="7" s="1"/>
  <c r="H12" i="6"/>
  <c r="I12" i="6"/>
  <c r="H11" i="6"/>
  <c r="I11" i="6"/>
  <c r="H10" i="6"/>
  <c r="I10" i="6"/>
  <c r="H9" i="6"/>
  <c r="I9" i="6"/>
  <c r="H8" i="6"/>
  <c r="I8" i="6"/>
  <c r="H7" i="6"/>
  <c r="I7" i="6"/>
  <c r="H6" i="6"/>
  <c r="I6" i="6"/>
  <c r="F12" i="6"/>
  <c r="G12" i="6"/>
  <c r="F11" i="6"/>
  <c r="G11" i="6"/>
  <c r="F10" i="6"/>
  <c r="G10" i="6"/>
  <c r="F9" i="6"/>
  <c r="G9" i="6"/>
  <c r="F8" i="6"/>
  <c r="G8" i="6"/>
  <c r="F7" i="6"/>
  <c r="G7" i="6"/>
  <c r="F6" i="6"/>
  <c r="G6" i="6"/>
  <c r="E20" i="4"/>
  <c r="F20" i="4"/>
  <c r="E19" i="4"/>
  <c r="F19" i="4"/>
  <c r="E18" i="4"/>
  <c r="F18" i="4"/>
  <c r="E17" i="4"/>
  <c r="F17" i="4"/>
  <c r="E16" i="4"/>
  <c r="F16" i="4"/>
  <c r="E15" i="4"/>
  <c r="F15" i="4"/>
  <c r="E14" i="4"/>
  <c r="F14" i="4"/>
  <c r="E13" i="4"/>
  <c r="F13" i="4"/>
  <c r="E12" i="4"/>
  <c r="F12" i="4"/>
  <c r="E11" i="4"/>
  <c r="F11" i="4"/>
  <c r="E10" i="4"/>
  <c r="F10" i="4"/>
  <c r="E9" i="4"/>
  <c r="F9" i="4"/>
  <c r="E8" i="4"/>
  <c r="F8" i="4"/>
  <c r="E7" i="4"/>
  <c r="F7" i="4"/>
  <c r="H18" i="3"/>
  <c r="H17" i="3"/>
  <c r="H16" i="3"/>
  <c r="H15" i="3"/>
  <c r="H14" i="3"/>
  <c r="H13" i="3"/>
  <c r="H12" i="3"/>
  <c r="H11" i="3"/>
  <c r="H10" i="3"/>
  <c r="H9" i="3"/>
  <c r="H8" i="3"/>
  <c r="H7" i="3"/>
  <c r="H6" i="3"/>
  <c r="H5" i="3"/>
  <c r="J16" i="1"/>
  <c r="K16" i="1"/>
  <c r="J15" i="1"/>
  <c r="K15" i="1"/>
  <c r="J14" i="1"/>
  <c r="K14" i="1"/>
  <c r="J13" i="1"/>
  <c r="K13" i="1"/>
  <c r="J12" i="1"/>
  <c r="K12" i="1"/>
  <c r="J11" i="1"/>
  <c r="K11" i="1"/>
  <c r="J10" i="1"/>
  <c r="K10" i="1"/>
  <c r="J9" i="1"/>
  <c r="K9" i="1"/>
  <c r="J8" i="1"/>
  <c r="K8" i="1"/>
  <c r="J7" i="1"/>
  <c r="K7" i="1"/>
  <c r="J6" i="1"/>
  <c r="K6" i="1"/>
  <c r="J17" i="1"/>
  <c r="K17" i="1"/>
  <c r="J5" i="1"/>
  <c r="K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<sst xmlns="http://schemas.openxmlformats.org/spreadsheetml/2006/main" count="263" uniqueCount="209">
  <si>
    <t>Students Marks Table Average, Total and Grade</t>
  </si>
  <si>
    <t>Student Name</t>
  </si>
  <si>
    <t>Telugu</t>
  </si>
  <si>
    <t>English</t>
  </si>
  <si>
    <t>Hindi</t>
  </si>
  <si>
    <t>Maths</t>
  </si>
  <si>
    <t>Science</t>
  </si>
  <si>
    <t>Social</t>
  </si>
  <si>
    <t>Total</t>
  </si>
  <si>
    <t>Avg</t>
  </si>
  <si>
    <t>Grade</t>
  </si>
  <si>
    <t>Above 400</t>
  </si>
  <si>
    <t>Below 400</t>
  </si>
  <si>
    <t>Ramesh</t>
  </si>
  <si>
    <t xml:space="preserve">A </t>
  </si>
  <si>
    <t xml:space="preserve">B </t>
  </si>
  <si>
    <t>Ganesh</t>
  </si>
  <si>
    <t>Prasad</t>
  </si>
  <si>
    <t>Vijay</t>
  </si>
  <si>
    <t>Ramya</t>
  </si>
  <si>
    <t>Suresh</t>
  </si>
  <si>
    <t>Mahesh</t>
  </si>
  <si>
    <t>Rajesh</t>
  </si>
  <si>
    <t>Vineela</t>
  </si>
  <si>
    <t>Durga</t>
  </si>
  <si>
    <t>Lakshmi</t>
  </si>
  <si>
    <t>Murthi</t>
  </si>
  <si>
    <t>Satya</t>
  </si>
  <si>
    <t>Working on Employee Table Per Day Salary and Net Salary</t>
  </si>
  <si>
    <t>emp no</t>
  </si>
  <si>
    <t>emp names</t>
  </si>
  <si>
    <t>Salary</t>
  </si>
  <si>
    <t>Total Working Days</t>
  </si>
  <si>
    <t>Total Present days</t>
  </si>
  <si>
    <t>per day salary</t>
  </si>
  <si>
    <t>net salry</t>
  </si>
  <si>
    <t>per day salary = salary/ working days</t>
  </si>
  <si>
    <t>Rama Rao</t>
  </si>
  <si>
    <t>net salary = per day salary/total present days</t>
  </si>
  <si>
    <t>Srinivasa Rao</t>
  </si>
  <si>
    <t>Gopi</t>
  </si>
  <si>
    <t>Harish</t>
  </si>
  <si>
    <t>Sammer</t>
  </si>
  <si>
    <t>Naveen</t>
  </si>
  <si>
    <t>Madhava Rao</t>
  </si>
  <si>
    <t>Naga Babu</t>
  </si>
  <si>
    <t>Venkateswarlu</t>
  </si>
  <si>
    <t>prakash</t>
  </si>
  <si>
    <t>mallikarjuna</t>
  </si>
  <si>
    <t>satyam</t>
  </si>
  <si>
    <t>Prasanna</t>
  </si>
  <si>
    <t>Using Power Station Number of Units Cons Total Bill</t>
  </si>
  <si>
    <t>Service No</t>
  </si>
  <si>
    <t>Name</t>
  </si>
  <si>
    <t>Unit Rate</t>
  </si>
  <si>
    <t>Present Month Reading</t>
  </si>
  <si>
    <t>Last month reading</t>
  </si>
  <si>
    <t>No of units consumen</t>
  </si>
  <si>
    <t>Total Bills</t>
  </si>
  <si>
    <t>no of units consumen = present month reading - last month reading</t>
  </si>
  <si>
    <t>total bills = no of units consumen* unit rate</t>
  </si>
  <si>
    <t>Discount Table</t>
  </si>
  <si>
    <t xml:space="preserve"> Conencion amount 12% = Bill* 12  or 12/100</t>
  </si>
  <si>
    <t>Customer Name</t>
  </si>
  <si>
    <t>Bill</t>
  </si>
  <si>
    <t xml:space="preserve">Discount </t>
  </si>
  <si>
    <t>Concention Amount</t>
  </si>
  <si>
    <t>Final Bill</t>
  </si>
  <si>
    <t>Final Bill = Bill - Conencion Bill</t>
  </si>
  <si>
    <t>Using Cinema Theater Tickets</t>
  </si>
  <si>
    <t>Empty tickets = total tickets - sale tickets</t>
  </si>
  <si>
    <t>Theater Name</t>
  </si>
  <si>
    <t>Total Tickets</t>
  </si>
  <si>
    <t>sale tickets</t>
  </si>
  <si>
    <t>ticket rate</t>
  </si>
  <si>
    <t>empty tickets</t>
  </si>
  <si>
    <t>net cash</t>
  </si>
  <si>
    <t>loss</t>
  </si>
  <si>
    <t>net cash = sale tickets* ticket rate</t>
  </si>
  <si>
    <t>Bhaskar A/C</t>
  </si>
  <si>
    <t>loss = empty tickets * ticket rate</t>
  </si>
  <si>
    <t>Seshu Mahal DTS</t>
  </si>
  <si>
    <t>Lakshmi A/C</t>
  </si>
  <si>
    <t>Sri Lakshmi A/C</t>
  </si>
  <si>
    <t>Priya A/C</t>
  </si>
  <si>
    <t>SriPriya A/C</t>
  </si>
  <si>
    <t>Vinus DTC</t>
  </si>
  <si>
    <t>Sangameswara A/C</t>
  </si>
  <si>
    <t>Swaraj A/C</t>
  </si>
  <si>
    <t>Alankar DTS</t>
  </si>
  <si>
    <t>Partner Ship Table</t>
  </si>
  <si>
    <t>Remaining Ganesh Share = 100%- ravi share</t>
  </si>
  <si>
    <t>Ravi Profit = totlal profit * ravi share</t>
  </si>
  <si>
    <t>Name of the Bussiness</t>
  </si>
  <si>
    <t>Total Investment</t>
  </si>
  <si>
    <t>Ravi Share</t>
  </si>
  <si>
    <t>Remaining Ganesh Share</t>
  </si>
  <si>
    <t>Total Profit</t>
  </si>
  <si>
    <t>Ravi Profit</t>
  </si>
  <si>
    <t>Ganesh Profit</t>
  </si>
  <si>
    <t>Ravi Investment</t>
  </si>
  <si>
    <t>Ganesh Investment</t>
  </si>
  <si>
    <t>Ganesh Profit = total profit * ganesh share</t>
  </si>
  <si>
    <t>Computer</t>
  </si>
  <si>
    <t>ravi investment = total investiment * ravi share</t>
  </si>
  <si>
    <t>Mobiles</t>
  </si>
  <si>
    <t>ganesh investment = total investiment * ganesh share</t>
  </si>
  <si>
    <t>LED TV'S</t>
  </si>
  <si>
    <t>Crackers</t>
  </si>
  <si>
    <t>Medical</t>
  </si>
  <si>
    <t>Vechiles</t>
  </si>
  <si>
    <t>Hotel</t>
  </si>
  <si>
    <t>Inventory Table</t>
  </si>
  <si>
    <t>closing stock = open stock -sales quantity</t>
  </si>
  <si>
    <t>profit on each one  = sales price- purchase price</t>
  </si>
  <si>
    <t>net profit = sales quantity * profit on each one</t>
  </si>
  <si>
    <t>Item Names</t>
  </si>
  <si>
    <t>Opening Stock</t>
  </si>
  <si>
    <t>Purchase Price Per Unit</t>
  </si>
  <si>
    <t>Sales Price Per Unit</t>
  </si>
  <si>
    <t>Sales Quantity</t>
  </si>
  <si>
    <t>Closing stock</t>
  </si>
  <si>
    <t>Profit on Each one</t>
  </si>
  <si>
    <t>Net Profit</t>
  </si>
  <si>
    <t>Closings Stock</t>
  </si>
  <si>
    <t>closing stock = closing stock * purchase stock</t>
  </si>
  <si>
    <t>WIFI Router</t>
  </si>
  <si>
    <t>Pen Drive</t>
  </si>
  <si>
    <t>Watch</t>
  </si>
  <si>
    <t xml:space="preserve">Pen  </t>
  </si>
  <si>
    <t>Memory Card</t>
  </si>
  <si>
    <t>LED TV</t>
  </si>
  <si>
    <t>Employee Pay Roll Table</t>
  </si>
  <si>
    <t>HRA = Basic * HRA (in %)</t>
  </si>
  <si>
    <t>TA = Basic* TA(in%)</t>
  </si>
  <si>
    <t>DA = Basic * DA(in %)</t>
  </si>
  <si>
    <t>Employee Number</t>
  </si>
  <si>
    <t>MA = Basic * MA (in %)</t>
  </si>
  <si>
    <t>Employee Name</t>
  </si>
  <si>
    <t>B. Rajesh</t>
  </si>
  <si>
    <t>Allowances = HRA  + TA+ DA+ MA</t>
  </si>
  <si>
    <t>Basic Salary</t>
  </si>
  <si>
    <t>Total Salary = Basic + Allowances</t>
  </si>
  <si>
    <t>HRA- House Rent Allowance</t>
  </si>
  <si>
    <t>13.70% (on basis)</t>
  </si>
  <si>
    <t>TA- Travelling Allowance</t>
  </si>
  <si>
    <t>9.60% (on basis)</t>
  </si>
  <si>
    <t>IT = Basic * it(in %)</t>
  </si>
  <si>
    <t>DA- Dearness Allowance</t>
  </si>
  <si>
    <t>8.40% (on basis)</t>
  </si>
  <si>
    <t>PF = Basic * PF(in%)</t>
  </si>
  <si>
    <t>MA - Medical Allowance</t>
  </si>
  <si>
    <t>16.90%(on basis)</t>
  </si>
  <si>
    <t>LIC = Basic * LIC(in %)</t>
  </si>
  <si>
    <t>ALLOWANCE</t>
  </si>
  <si>
    <t>Dedutions = IT + PF + LIC (sum)</t>
  </si>
  <si>
    <t>GROSS (TOTAL SALARY)</t>
  </si>
  <si>
    <t>Net Salary = Gross - Deductions</t>
  </si>
  <si>
    <t>IT - Income Tax</t>
  </si>
  <si>
    <t>2.70%(0n basis)</t>
  </si>
  <si>
    <t>PF - Provident Tax</t>
  </si>
  <si>
    <t>5.30%(on basis)</t>
  </si>
  <si>
    <t>LIC - Life Insurance Premium</t>
  </si>
  <si>
    <t>1.60%(on Basis)</t>
  </si>
  <si>
    <t>DEDUCTIONS</t>
  </si>
  <si>
    <t>NET SALARY</t>
  </si>
  <si>
    <t>Using If Formula</t>
  </si>
  <si>
    <t>Result</t>
  </si>
  <si>
    <t>Below 400 Above 300</t>
  </si>
  <si>
    <t>Below 300</t>
  </si>
  <si>
    <t xml:space="preserve"> A</t>
  </si>
  <si>
    <t>C</t>
  </si>
  <si>
    <t>A</t>
  </si>
  <si>
    <t xml:space="preserve">   =if(total&gt;=400,"A",if(total&gt;=300,"B","C"))</t>
  </si>
  <si>
    <t xml:space="preserve">   =if(and(sub1&gt;=35,sub2&gt;=35,sub3&gt;=35,sub4&gt;=35,sub5&gt;=35,sub6&gt;=35),"Pass","Fail")</t>
  </si>
  <si>
    <t>Financial (Monthly &amp; Rotation Interest)</t>
  </si>
  <si>
    <t>Amount</t>
  </si>
  <si>
    <t>Monthly interest = amount* interest(in % on amount)   or  interest/100</t>
  </si>
  <si>
    <t>Interest</t>
  </si>
  <si>
    <t>Total Interest = Time * Monthly Interest</t>
  </si>
  <si>
    <t>Time In Months</t>
  </si>
  <si>
    <t>Rotation Interest = amount+ monthly interest + total Interest</t>
  </si>
  <si>
    <t>Monthly Interest</t>
  </si>
  <si>
    <t>Total Cash = amont + rotation interest</t>
  </si>
  <si>
    <t>Total Interest</t>
  </si>
  <si>
    <t>Rotation Interest</t>
  </si>
  <si>
    <t>Total Cash</t>
  </si>
  <si>
    <t>Travelling Agency Table</t>
  </si>
  <si>
    <t>Travelling Agency Name</t>
  </si>
  <si>
    <t>Sandya Travels</t>
  </si>
  <si>
    <t>No of Vehicles</t>
  </si>
  <si>
    <t>Per day rent on each vehicle</t>
  </si>
  <si>
    <t>Available Vehicles = No of Vehicle - sent vehicles</t>
  </si>
  <si>
    <t>Total Sent on rent vehicles</t>
  </si>
  <si>
    <t>Total Vechicles Charges = sent vehicles * per day vechiles rent or  37</t>
  </si>
  <si>
    <t>Total taken days</t>
  </si>
  <si>
    <t>Total Bill =  total vehicles charges + total drivers charges</t>
  </si>
  <si>
    <t>Driver charges per day</t>
  </si>
  <si>
    <t>Balance Bill = total bill - net amount</t>
  </si>
  <si>
    <t>Available vehicles</t>
  </si>
  <si>
    <t>Net Amount = advance vehicles bill + advanced drivers bill</t>
  </si>
  <si>
    <t>Total Vehicels Charages</t>
  </si>
  <si>
    <t>Total Driver Charges = sent vehicles * per day driver charge  or 37</t>
  </si>
  <si>
    <t>Total Driver Charges</t>
  </si>
  <si>
    <t>Total Bill</t>
  </si>
  <si>
    <t>Balance Bill</t>
  </si>
  <si>
    <t>Net Amount</t>
  </si>
  <si>
    <t>Adv Vechiles Bill</t>
  </si>
  <si>
    <t>Adv Drivers Bill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</si>
</sst>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2">
    <font>
      <sz val="11"/>
      <color theme="1"/>
      <name val="Calibri"/>
      <family val="2"/>
      <scheme val="minor"/>
    </font>
    <font>
      <sz val="11"/>
      <color theme="0"/>
      <name val="Calibri"/>
      <scheme val="minor"/>
    </font>
    <font>
      <sz val="11"/>
      <color theme="0"/>
      <name val="Calibri"/>
      <family val="2"/>
      <scheme val="minor"/>
    </font>
    <font>
      <sz val="16"/>
      <color theme="0"/>
      <name val="Batang"/>
    </font>
    <font>
      <sz val="11"/>
      <color theme="0"/>
      <name val="Batang"/>
    </font>
    <font>
      <sz val="18"/>
      <color theme="0"/>
      <name val="Cambria"/>
    </font>
    <font>
      <sz val="12"/>
      <color theme="0"/>
      <name val="Calibri"/>
      <family val="2"/>
      <scheme val="minor"/>
    </font>
    <font>
      <sz val="16"/>
      <color theme="0"/>
      <name val="Cambria"/>
    </font>
    <font>
      <sz val="26"/>
      <color theme="0"/>
      <name val="Book Antiqua"/>
    </font>
    <font>
      <sz val="24"/>
      <color theme="0"/>
      <name val="Cambria"/>
    </font>
    <font>
      <sz val="12"/>
      <color theme="0"/>
      <name val="Cambria"/>
    </font>
    <font>
      <sz val="24"/>
      <color theme="0"/>
      <name val="Browallia New"/>
    </font>
    <font>
      <sz val="16"/>
      <color theme="0"/>
      <name val="Angsana New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scheme val="minor"/>
    </font>
    <font>
      <b/>
      <sz val="26"/>
      <color theme="0"/>
      <name val="Book Antiqua"/>
    </font>
    <font>
      <sz val="12"/>
      <color theme="0"/>
      <name val="Book Antiqua"/>
    </font>
    <font>
      <b/>
      <sz val="26"/>
      <color theme="0"/>
      <name val="Angsana New"/>
    </font>
    <font>
      <sz val="28"/>
      <color theme="0"/>
      <name val="Candara"/>
    </font>
    <font>
      <sz val="20"/>
      <color theme="0"/>
      <name val="Browallia New"/>
    </font>
    <font>
      <b/>
      <sz val="12"/>
      <color theme="0"/>
      <name val="Century"/>
    </font>
    <font>
      <b/>
      <sz val="24"/>
      <color theme="0"/>
      <name val="Batang"/>
    </font>
  </fonts>
  <fills count="1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2" borderId="0" xfId="0" applyFont="1" applyFill="1"/>
    <xf numFmtId="0" fontId="2" fillId="3" borderId="0" xfId="0" applyFont="1" applyFill="1"/>
    <xf numFmtId="0" fontId="2" fillId="3" borderId="1" xfId="0" applyFont="1" applyFill="1" applyBorder="1"/>
    <xf numFmtId="0" fontId="0" fillId="0" borderId="1" xfId="0" applyBorder="1"/>
    <xf numFmtId="0" fontId="2" fillId="3" borderId="1" xfId="0" applyFont="1" applyFill="1" applyBorder="1" applyAlignment="1">
      <alignment horizontal="right" vertical="center"/>
    </xf>
    <xf numFmtId="0" fontId="1" fillId="6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6" fillId="6" borderId="0" xfId="0" applyFont="1" applyFill="1" applyAlignment="1">
      <alignment horizontal="center" vertical="center" wrapText="1"/>
    </xf>
    <xf numFmtId="164" fontId="0" fillId="0" borderId="0" xfId="0" applyNumberFormat="1"/>
    <xf numFmtId="0" fontId="6" fillId="6" borderId="1" xfId="0" applyFont="1" applyFill="1" applyBorder="1" applyAlignment="1">
      <alignment horizontal="center" vertical="center" wrapText="1"/>
    </xf>
    <xf numFmtId="0" fontId="2" fillId="8" borderId="1" xfId="0" applyFont="1" applyFill="1" applyBorder="1"/>
    <xf numFmtId="0" fontId="0" fillId="0" borderId="0" xfId="0" applyAlignment="1">
      <alignment wrapText="1"/>
    </xf>
    <xf numFmtId="10" fontId="0" fillId="0" borderId="0" xfId="0" applyNumberFormat="1"/>
    <xf numFmtId="9" fontId="0" fillId="0" borderId="0" xfId="0" applyNumberFormat="1"/>
    <xf numFmtId="0" fontId="2" fillId="5" borderId="1" xfId="0" applyFont="1" applyFill="1" applyBorder="1" applyAlignment="1">
      <alignment horizontal="center" vertical="center" wrapText="1"/>
    </xf>
    <xf numFmtId="9" fontId="0" fillId="0" borderId="1" xfId="0" applyNumberFormat="1" applyBorder="1"/>
    <xf numFmtId="0" fontId="0" fillId="10" borderId="1" xfId="0" applyFill="1" applyBorder="1"/>
    <xf numFmtId="0" fontId="0" fillId="3" borderId="1" xfId="0" applyFill="1" applyBorder="1"/>
    <xf numFmtId="0" fontId="4" fillId="12" borderId="1" xfId="0" applyFont="1" applyFill="1" applyBorder="1" applyAlignment="1">
      <alignment horizontal="center" vertical="center" wrapText="1"/>
    </xf>
    <xf numFmtId="0" fontId="10" fillId="3" borderId="1" xfId="0" applyFont="1" applyFill="1" applyBorder="1"/>
    <xf numFmtId="0" fontId="12" fillId="0" borderId="0" xfId="0" applyFont="1" applyAlignment="1">
      <alignment horizontal="center" vertical="center" wrapText="1"/>
    </xf>
    <xf numFmtId="0" fontId="12" fillId="14" borderId="0" xfId="0" applyFont="1" applyFill="1" applyAlignment="1">
      <alignment horizontal="center" vertical="center" wrapText="1"/>
    </xf>
    <xf numFmtId="0" fontId="13" fillId="0" borderId="0" xfId="0" applyFont="1"/>
    <xf numFmtId="0" fontId="14" fillId="0" borderId="0" xfId="0" applyFont="1"/>
    <xf numFmtId="0" fontId="16" fillId="15" borderId="0" xfId="0" applyFont="1" applyFill="1" applyAlignment="1">
      <alignment horizontal="center" vertical="center" wrapText="1"/>
    </xf>
    <xf numFmtId="0" fontId="13" fillId="16" borderId="0" xfId="0" applyFont="1" applyFill="1"/>
    <xf numFmtId="0" fontId="0" fillId="17" borderId="0" xfId="0" applyFill="1"/>
    <xf numFmtId="0" fontId="0" fillId="0" borderId="0" xfId="0" applyAlignment="1">
      <alignment horizontal="right"/>
    </xf>
    <xf numFmtId="0" fontId="1" fillId="6" borderId="2" xfId="0" applyFont="1" applyFill="1" applyBorder="1" applyAlignment="1">
      <alignment horizontal="center" vertical="center"/>
    </xf>
    <xf numFmtId="0" fontId="0" fillId="0" borderId="2" xfId="0" applyBorder="1"/>
    <xf numFmtId="0" fontId="2" fillId="6" borderId="1" xfId="0" applyFont="1" applyFill="1" applyBorder="1" applyAlignment="1">
      <alignment horizontal="center" vertical="center"/>
    </xf>
    <xf numFmtId="0" fontId="20" fillId="3" borderId="0" xfId="0" applyFont="1" applyFill="1" applyAlignment="1">
      <alignment horizontal="center"/>
    </xf>
    <xf numFmtId="0" fontId="2" fillId="12" borderId="0" xfId="0" applyFont="1" applyFill="1"/>
    <xf numFmtId="0" fontId="3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7" fillId="7" borderId="0" xfId="0" applyFont="1" applyFill="1" applyAlignment="1">
      <alignment horizontal="center" vertical="center"/>
    </xf>
    <xf numFmtId="0" fontId="8" fillId="9" borderId="0" xfId="0" applyFont="1" applyFill="1" applyAlignment="1">
      <alignment horizontal="center" vertical="center"/>
    </xf>
    <xf numFmtId="0" fontId="9" fillId="11" borderId="0" xfId="0" applyFont="1" applyFill="1" applyAlignment="1">
      <alignment horizontal="center"/>
    </xf>
    <xf numFmtId="0" fontId="11" fillId="13" borderId="0" xfId="0" applyFont="1" applyFill="1" applyAlignment="1">
      <alignment horizontal="center"/>
    </xf>
    <xf numFmtId="0" fontId="15" fillId="12" borderId="0" xfId="0" applyFont="1" applyFill="1" applyAlignment="1">
      <alignment horizontal="center" vertical="center"/>
    </xf>
    <xf numFmtId="0" fontId="17" fillId="8" borderId="0" xfId="0" applyFont="1" applyFill="1" applyAlignment="1">
      <alignment horizontal="center" vertical="center"/>
    </xf>
    <xf numFmtId="0" fontId="18" fillId="18" borderId="0" xfId="0" applyFont="1" applyFill="1" applyAlignment="1">
      <alignment horizontal="center"/>
    </xf>
    <xf numFmtId="0" fontId="19" fillId="9" borderId="0" xfId="0" applyFont="1" applyFill="1" applyAlignment="1">
      <alignment horizontal="center"/>
    </xf>
    <xf numFmtId="0" fontId="21" fillId="17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17"/>
  <sheetViews>
    <sheetView topLeftCell="A6" workbookViewId="0">
      <selection activeCell="B4" sqref="B4:H17"/>
    </sheetView>
  </sheetViews>
  <sheetFormatPr defaultRowHeight="15"/>
  <cols>
    <col min="1" max="1" width="6.28515625" customWidth="1"/>
    <col min="2" max="2" width="8.5703125" customWidth="1"/>
    <col min="15" max="15" width="17.5703125" customWidth="1"/>
    <col min="16" max="16" width="13.28515625" customWidth="1"/>
  </cols>
  <sheetData>
    <row r="1" spans="2:16">
      <c r="B1" s="34" t="s">
        <v>0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</row>
    <row r="2" spans="2:16"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</row>
    <row r="4" spans="2:16" ht="30.75">
      <c r="B4" s="7" t="s">
        <v>1</v>
      </c>
      <c r="C4" s="6" t="s">
        <v>2</v>
      </c>
      <c r="D4" s="6" t="s">
        <v>3</v>
      </c>
      <c r="E4" s="6" t="s">
        <v>4</v>
      </c>
      <c r="F4" s="6" t="s">
        <v>5</v>
      </c>
      <c r="G4" s="6" t="s">
        <v>6</v>
      </c>
      <c r="H4" s="6" t="s">
        <v>7</v>
      </c>
      <c r="I4" s="6" t="s">
        <v>8</v>
      </c>
      <c r="J4" s="6" t="s">
        <v>9</v>
      </c>
      <c r="K4" s="6" t="s">
        <v>10</v>
      </c>
      <c r="O4" s="1" t="s">
        <v>11</v>
      </c>
      <c r="P4" s="1" t="s">
        <v>12</v>
      </c>
    </row>
    <row r="5" spans="2:16">
      <c r="B5" s="5" t="s">
        <v>13</v>
      </c>
      <c r="C5" s="4">
        <f ca="1">RANDBETWEEN(50,100)</f>
        <v>57</v>
      </c>
      <c r="D5" s="4">
        <f t="shared" ref="D5:H5" ca="1" si="0">RANDBETWEEN(50,100)</f>
        <v>88</v>
      </c>
      <c r="E5" s="4">
        <f t="shared" ca="1" si="0"/>
        <v>91</v>
      </c>
      <c r="F5" s="4">
        <f t="shared" ca="1" si="0"/>
        <v>99</v>
      </c>
      <c r="G5" s="4">
        <f t="shared" ca="1" si="0"/>
        <v>66</v>
      </c>
      <c r="H5" s="4">
        <f t="shared" ca="1" si="0"/>
        <v>89</v>
      </c>
      <c r="I5" s="4">
        <f ca="1">SUM(C5:H5)</f>
        <v>490</v>
      </c>
      <c r="J5" s="4">
        <f ca="1">I5/6</f>
        <v>81.666666666666671</v>
      </c>
      <c r="K5" s="4" t="str">
        <f ca="1">IF(I5&gt;=400,"A", "B")</f>
        <v>A</v>
      </c>
      <c r="O5" s="2" t="s">
        <v>14</v>
      </c>
      <c r="P5" s="2" t="s">
        <v>15</v>
      </c>
    </row>
    <row r="6" spans="2:16">
      <c r="B6" s="5" t="s">
        <v>16</v>
      </c>
      <c r="C6" s="4">
        <f t="shared" ref="C6:H18" ca="1" si="1">RANDBETWEEN(50,100)</f>
        <v>99</v>
      </c>
      <c r="D6" s="4">
        <f t="shared" ca="1" si="1"/>
        <v>89</v>
      </c>
      <c r="E6" s="4">
        <f t="shared" ca="1" si="1"/>
        <v>62</v>
      </c>
      <c r="F6" s="4">
        <f t="shared" ca="1" si="1"/>
        <v>60</v>
      </c>
      <c r="G6" s="4">
        <f t="shared" ca="1" si="1"/>
        <v>56</v>
      </c>
      <c r="H6" s="4">
        <f t="shared" ca="1" si="1"/>
        <v>86</v>
      </c>
      <c r="I6" s="4">
        <f t="shared" ref="I6:I17" ca="1" si="2">SUM(C6:H6)</f>
        <v>452</v>
      </c>
      <c r="J6" s="4">
        <f t="shared" ref="J6:J17" ca="1" si="3">I6/6</f>
        <v>75.333333333333329</v>
      </c>
      <c r="K6" s="4" t="str">
        <f t="shared" ref="K6:K17" ca="1" si="4">IF(I6&gt;=400,"A", "B")</f>
        <v>A</v>
      </c>
    </row>
    <row r="7" spans="2:16">
      <c r="B7" s="5" t="s">
        <v>17</v>
      </c>
      <c r="C7" s="4">
        <f t="shared" ca="1" si="1"/>
        <v>56</v>
      </c>
      <c r="D7" s="4">
        <f t="shared" ca="1" si="1"/>
        <v>72</v>
      </c>
      <c r="E7" s="4">
        <f t="shared" ca="1" si="1"/>
        <v>95</v>
      </c>
      <c r="F7" s="4">
        <f t="shared" ca="1" si="1"/>
        <v>52</v>
      </c>
      <c r="G7" s="4">
        <f t="shared" ca="1" si="1"/>
        <v>66</v>
      </c>
      <c r="H7" s="4">
        <f t="shared" ca="1" si="1"/>
        <v>77</v>
      </c>
      <c r="I7" s="4">
        <f t="shared" ca="1" si="2"/>
        <v>418</v>
      </c>
      <c r="J7" s="4">
        <f t="shared" ca="1" si="3"/>
        <v>69.666666666666671</v>
      </c>
      <c r="K7" s="4" t="str">
        <f t="shared" ca="1" si="4"/>
        <v>A</v>
      </c>
    </row>
    <row r="8" spans="2:16">
      <c r="B8" s="5" t="s">
        <v>18</v>
      </c>
      <c r="C8" s="4">
        <f t="shared" ca="1" si="1"/>
        <v>91</v>
      </c>
      <c r="D8" s="4">
        <f t="shared" ca="1" si="1"/>
        <v>60</v>
      </c>
      <c r="E8" s="4">
        <f t="shared" ca="1" si="1"/>
        <v>99</v>
      </c>
      <c r="F8" s="4">
        <f t="shared" ca="1" si="1"/>
        <v>90</v>
      </c>
      <c r="G8" s="4">
        <f t="shared" ca="1" si="1"/>
        <v>83</v>
      </c>
      <c r="H8" s="4">
        <f t="shared" ca="1" si="1"/>
        <v>58</v>
      </c>
      <c r="I8" s="4">
        <f t="shared" ca="1" si="2"/>
        <v>481</v>
      </c>
      <c r="J8" s="4">
        <f t="shared" ca="1" si="3"/>
        <v>80.166666666666671</v>
      </c>
      <c r="K8" s="4" t="str">
        <f t="shared" ca="1" si="4"/>
        <v>A</v>
      </c>
    </row>
    <row r="9" spans="2:16">
      <c r="B9" s="5" t="s">
        <v>19</v>
      </c>
      <c r="C9" s="4">
        <f t="shared" ca="1" si="1"/>
        <v>92</v>
      </c>
      <c r="D9" s="4">
        <f t="shared" ca="1" si="1"/>
        <v>96</v>
      </c>
      <c r="E9" s="4">
        <f t="shared" ca="1" si="1"/>
        <v>59</v>
      </c>
      <c r="F9" s="4">
        <f t="shared" ca="1" si="1"/>
        <v>71</v>
      </c>
      <c r="G9" s="4">
        <f t="shared" ca="1" si="1"/>
        <v>70</v>
      </c>
      <c r="H9" s="4">
        <v>85</v>
      </c>
      <c r="I9" s="4">
        <f t="shared" ca="1" si="2"/>
        <v>473</v>
      </c>
      <c r="J9" s="4">
        <f t="shared" ca="1" si="3"/>
        <v>78.833333333333329</v>
      </c>
      <c r="K9" s="4" t="str">
        <f t="shared" ca="1" si="4"/>
        <v>A</v>
      </c>
    </row>
    <row r="10" spans="2:16">
      <c r="B10" s="5" t="s">
        <v>20</v>
      </c>
      <c r="C10" s="4">
        <f t="shared" ca="1" si="1"/>
        <v>77</v>
      </c>
      <c r="D10" s="4">
        <f t="shared" ca="1" si="1"/>
        <v>84</v>
      </c>
      <c r="E10" s="4">
        <f t="shared" ca="1" si="1"/>
        <v>71</v>
      </c>
      <c r="F10" s="4">
        <f t="shared" ca="1" si="1"/>
        <v>92</v>
      </c>
      <c r="G10" s="4">
        <f t="shared" ca="1" si="1"/>
        <v>87</v>
      </c>
      <c r="H10" s="4">
        <f t="shared" ca="1" si="1"/>
        <v>91</v>
      </c>
      <c r="I10" s="4">
        <f t="shared" ca="1" si="2"/>
        <v>502</v>
      </c>
      <c r="J10" s="4">
        <f t="shared" ca="1" si="3"/>
        <v>83.666666666666671</v>
      </c>
      <c r="K10" s="4" t="str">
        <f t="shared" ca="1" si="4"/>
        <v>A</v>
      </c>
    </row>
    <row r="11" spans="2:16">
      <c r="B11" s="5" t="s">
        <v>21</v>
      </c>
      <c r="C11" s="4">
        <f t="shared" ca="1" si="1"/>
        <v>85</v>
      </c>
      <c r="D11" s="4">
        <f t="shared" ca="1" si="1"/>
        <v>61</v>
      </c>
      <c r="E11" s="4">
        <f t="shared" ca="1" si="1"/>
        <v>93</v>
      </c>
      <c r="F11" s="4">
        <f t="shared" ca="1" si="1"/>
        <v>59</v>
      </c>
      <c r="G11" s="4">
        <f t="shared" ca="1" si="1"/>
        <v>98</v>
      </c>
      <c r="H11" s="4">
        <f t="shared" ca="1" si="1"/>
        <v>61</v>
      </c>
      <c r="I11" s="4">
        <f t="shared" ca="1" si="2"/>
        <v>457</v>
      </c>
      <c r="J11" s="4">
        <f t="shared" ca="1" si="3"/>
        <v>76.166666666666671</v>
      </c>
      <c r="K11" s="4" t="str">
        <f t="shared" ca="1" si="4"/>
        <v>A</v>
      </c>
    </row>
    <row r="12" spans="2:16">
      <c r="B12" s="5" t="s">
        <v>22</v>
      </c>
      <c r="C12" s="4">
        <f t="shared" ca="1" si="1"/>
        <v>58</v>
      </c>
      <c r="D12" s="4">
        <f t="shared" ca="1" si="1"/>
        <v>52</v>
      </c>
      <c r="E12" s="4">
        <f t="shared" ca="1" si="1"/>
        <v>89</v>
      </c>
      <c r="F12" s="4">
        <f t="shared" ca="1" si="1"/>
        <v>81</v>
      </c>
      <c r="G12" s="4">
        <f t="shared" ca="1" si="1"/>
        <v>100</v>
      </c>
      <c r="H12" s="4">
        <f t="shared" ca="1" si="1"/>
        <v>52</v>
      </c>
      <c r="I12" s="4">
        <f t="shared" ca="1" si="2"/>
        <v>432</v>
      </c>
      <c r="J12" s="4">
        <f t="shared" ca="1" si="3"/>
        <v>72</v>
      </c>
      <c r="K12" s="4" t="str">
        <f t="shared" ca="1" si="4"/>
        <v>A</v>
      </c>
    </row>
    <row r="13" spans="2:16">
      <c r="B13" s="5" t="s">
        <v>23</v>
      </c>
      <c r="C13" s="4">
        <f t="shared" ca="1" si="1"/>
        <v>95</v>
      </c>
      <c r="D13" s="4">
        <f t="shared" ca="1" si="1"/>
        <v>74</v>
      </c>
      <c r="E13" s="4">
        <f t="shared" ca="1" si="1"/>
        <v>72</v>
      </c>
      <c r="F13" s="4">
        <f t="shared" ca="1" si="1"/>
        <v>99</v>
      </c>
      <c r="G13" s="4">
        <f t="shared" ca="1" si="1"/>
        <v>62</v>
      </c>
      <c r="H13" s="4">
        <v>72</v>
      </c>
      <c r="I13" s="4">
        <f t="shared" ca="1" si="2"/>
        <v>474</v>
      </c>
      <c r="J13" s="4">
        <f t="shared" ca="1" si="3"/>
        <v>79</v>
      </c>
      <c r="K13" s="4" t="str">
        <f t="shared" ca="1" si="4"/>
        <v>A</v>
      </c>
    </row>
    <row r="14" spans="2:16">
      <c r="B14" s="5" t="s">
        <v>24</v>
      </c>
      <c r="C14" s="4">
        <f t="shared" ca="1" si="1"/>
        <v>64</v>
      </c>
      <c r="D14" s="4">
        <f t="shared" ca="1" si="1"/>
        <v>55</v>
      </c>
      <c r="E14" s="4">
        <f t="shared" ca="1" si="1"/>
        <v>57</v>
      </c>
      <c r="F14" s="4">
        <f t="shared" ca="1" si="1"/>
        <v>84</v>
      </c>
      <c r="G14" s="4">
        <f t="shared" ca="1" si="1"/>
        <v>92</v>
      </c>
      <c r="H14" s="4">
        <f t="shared" ca="1" si="1"/>
        <v>82</v>
      </c>
      <c r="I14" s="4">
        <f t="shared" ca="1" si="2"/>
        <v>434</v>
      </c>
      <c r="J14" s="4">
        <f t="shared" ca="1" si="3"/>
        <v>72.333333333333329</v>
      </c>
      <c r="K14" s="4" t="str">
        <f t="shared" ca="1" si="4"/>
        <v>A</v>
      </c>
    </row>
    <row r="15" spans="2:16">
      <c r="B15" s="5" t="s">
        <v>25</v>
      </c>
      <c r="C15" s="4">
        <f t="shared" ca="1" si="1"/>
        <v>85</v>
      </c>
      <c r="D15" s="4">
        <f t="shared" ca="1" si="1"/>
        <v>87</v>
      </c>
      <c r="E15" s="4">
        <f t="shared" ca="1" si="1"/>
        <v>74</v>
      </c>
      <c r="F15" s="4">
        <f t="shared" ca="1" si="1"/>
        <v>52</v>
      </c>
      <c r="G15" s="4">
        <f t="shared" ca="1" si="1"/>
        <v>92</v>
      </c>
      <c r="H15" s="4">
        <f t="shared" ca="1" si="1"/>
        <v>87</v>
      </c>
      <c r="I15" s="4">
        <f t="shared" ca="1" si="2"/>
        <v>477</v>
      </c>
      <c r="J15" s="4">
        <f t="shared" ca="1" si="3"/>
        <v>79.5</v>
      </c>
      <c r="K15" s="4" t="str">
        <f t="shared" ca="1" si="4"/>
        <v>A</v>
      </c>
    </row>
    <row r="16" spans="2:16">
      <c r="B16" s="5" t="s">
        <v>26</v>
      </c>
      <c r="C16" s="4">
        <f t="shared" ca="1" si="1"/>
        <v>65</v>
      </c>
      <c r="D16" s="4">
        <f t="shared" ca="1" si="1"/>
        <v>98</v>
      </c>
      <c r="E16" s="4">
        <f t="shared" ca="1" si="1"/>
        <v>97</v>
      </c>
      <c r="F16" s="4">
        <f t="shared" ca="1" si="1"/>
        <v>96</v>
      </c>
      <c r="G16" s="4">
        <f t="shared" ca="1" si="1"/>
        <v>59</v>
      </c>
      <c r="H16" s="4">
        <f t="shared" ca="1" si="1"/>
        <v>87</v>
      </c>
      <c r="I16" s="4">
        <f t="shared" ca="1" si="2"/>
        <v>502</v>
      </c>
      <c r="J16" s="4">
        <f t="shared" ca="1" si="3"/>
        <v>83.666666666666671</v>
      </c>
      <c r="K16" s="4" t="str">
        <f t="shared" ca="1" si="4"/>
        <v>A</v>
      </c>
    </row>
    <row r="17" spans="2:11">
      <c r="B17" s="5" t="s">
        <v>27</v>
      </c>
      <c r="C17" s="4">
        <f t="shared" ca="1" si="1"/>
        <v>100</v>
      </c>
      <c r="D17" s="4">
        <f t="shared" ca="1" si="1"/>
        <v>55</v>
      </c>
      <c r="E17" s="4">
        <f t="shared" ca="1" si="1"/>
        <v>72</v>
      </c>
      <c r="F17" s="4">
        <f t="shared" ca="1" si="1"/>
        <v>62</v>
      </c>
      <c r="G17" s="4">
        <f t="shared" ca="1" si="1"/>
        <v>78</v>
      </c>
      <c r="H17" s="4">
        <f t="shared" ca="1" si="1"/>
        <v>76</v>
      </c>
      <c r="I17" s="4">
        <f t="shared" ca="1" si="2"/>
        <v>443</v>
      </c>
      <c r="J17" s="4">
        <f t="shared" ca="1" si="3"/>
        <v>73.833333333333329</v>
      </c>
      <c r="K17" s="4" t="str">
        <f t="shared" ca="1" si="4"/>
        <v>A</v>
      </c>
    </row>
  </sheetData>
  <mergeCells count="1">
    <mergeCell ref="B1:O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20337-FD34-4DAA-B368-122E893BB059}">
  <dimension ref="B1:M19"/>
  <sheetViews>
    <sheetView topLeftCell="A8" workbookViewId="0">
      <selection activeCell="C6" sqref="C6:C19"/>
    </sheetView>
  </sheetViews>
  <sheetFormatPr defaultRowHeight="15"/>
  <cols>
    <col min="3" max="3" width="15.85546875" customWidth="1"/>
    <col min="5" max="5" width="15" customWidth="1"/>
    <col min="6" max="6" width="14.140625" customWidth="1"/>
    <col min="7" max="8" width="12.42578125" customWidth="1"/>
    <col min="12" max="12" width="5.7109375" customWidth="1"/>
    <col min="13" max="13" width="42.5703125" customWidth="1"/>
  </cols>
  <sheetData>
    <row r="1" spans="2:13">
      <c r="B1" s="36" t="s">
        <v>28</v>
      </c>
      <c r="C1" s="36"/>
      <c r="D1" s="36"/>
      <c r="E1" s="36"/>
      <c r="F1" s="36"/>
      <c r="G1" s="36"/>
      <c r="H1" s="36"/>
      <c r="I1" s="36"/>
      <c r="J1" s="36"/>
      <c r="K1" s="36"/>
    </row>
    <row r="2" spans="2:13">
      <c r="B2" s="36"/>
      <c r="C2" s="36"/>
      <c r="D2" s="36"/>
      <c r="E2" s="36"/>
      <c r="F2" s="36"/>
      <c r="G2" s="36"/>
      <c r="H2" s="36"/>
      <c r="I2" s="36"/>
      <c r="J2" s="36"/>
      <c r="K2" s="36"/>
    </row>
    <row r="5" spans="2:13" ht="32.25">
      <c r="B5" s="8" t="s">
        <v>29</v>
      </c>
      <c r="C5" s="8" t="s">
        <v>30</v>
      </c>
      <c r="D5" s="8" t="s">
        <v>31</v>
      </c>
      <c r="E5" s="8" t="s">
        <v>32</v>
      </c>
      <c r="F5" s="8" t="s">
        <v>33</v>
      </c>
      <c r="G5" s="8" t="s">
        <v>34</v>
      </c>
      <c r="H5" s="8" t="s">
        <v>35</v>
      </c>
      <c r="M5" t="s">
        <v>36</v>
      </c>
    </row>
    <row r="6" spans="2:13">
      <c r="B6" s="2">
        <f ca="1">RANDBETWEEN(1400, 2999)</f>
        <v>2439</v>
      </c>
      <c r="C6" t="s">
        <v>37</v>
      </c>
      <c r="D6">
        <f ca="1">RANDBETWEEN(5000,32000)</f>
        <v>10456</v>
      </c>
      <c r="E6">
        <v>30</v>
      </c>
      <c r="F6">
        <f ca="1">RANDBETWEEN(15,30)</f>
        <v>20</v>
      </c>
      <c r="G6" s="9">
        <f ca="1">D6/E6</f>
        <v>348.53333333333336</v>
      </c>
      <c r="H6">
        <f ca="1">G6*F6</f>
        <v>6970.666666666667</v>
      </c>
      <c r="M6" t="s">
        <v>38</v>
      </c>
    </row>
    <row r="7" spans="2:13">
      <c r="B7" s="2">
        <f t="shared" ref="B7:B19" ca="1" si="0">RANDBETWEEN(1400, 2999)</f>
        <v>2489</v>
      </c>
      <c r="C7" t="s">
        <v>39</v>
      </c>
      <c r="D7">
        <f t="shared" ref="D7:D19" ca="1" si="1">RANDBETWEEN(5000,32000)</f>
        <v>29119</v>
      </c>
      <c r="E7">
        <v>30</v>
      </c>
      <c r="F7">
        <f t="shared" ref="F7:F19" ca="1" si="2">RANDBETWEEN(15,30)</f>
        <v>15</v>
      </c>
      <c r="G7" s="9">
        <f t="shared" ref="G7:G19" ca="1" si="3">D7/E7</f>
        <v>970.63333333333333</v>
      </c>
      <c r="H7">
        <f t="shared" ref="H7:H19" ca="1" si="4">G7*F7</f>
        <v>14559.5</v>
      </c>
    </row>
    <row r="8" spans="2:13">
      <c r="B8" s="2">
        <f t="shared" ca="1" si="0"/>
        <v>2694</v>
      </c>
      <c r="C8" t="s">
        <v>40</v>
      </c>
      <c r="D8">
        <f t="shared" ca="1" si="1"/>
        <v>21514</v>
      </c>
      <c r="E8">
        <v>30</v>
      </c>
      <c r="F8">
        <f t="shared" ca="1" si="2"/>
        <v>23</v>
      </c>
      <c r="G8" s="9">
        <f t="shared" ca="1" si="3"/>
        <v>717.13333333333333</v>
      </c>
      <c r="H8">
        <f t="shared" ca="1" si="4"/>
        <v>16494.066666666666</v>
      </c>
    </row>
    <row r="9" spans="2:13">
      <c r="B9" s="2">
        <f t="shared" ca="1" si="0"/>
        <v>2999</v>
      </c>
      <c r="C9" t="s">
        <v>20</v>
      </c>
      <c r="D9">
        <f t="shared" ca="1" si="1"/>
        <v>26204</v>
      </c>
      <c r="E9">
        <v>30</v>
      </c>
      <c r="F9">
        <f t="shared" ca="1" si="2"/>
        <v>16</v>
      </c>
      <c r="G9" s="9">
        <f t="shared" ca="1" si="3"/>
        <v>873.4666666666667</v>
      </c>
      <c r="H9">
        <f t="shared" ca="1" si="4"/>
        <v>13975.466666666667</v>
      </c>
    </row>
    <row r="10" spans="2:13">
      <c r="B10" s="2">
        <f t="shared" ca="1" si="0"/>
        <v>2377</v>
      </c>
      <c r="C10" t="s">
        <v>41</v>
      </c>
      <c r="D10">
        <f t="shared" ca="1" si="1"/>
        <v>28134</v>
      </c>
      <c r="E10">
        <v>30</v>
      </c>
      <c r="F10">
        <f t="shared" ca="1" si="2"/>
        <v>18</v>
      </c>
      <c r="G10" s="9">
        <f t="shared" ca="1" si="3"/>
        <v>937.8</v>
      </c>
      <c r="H10">
        <f t="shared" ca="1" si="4"/>
        <v>16880.399999999998</v>
      </c>
    </row>
    <row r="11" spans="2:13">
      <c r="B11" s="2">
        <f t="shared" ca="1" si="0"/>
        <v>2178</v>
      </c>
      <c r="C11" t="s">
        <v>42</v>
      </c>
      <c r="D11">
        <f t="shared" ca="1" si="1"/>
        <v>16857</v>
      </c>
      <c r="E11">
        <v>30</v>
      </c>
      <c r="F11">
        <f t="shared" ca="1" si="2"/>
        <v>26</v>
      </c>
      <c r="G11" s="9">
        <f t="shared" ca="1" si="3"/>
        <v>561.9</v>
      </c>
      <c r="H11">
        <f t="shared" ca="1" si="4"/>
        <v>14609.4</v>
      </c>
    </row>
    <row r="12" spans="2:13">
      <c r="B12" s="2">
        <f t="shared" ca="1" si="0"/>
        <v>1846</v>
      </c>
      <c r="C12" t="s">
        <v>43</v>
      </c>
      <c r="D12">
        <f t="shared" ca="1" si="1"/>
        <v>22895</v>
      </c>
      <c r="E12">
        <v>30</v>
      </c>
      <c r="F12">
        <f t="shared" ca="1" si="2"/>
        <v>30</v>
      </c>
      <c r="G12" s="9">
        <f t="shared" ca="1" si="3"/>
        <v>763.16666666666663</v>
      </c>
      <c r="H12">
        <f t="shared" ca="1" si="4"/>
        <v>22895</v>
      </c>
    </row>
    <row r="13" spans="2:13">
      <c r="B13" s="2">
        <f t="shared" ca="1" si="0"/>
        <v>2753</v>
      </c>
      <c r="C13" t="s">
        <v>44</v>
      </c>
      <c r="D13">
        <f t="shared" ca="1" si="1"/>
        <v>21065</v>
      </c>
      <c r="E13">
        <v>30</v>
      </c>
      <c r="F13">
        <f t="shared" ca="1" si="2"/>
        <v>17</v>
      </c>
      <c r="G13" s="9">
        <f t="shared" ca="1" si="3"/>
        <v>702.16666666666663</v>
      </c>
      <c r="H13">
        <f t="shared" ca="1" si="4"/>
        <v>11936.833333333332</v>
      </c>
    </row>
    <row r="14" spans="2:13">
      <c r="B14" s="2">
        <f t="shared" ca="1" si="0"/>
        <v>2154</v>
      </c>
      <c r="C14" t="s">
        <v>45</v>
      </c>
      <c r="D14">
        <f t="shared" ca="1" si="1"/>
        <v>12819</v>
      </c>
      <c r="E14">
        <v>30</v>
      </c>
      <c r="F14">
        <f t="shared" ca="1" si="2"/>
        <v>22</v>
      </c>
      <c r="G14" s="9">
        <f t="shared" ca="1" si="3"/>
        <v>427.3</v>
      </c>
      <c r="H14">
        <f t="shared" ca="1" si="4"/>
        <v>9400.6</v>
      </c>
    </row>
    <row r="15" spans="2:13">
      <c r="B15" s="2">
        <f t="shared" ca="1" si="0"/>
        <v>1575</v>
      </c>
      <c r="C15" t="s">
        <v>46</v>
      </c>
      <c r="D15">
        <f t="shared" ca="1" si="1"/>
        <v>23012</v>
      </c>
      <c r="E15">
        <v>30</v>
      </c>
      <c r="F15">
        <f t="shared" ca="1" si="2"/>
        <v>30</v>
      </c>
      <c r="G15" s="9">
        <f t="shared" ca="1" si="3"/>
        <v>767.06666666666672</v>
      </c>
      <c r="H15">
        <f t="shared" ca="1" si="4"/>
        <v>23012</v>
      </c>
    </row>
    <row r="16" spans="2:13">
      <c r="B16" s="2">
        <f t="shared" ca="1" si="0"/>
        <v>2683</v>
      </c>
      <c r="C16" t="s">
        <v>47</v>
      </c>
      <c r="D16">
        <f t="shared" ca="1" si="1"/>
        <v>12941</v>
      </c>
      <c r="E16">
        <v>30</v>
      </c>
      <c r="F16">
        <f t="shared" ca="1" si="2"/>
        <v>29</v>
      </c>
      <c r="G16" s="9">
        <f t="shared" ca="1" si="3"/>
        <v>431.36666666666667</v>
      </c>
      <c r="H16">
        <f t="shared" ca="1" si="4"/>
        <v>12509.633333333333</v>
      </c>
    </row>
    <row r="17" spans="2:8">
      <c r="B17" s="2">
        <f t="shared" ca="1" si="0"/>
        <v>1665</v>
      </c>
      <c r="C17" t="s">
        <v>48</v>
      </c>
      <c r="D17">
        <f t="shared" ca="1" si="1"/>
        <v>31609</v>
      </c>
      <c r="E17">
        <v>30</v>
      </c>
      <c r="F17">
        <f t="shared" ca="1" si="2"/>
        <v>22</v>
      </c>
      <c r="G17" s="9">
        <f t="shared" ca="1" si="3"/>
        <v>1053.6333333333334</v>
      </c>
      <c r="H17">
        <f t="shared" ca="1" si="4"/>
        <v>23179.933333333334</v>
      </c>
    </row>
    <row r="18" spans="2:8">
      <c r="B18" s="2">
        <f t="shared" ca="1" si="0"/>
        <v>1862</v>
      </c>
      <c r="C18" t="s">
        <v>49</v>
      </c>
      <c r="D18">
        <f t="shared" ca="1" si="1"/>
        <v>28402</v>
      </c>
      <c r="E18">
        <v>30</v>
      </c>
      <c r="F18">
        <f t="shared" ca="1" si="2"/>
        <v>28</v>
      </c>
      <c r="G18" s="9">
        <f t="shared" ca="1" si="3"/>
        <v>946.73333333333335</v>
      </c>
      <c r="H18">
        <f t="shared" ca="1" si="4"/>
        <v>26508.533333333333</v>
      </c>
    </row>
    <row r="19" spans="2:8">
      <c r="B19" s="2">
        <f t="shared" ca="1" si="0"/>
        <v>2315</v>
      </c>
      <c r="C19" t="s">
        <v>50</v>
      </c>
      <c r="D19">
        <f t="shared" ca="1" si="1"/>
        <v>12471</v>
      </c>
      <c r="E19">
        <v>30</v>
      </c>
      <c r="F19">
        <v>17</v>
      </c>
      <c r="G19" s="9">
        <f t="shared" ca="1" si="3"/>
        <v>415.7</v>
      </c>
      <c r="H19">
        <f t="shared" ca="1" si="4"/>
        <v>7066.9</v>
      </c>
    </row>
  </sheetData>
  <mergeCells count="1">
    <mergeCell ref="B1:K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63BD6-2722-40C2-B3E9-A21E6E764599}">
  <dimension ref="B1:M18"/>
  <sheetViews>
    <sheetView topLeftCell="A7" workbookViewId="0">
      <selection activeCell="C5" sqref="C5:C18"/>
    </sheetView>
  </sheetViews>
  <sheetFormatPr defaultRowHeight="15"/>
  <cols>
    <col min="2" max="8" width="15.7109375" customWidth="1"/>
    <col min="10" max="10" width="15.7109375" customWidth="1"/>
  </cols>
  <sheetData>
    <row r="1" spans="2:13">
      <c r="B1" s="37" t="s">
        <v>51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</row>
    <row r="2" spans="2:13"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</row>
    <row r="4" spans="2:13" ht="32.25">
      <c r="B4" s="10" t="s">
        <v>52</v>
      </c>
      <c r="C4" s="10" t="s">
        <v>53</v>
      </c>
      <c r="D4" s="10" t="s">
        <v>54</v>
      </c>
      <c r="E4" s="10" t="s">
        <v>55</v>
      </c>
      <c r="F4" s="10" t="s">
        <v>56</v>
      </c>
      <c r="G4" s="10" t="s">
        <v>57</v>
      </c>
      <c r="H4" s="10" t="s">
        <v>58</v>
      </c>
      <c r="J4" t="s">
        <v>59</v>
      </c>
    </row>
    <row r="5" spans="2:13">
      <c r="B5" s="3">
        <f ca="1">RANDBETWEEN(2500, 12000)</f>
        <v>2777</v>
      </c>
      <c r="C5" s="4" t="s">
        <v>37</v>
      </c>
      <c r="D5" s="4">
        <f ca="1">RANDBETWEEN(1,4)</f>
        <v>3</v>
      </c>
      <c r="E5" s="4">
        <f ca="1">RANDBETWEEN(700,2500)</f>
        <v>1892</v>
      </c>
      <c r="F5" s="4">
        <f ca="1">RANDBETWEEN(500,2500)</f>
        <v>813</v>
      </c>
      <c r="G5" s="11">
        <f ca="1">E5-F5</f>
        <v>1079</v>
      </c>
      <c r="H5" s="11">
        <f ca="1">G5*D5</f>
        <v>3237</v>
      </c>
      <c r="J5" t="s">
        <v>60</v>
      </c>
    </row>
    <row r="6" spans="2:13">
      <c r="B6" s="3">
        <f t="shared" ref="B6:B18" ca="1" si="0">RANDBETWEEN(2500, 12000)</f>
        <v>11292</v>
      </c>
      <c r="C6" s="4" t="s">
        <v>39</v>
      </c>
      <c r="D6" s="4">
        <f t="shared" ref="D6:D18" ca="1" si="1">RANDBETWEEN(1,4)</f>
        <v>4</v>
      </c>
      <c r="E6" s="4">
        <f t="shared" ref="E6:E18" ca="1" si="2">RANDBETWEEN(700,2500)</f>
        <v>1006</v>
      </c>
      <c r="F6" s="4">
        <f t="shared" ref="F6:F18" ca="1" si="3">RANDBETWEEN(500,2500)</f>
        <v>619</v>
      </c>
      <c r="G6" s="11">
        <f t="shared" ref="G6:G18" ca="1" si="4">E6-F6</f>
        <v>387</v>
      </c>
      <c r="H6" s="11">
        <f ca="1">G6*D6</f>
        <v>1548</v>
      </c>
    </row>
    <row r="7" spans="2:13">
      <c r="B7" s="3">
        <f t="shared" ca="1" si="0"/>
        <v>6778</v>
      </c>
      <c r="C7" s="4" t="s">
        <v>40</v>
      </c>
      <c r="D7" s="4">
        <f t="shared" ca="1" si="1"/>
        <v>4</v>
      </c>
      <c r="E7" s="4">
        <f t="shared" ca="1" si="2"/>
        <v>831</v>
      </c>
      <c r="F7" s="4">
        <f t="shared" ca="1" si="3"/>
        <v>1791</v>
      </c>
      <c r="G7" s="11">
        <f t="shared" ca="1" si="4"/>
        <v>-960</v>
      </c>
      <c r="H7" s="11">
        <f t="shared" ref="H7:H18" ca="1" si="5">G7*D7</f>
        <v>-3840</v>
      </c>
    </row>
    <row r="8" spans="2:13">
      <c r="B8" s="3">
        <f t="shared" ca="1" si="0"/>
        <v>3438</v>
      </c>
      <c r="C8" s="4" t="s">
        <v>20</v>
      </c>
      <c r="D8" s="4">
        <f t="shared" ca="1" si="1"/>
        <v>2</v>
      </c>
      <c r="E8" s="4">
        <f t="shared" ca="1" si="2"/>
        <v>2172</v>
      </c>
      <c r="F8" s="4">
        <f t="shared" ca="1" si="3"/>
        <v>779</v>
      </c>
      <c r="G8" s="11">
        <f t="shared" ca="1" si="4"/>
        <v>1393</v>
      </c>
      <c r="H8" s="11">
        <f t="shared" ca="1" si="5"/>
        <v>2786</v>
      </c>
    </row>
    <row r="9" spans="2:13">
      <c r="B9" s="3">
        <f t="shared" ca="1" si="0"/>
        <v>7777</v>
      </c>
      <c r="C9" s="4" t="s">
        <v>41</v>
      </c>
      <c r="D9" s="4">
        <f t="shared" ca="1" si="1"/>
        <v>2</v>
      </c>
      <c r="E9" s="4">
        <f t="shared" ca="1" si="2"/>
        <v>2114</v>
      </c>
      <c r="F9" s="4">
        <f t="shared" ca="1" si="3"/>
        <v>1939</v>
      </c>
      <c r="G9" s="11">
        <f t="shared" ca="1" si="4"/>
        <v>175</v>
      </c>
      <c r="H9" s="11">
        <f t="shared" ca="1" si="5"/>
        <v>350</v>
      </c>
    </row>
    <row r="10" spans="2:13">
      <c r="B10" s="3">
        <f t="shared" ca="1" si="0"/>
        <v>6215</v>
      </c>
      <c r="C10" s="4" t="s">
        <v>42</v>
      </c>
      <c r="D10" s="4">
        <f t="shared" ca="1" si="1"/>
        <v>1</v>
      </c>
      <c r="E10" s="4">
        <f t="shared" ca="1" si="2"/>
        <v>1821</v>
      </c>
      <c r="F10" s="4">
        <f t="shared" ca="1" si="3"/>
        <v>1860</v>
      </c>
      <c r="G10" s="11">
        <f t="shared" ca="1" si="4"/>
        <v>-39</v>
      </c>
      <c r="H10" s="11">
        <f t="shared" ca="1" si="5"/>
        <v>-39</v>
      </c>
    </row>
    <row r="11" spans="2:13">
      <c r="B11" s="3">
        <f t="shared" ca="1" si="0"/>
        <v>9540</v>
      </c>
      <c r="C11" s="4" t="s">
        <v>43</v>
      </c>
      <c r="D11" s="4">
        <f t="shared" ca="1" si="1"/>
        <v>1</v>
      </c>
      <c r="E11" s="4">
        <f t="shared" ca="1" si="2"/>
        <v>1438</v>
      </c>
      <c r="F11" s="4">
        <f t="shared" ca="1" si="3"/>
        <v>2076</v>
      </c>
      <c r="G11" s="11">
        <f t="shared" ca="1" si="4"/>
        <v>-638</v>
      </c>
      <c r="H11" s="11">
        <f t="shared" ca="1" si="5"/>
        <v>-638</v>
      </c>
    </row>
    <row r="12" spans="2:13">
      <c r="B12" s="3">
        <f t="shared" ca="1" si="0"/>
        <v>6250</v>
      </c>
      <c r="C12" s="4" t="s">
        <v>44</v>
      </c>
      <c r="D12" s="4">
        <f t="shared" ca="1" si="1"/>
        <v>4</v>
      </c>
      <c r="E12" s="4">
        <f t="shared" ca="1" si="2"/>
        <v>2437</v>
      </c>
      <c r="F12" s="4">
        <f t="shared" ca="1" si="3"/>
        <v>583</v>
      </c>
      <c r="G12" s="11">
        <f t="shared" ca="1" si="4"/>
        <v>1854</v>
      </c>
      <c r="H12" s="11">
        <f t="shared" ca="1" si="5"/>
        <v>7416</v>
      </c>
    </row>
    <row r="13" spans="2:13">
      <c r="B13" s="3">
        <f t="shared" ca="1" si="0"/>
        <v>11974</v>
      </c>
      <c r="C13" s="4" t="s">
        <v>45</v>
      </c>
      <c r="D13" s="4">
        <f t="shared" ca="1" si="1"/>
        <v>3</v>
      </c>
      <c r="E13" s="4">
        <f t="shared" ca="1" si="2"/>
        <v>832</v>
      </c>
      <c r="F13" s="4">
        <f t="shared" ca="1" si="3"/>
        <v>1025</v>
      </c>
      <c r="G13" s="11">
        <f t="shared" ca="1" si="4"/>
        <v>-193</v>
      </c>
      <c r="H13" s="11">
        <f t="shared" ca="1" si="5"/>
        <v>-579</v>
      </c>
    </row>
    <row r="14" spans="2:13">
      <c r="B14" s="3">
        <f t="shared" ca="1" si="0"/>
        <v>3641</v>
      </c>
      <c r="C14" s="4" t="s">
        <v>46</v>
      </c>
      <c r="D14" s="4">
        <f t="shared" ca="1" si="1"/>
        <v>4</v>
      </c>
      <c r="E14" s="4">
        <f t="shared" ca="1" si="2"/>
        <v>1378</v>
      </c>
      <c r="F14" s="4">
        <f t="shared" ca="1" si="3"/>
        <v>1124</v>
      </c>
      <c r="G14" s="11">
        <f t="shared" ca="1" si="4"/>
        <v>254</v>
      </c>
      <c r="H14" s="11">
        <f t="shared" ca="1" si="5"/>
        <v>1016</v>
      </c>
    </row>
    <row r="15" spans="2:13">
      <c r="B15" s="3">
        <f t="shared" ca="1" si="0"/>
        <v>7008</v>
      </c>
      <c r="C15" s="4" t="s">
        <v>47</v>
      </c>
      <c r="D15" s="4">
        <f t="shared" ca="1" si="1"/>
        <v>2</v>
      </c>
      <c r="E15" s="4">
        <f t="shared" ca="1" si="2"/>
        <v>825</v>
      </c>
      <c r="F15" s="4">
        <f t="shared" ca="1" si="3"/>
        <v>1324</v>
      </c>
      <c r="G15" s="11">
        <f t="shared" ca="1" si="4"/>
        <v>-499</v>
      </c>
      <c r="H15" s="11">
        <f t="shared" ca="1" si="5"/>
        <v>-998</v>
      </c>
    </row>
    <row r="16" spans="2:13">
      <c r="B16" s="3">
        <f t="shared" ca="1" si="0"/>
        <v>10029</v>
      </c>
      <c r="C16" s="4" t="s">
        <v>48</v>
      </c>
      <c r="D16" s="4">
        <f t="shared" ca="1" si="1"/>
        <v>2</v>
      </c>
      <c r="E16" s="4">
        <f t="shared" ca="1" si="2"/>
        <v>1501</v>
      </c>
      <c r="F16" s="4">
        <f t="shared" ca="1" si="3"/>
        <v>1149</v>
      </c>
      <c r="G16" s="11">
        <f t="shared" ca="1" si="4"/>
        <v>352</v>
      </c>
      <c r="H16" s="11">
        <f t="shared" ca="1" si="5"/>
        <v>704</v>
      </c>
    </row>
    <row r="17" spans="2:8">
      <c r="B17" s="3">
        <f t="shared" ca="1" si="0"/>
        <v>4341</v>
      </c>
      <c r="C17" s="4" t="s">
        <v>49</v>
      </c>
      <c r="D17" s="4">
        <f t="shared" ca="1" si="1"/>
        <v>2</v>
      </c>
      <c r="E17" s="4">
        <f t="shared" ca="1" si="2"/>
        <v>1084</v>
      </c>
      <c r="F17" s="4">
        <f t="shared" ca="1" si="3"/>
        <v>1014</v>
      </c>
      <c r="G17" s="11">
        <f t="shared" ca="1" si="4"/>
        <v>70</v>
      </c>
      <c r="H17" s="11">
        <f t="shared" ca="1" si="5"/>
        <v>140</v>
      </c>
    </row>
    <row r="18" spans="2:8">
      <c r="B18" s="3">
        <f t="shared" ca="1" si="0"/>
        <v>8320</v>
      </c>
      <c r="C18" s="4" t="s">
        <v>50</v>
      </c>
      <c r="D18" s="4">
        <f t="shared" ca="1" si="1"/>
        <v>2</v>
      </c>
      <c r="E18" s="4">
        <f t="shared" ca="1" si="2"/>
        <v>2326</v>
      </c>
      <c r="F18" s="4">
        <f t="shared" ca="1" si="3"/>
        <v>998</v>
      </c>
      <c r="G18" s="11">
        <f t="shared" ca="1" si="4"/>
        <v>1328</v>
      </c>
      <c r="H18" s="11">
        <f t="shared" ca="1" si="5"/>
        <v>2656</v>
      </c>
    </row>
  </sheetData>
  <mergeCells count="1">
    <mergeCell ref="B1:M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190EA-0862-4273-8654-FF61F23F6069}">
  <dimension ref="B1:O20"/>
  <sheetViews>
    <sheetView topLeftCell="A2" workbookViewId="0">
      <selection activeCell="H14" sqref="H14"/>
    </sheetView>
  </sheetViews>
  <sheetFormatPr defaultRowHeight="15"/>
  <cols>
    <col min="2" max="2" width="18.7109375" customWidth="1"/>
    <col min="3" max="3" width="12.28515625" customWidth="1"/>
    <col min="4" max="4" width="14.85546875" customWidth="1"/>
    <col min="5" max="5" width="17.7109375" customWidth="1"/>
    <col min="6" max="6" width="13" customWidth="1"/>
    <col min="14" max="14" width="1.85546875" customWidth="1"/>
    <col min="15" max="15" width="47" customWidth="1"/>
  </cols>
  <sheetData>
    <row r="1" spans="2:15" ht="15" customHeight="1">
      <c r="D1" s="38" t="s">
        <v>61</v>
      </c>
      <c r="E1" s="38"/>
      <c r="F1" s="38"/>
      <c r="G1" s="38"/>
      <c r="H1" s="38"/>
      <c r="I1" s="38"/>
      <c r="J1" s="38"/>
      <c r="K1" s="38"/>
      <c r="L1" s="38"/>
      <c r="M1" s="38"/>
      <c r="N1" s="38"/>
    </row>
    <row r="2" spans="2:15" ht="15" customHeight="1"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</row>
    <row r="3" spans="2:15" ht="15" customHeight="1"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</row>
    <row r="5" spans="2:15">
      <c r="O5" t="s">
        <v>62</v>
      </c>
    </row>
    <row r="6" spans="2:15" ht="30.75">
      <c r="B6" s="15" t="s">
        <v>63</v>
      </c>
      <c r="C6" s="15" t="s">
        <v>64</v>
      </c>
      <c r="D6" s="15" t="s">
        <v>65</v>
      </c>
      <c r="E6" s="15" t="s">
        <v>66</v>
      </c>
      <c r="F6" s="15" t="s">
        <v>67</v>
      </c>
      <c r="O6" t="s">
        <v>68</v>
      </c>
    </row>
    <row r="7" spans="2:15">
      <c r="B7" s="17" t="s">
        <v>37</v>
      </c>
      <c r="C7" s="18">
        <f ca="1">RANDBETWEEN(3500,15000)</f>
        <v>5242</v>
      </c>
      <c r="D7" s="16">
        <v>0.12</v>
      </c>
      <c r="E7" s="4">
        <f ca="1">C7*D7</f>
        <v>629.04</v>
      </c>
      <c r="F7" s="4">
        <f ca="1">C7-E7</f>
        <v>4612.96</v>
      </c>
    </row>
    <row r="8" spans="2:15">
      <c r="B8" s="17" t="s">
        <v>39</v>
      </c>
      <c r="C8" s="18">
        <f t="shared" ref="C8:C20" ca="1" si="0">RANDBETWEEN(3500,15000)</f>
        <v>13264</v>
      </c>
      <c r="D8" s="16">
        <v>0.12</v>
      </c>
      <c r="E8" s="4">
        <f t="shared" ref="E8:E20" ca="1" si="1">C8*D8</f>
        <v>1591.6799999999998</v>
      </c>
      <c r="F8" s="4">
        <f t="shared" ref="F8:F20" ca="1" si="2">C8-E8</f>
        <v>11672.32</v>
      </c>
    </row>
    <row r="9" spans="2:15">
      <c r="B9" s="17" t="s">
        <v>40</v>
      </c>
      <c r="C9" s="18">
        <f t="shared" ca="1" si="0"/>
        <v>4591</v>
      </c>
      <c r="D9" s="16">
        <v>0.17</v>
      </c>
      <c r="E9" s="4">
        <f t="shared" ca="1" si="1"/>
        <v>780.47</v>
      </c>
      <c r="F9" s="4">
        <f t="shared" ca="1" si="2"/>
        <v>3810.5299999999997</v>
      </c>
    </row>
    <row r="10" spans="2:15">
      <c r="B10" s="17" t="s">
        <v>20</v>
      </c>
      <c r="C10" s="18">
        <f t="shared" ca="1" si="0"/>
        <v>11627</v>
      </c>
      <c r="D10" s="16">
        <v>0.1</v>
      </c>
      <c r="E10" s="4">
        <f t="shared" ca="1" si="1"/>
        <v>1162.7</v>
      </c>
      <c r="F10" s="4">
        <f t="shared" ca="1" si="2"/>
        <v>10464.299999999999</v>
      </c>
    </row>
    <row r="11" spans="2:15">
      <c r="B11" s="17" t="s">
        <v>41</v>
      </c>
      <c r="C11" s="18">
        <f t="shared" ca="1" si="0"/>
        <v>5032</v>
      </c>
      <c r="D11" s="16">
        <v>0.06</v>
      </c>
      <c r="E11" s="4">
        <f t="shared" ca="1" si="1"/>
        <v>301.92</v>
      </c>
      <c r="F11" s="4">
        <f t="shared" ca="1" si="2"/>
        <v>4730.08</v>
      </c>
    </row>
    <row r="12" spans="2:15">
      <c r="B12" s="17" t="s">
        <v>42</v>
      </c>
      <c r="C12" s="18">
        <f t="shared" ca="1" si="0"/>
        <v>9568</v>
      </c>
      <c r="D12" s="16">
        <v>0.05</v>
      </c>
      <c r="E12" s="4">
        <f t="shared" ca="1" si="1"/>
        <v>478.40000000000003</v>
      </c>
      <c r="F12" s="4">
        <f t="shared" ca="1" si="2"/>
        <v>9089.6</v>
      </c>
    </row>
    <row r="13" spans="2:15">
      <c r="B13" s="17" t="s">
        <v>43</v>
      </c>
      <c r="C13" s="18">
        <f t="shared" ca="1" si="0"/>
        <v>6631</v>
      </c>
      <c r="D13" s="16">
        <v>0.11</v>
      </c>
      <c r="E13" s="4">
        <f t="shared" ca="1" si="1"/>
        <v>729.41</v>
      </c>
      <c r="F13" s="4">
        <f t="shared" ca="1" si="2"/>
        <v>5901.59</v>
      </c>
    </row>
    <row r="14" spans="2:15">
      <c r="B14" s="17" t="s">
        <v>44</v>
      </c>
      <c r="C14" s="18">
        <f t="shared" ca="1" si="0"/>
        <v>10280</v>
      </c>
      <c r="D14" s="16">
        <v>7.0000000000000007E-2</v>
      </c>
      <c r="E14" s="4">
        <f t="shared" ca="1" si="1"/>
        <v>719.6</v>
      </c>
      <c r="F14" s="4">
        <f t="shared" ca="1" si="2"/>
        <v>9560.4</v>
      </c>
    </row>
    <row r="15" spans="2:15">
      <c r="B15" s="17" t="s">
        <v>45</v>
      </c>
      <c r="C15" s="18">
        <f t="shared" ca="1" si="0"/>
        <v>12332</v>
      </c>
      <c r="D15" s="16">
        <v>0.12</v>
      </c>
      <c r="E15" s="4">
        <f t="shared" ca="1" si="1"/>
        <v>1479.84</v>
      </c>
      <c r="F15" s="4">
        <f t="shared" ca="1" si="2"/>
        <v>10852.16</v>
      </c>
    </row>
    <row r="16" spans="2:15">
      <c r="B16" s="17" t="s">
        <v>46</v>
      </c>
      <c r="C16" s="18">
        <f t="shared" ca="1" si="0"/>
        <v>11130</v>
      </c>
      <c r="D16" s="16">
        <v>7.0000000000000007E-2</v>
      </c>
      <c r="E16" s="4">
        <f t="shared" ca="1" si="1"/>
        <v>779.1</v>
      </c>
      <c r="F16" s="4">
        <f t="shared" ca="1" si="2"/>
        <v>10350.9</v>
      </c>
    </row>
    <row r="17" spans="2:6">
      <c r="B17" s="17" t="s">
        <v>47</v>
      </c>
      <c r="C17" s="18">
        <f t="shared" ca="1" si="0"/>
        <v>3972</v>
      </c>
      <c r="D17" s="16">
        <v>0.14000000000000001</v>
      </c>
      <c r="E17" s="4">
        <f t="shared" ca="1" si="1"/>
        <v>556.08000000000004</v>
      </c>
      <c r="F17" s="4">
        <f t="shared" ca="1" si="2"/>
        <v>3415.92</v>
      </c>
    </row>
    <row r="18" spans="2:6">
      <c r="B18" s="17" t="s">
        <v>48</v>
      </c>
      <c r="C18" s="18">
        <f t="shared" ca="1" si="0"/>
        <v>11976</v>
      </c>
      <c r="D18" s="16">
        <v>0.1</v>
      </c>
      <c r="E18" s="4">
        <f t="shared" ca="1" si="1"/>
        <v>1197.6000000000001</v>
      </c>
      <c r="F18" s="4">
        <f t="shared" ca="1" si="2"/>
        <v>10778.4</v>
      </c>
    </row>
    <row r="19" spans="2:6">
      <c r="B19" s="17" t="s">
        <v>49</v>
      </c>
      <c r="C19" s="18">
        <f t="shared" ca="1" si="0"/>
        <v>6665</v>
      </c>
      <c r="D19" s="16">
        <v>0.13</v>
      </c>
      <c r="E19" s="4">
        <f t="shared" ca="1" si="1"/>
        <v>866.45</v>
      </c>
      <c r="F19" s="4">
        <f t="shared" ca="1" si="2"/>
        <v>5798.55</v>
      </c>
    </row>
    <row r="20" spans="2:6">
      <c r="B20" s="17" t="s">
        <v>50</v>
      </c>
      <c r="C20" s="18">
        <f t="shared" ca="1" si="0"/>
        <v>4622</v>
      </c>
      <c r="D20" s="16">
        <v>0.12</v>
      </c>
      <c r="E20" s="4">
        <f t="shared" ca="1" si="1"/>
        <v>554.64</v>
      </c>
      <c r="F20" s="4">
        <f t="shared" ca="1" si="2"/>
        <v>4067.36</v>
      </c>
    </row>
  </sheetData>
  <mergeCells count="1">
    <mergeCell ref="D1:N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4DE4A-0DED-43F9-9D9D-D8C32DE41EAC}">
  <dimension ref="A1:M16"/>
  <sheetViews>
    <sheetView topLeftCell="A6" workbookViewId="0">
      <selection activeCell="G7" sqref="G7"/>
    </sheetView>
  </sheetViews>
  <sheetFormatPr defaultRowHeight="15"/>
  <cols>
    <col min="1" max="1" width="20.28515625" customWidth="1"/>
    <col min="2" max="7" width="13.7109375" customWidth="1"/>
    <col min="13" max="13" width="57.7109375" customWidth="1"/>
  </cols>
  <sheetData>
    <row r="1" spans="1:13">
      <c r="C1" s="39" t="s">
        <v>69</v>
      </c>
      <c r="D1" s="39"/>
      <c r="E1" s="39"/>
      <c r="F1" s="39"/>
      <c r="G1" s="39"/>
      <c r="H1" s="39"/>
      <c r="I1" s="39"/>
      <c r="J1" s="39"/>
      <c r="K1" s="39"/>
    </row>
    <row r="2" spans="1:13">
      <c r="C2" s="39"/>
      <c r="D2" s="39"/>
      <c r="E2" s="39"/>
      <c r="F2" s="39"/>
      <c r="G2" s="39"/>
      <c r="H2" s="39"/>
      <c r="I2" s="39"/>
      <c r="J2" s="39"/>
      <c r="K2" s="39"/>
    </row>
    <row r="3" spans="1:13">
      <c r="C3" s="39"/>
      <c r="D3" s="39"/>
      <c r="E3" s="39"/>
      <c r="F3" s="39"/>
      <c r="G3" s="39"/>
      <c r="H3" s="39"/>
      <c r="I3" s="39"/>
      <c r="J3" s="39"/>
      <c r="K3" s="39"/>
    </row>
    <row r="5" spans="1:13">
      <c r="M5" t="s">
        <v>70</v>
      </c>
    </row>
    <row r="6" spans="1:13" ht="27">
      <c r="A6" s="19" t="s">
        <v>71</v>
      </c>
      <c r="B6" s="19" t="s">
        <v>72</v>
      </c>
      <c r="C6" s="19" t="s">
        <v>73</v>
      </c>
      <c r="D6" s="19" t="s">
        <v>74</v>
      </c>
      <c r="E6" s="19" t="s">
        <v>75</v>
      </c>
      <c r="F6" s="19" t="s">
        <v>76</v>
      </c>
      <c r="G6" s="19" t="s">
        <v>77</v>
      </c>
      <c r="M6" t="s">
        <v>78</v>
      </c>
    </row>
    <row r="7" spans="1:13" ht="15.75">
      <c r="A7" s="20" t="s">
        <v>79</v>
      </c>
      <c r="B7" s="4">
        <f ca="1">RANDBETWEEN(500,700)</f>
        <v>687</v>
      </c>
      <c r="C7" s="4">
        <f ca="1">RANDBETWEEN(330,610)</f>
        <v>521</v>
      </c>
      <c r="D7" s="4">
        <f ca="1">RANDBETWEEN(80,100)</f>
        <v>85</v>
      </c>
      <c r="E7" s="4">
        <f ca="1">B7-C7</f>
        <v>166</v>
      </c>
      <c r="F7" s="4">
        <f ca="1">C7*D7</f>
        <v>44285</v>
      </c>
      <c r="G7" s="4">
        <f ca="1">E7*D7</f>
        <v>14110</v>
      </c>
      <c r="M7" t="s">
        <v>80</v>
      </c>
    </row>
    <row r="8" spans="1:13" ht="15.75">
      <c r="A8" s="20" t="s">
        <v>81</v>
      </c>
      <c r="B8" s="4">
        <f t="shared" ref="B8:B16" ca="1" si="0">RANDBETWEEN(500,700)</f>
        <v>598</v>
      </c>
      <c r="C8" s="4">
        <f t="shared" ref="C8:C16" ca="1" si="1">RANDBETWEEN(330,610)</f>
        <v>347</v>
      </c>
      <c r="D8" s="4">
        <f t="shared" ref="D8:D16" ca="1" si="2">RANDBETWEEN(80,100)</f>
        <v>83</v>
      </c>
      <c r="E8" s="4">
        <f t="shared" ref="E8:E16" ca="1" si="3">B8-C8</f>
        <v>251</v>
      </c>
      <c r="F8" s="4">
        <f t="shared" ref="F8:F16" ca="1" si="4">C8*D8</f>
        <v>28801</v>
      </c>
      <c r="G8" s="4">
        <f t="shared" ref="G8:G16" ca="1" si="5">E8*D8</f>
        <v>20833</v>
      </c>
    </row>
    <row r="9" spans="1:13" ht="15.75">
      <c r="A9" s="20" t="s">
        <v>82</v>
      </c>
      <c r="B9" s="4">
        <f t="shared" ca="1" si="0"/>
        <v>517</v>
      </c>
      <c r="C9" s="4">
        <f t="shared" ca="1" si="1"/>
        <v>429</v>
      </c>
      <c r="D9" s="4">
        <f t="shared" ca="1" si="2"/>
        <v>84</v>
      </c>
      <c r="E9" s="4">
        <f t="shared" ca="1" si="3"/>
        <v>88</v>
      </c>
      <c r="F9" s="4">
        <f t="shared" ca="1" si="4"/>
        <v>36036</v>
      </c>
      <c r="G9" s="4">
        <f t="shared" ca="1" si="5"/>
        <v>7392</v>
      </c>
    </row>
    <row r="10" spans="1:13" ht="15.75">
      <c r="A10" s="20" t="s">
        <v>83</v>
      </c>
      <c r="B10" s="4">
        <f t="shared" ca="1" si="0"/>
        <v>598</v>
      </c>
      <c r="C10" s="4">
        <f t="shared" ca="1" si="1"/>
        <v>568</v>
      </c>
      <c r="D10" s="4">
        <f t="shared" ca="1" si="2"/>
        <v>86</v>
      </c>
      <c r="E10" s="4">
        <f t="shared" ca="1" si="3"/>
        <v>30</v>
      </c>
      <c r="F10" s="4">
        <f t="shared" ca="1" si="4"/>
        <v>48848</v>
      </c>
      <c r="G10" s="4">
        <f t="shared" ca="1" si="5"/>
        <v>2580</v>
      </c>
    </row>
    <row r="11" spans="1:13" ht="15.75">
      <c r="A11" s="20" t="s">
        <v>84</v>
      </c>
      <c r="B11" s="4">
        <f t="shared" ca="1" si="0"/>
        <v>622</v>
      </c>
      <c r="C11" s="4">
        <f t="shared" ca="1" si="1"/>
        <v>371</v>
      </c>
      <c r="D11" s="4">
        <f t="shared" ca="1" si="2"/>
        <v>93</v>
      </c>
      <c r="E11" s="4">
        <f t="shared" ca="1" si="3"/>
        <v>251</v>
      </c>
      <c r="F11" s="4">
        <f t="shared" ca="1" si="4"/>
        <v>34503</v>
      </c>
      <c r="G11" s="4">
        <f t="shared" ca="1" si="5"/>
        <v>23343</v>
      </c>
    </row>
    <row r="12" spans="1:13" ht="15.75">
      <c r="A12" s="20" t="s">
        <v>85</v>
      </c>
      <c r="B12" s="4">
        <f t="shared" ca="1" si="0"/>
        <v>669</v>
      </c>
      <c r="C12" s="4">
        <f t="shared" ca="1" si="1"/>
        <v>517</v>
      </c>
      <c r="D12" s="4">
        <f t="shared" ca="1" si="2"/>
        <v>95</v>
      </c>
      <c r="E12" s="4">
        <f t="shared" ca="1" si="3"/>
        <v>152</v>
      </c>
      <c r="F12" s="4">
        <f t="shared" ca="1" si="4"/>
        <v>49115</v>
      </c>
      <c r="G12" s="4">
        <f t="shared" ca="1" si="5"/>
        <v>14440</v>
      </c>
    </row>
    <row r="13" spans="1:13" ht="15.75">
      <c r="A13" s="20" t="s">
        <v>86</v>
      </c>
      <c r="B13" s="4">
        <f t="shared" ca="1" si="0"/>
        <v>540</v>
      </c>
      <c r="C13" s="4">
        <f t="shared" ca="1" si="1"/>
        <v>590</v>
      </c>
      <c r="D13" s="4">
        <f t="shared" ca="1" si="2"/>
        <v>92</v>
      </c>
      <c r="E13" s="4">
        <f t="shared" ca="1" si="3"/>
        <v>-50</v>
      </c>
      <c r="F13" s="4">
        <f t="shared" ca="1" si="4"/>
        <v>54280</v>
      </c>
      <c r="G13" s="4">
        <f t="shared" ca="1" si="5"/>
        <v>-4600</v>
      </c>
    </row>
    <row r="14" spans="1:13" ht="15.75">
      <c r="A14" s="20" t="s">
        <v>87</v>
      </c>
      <c r="B14" s="4">
        <f t="shared" ca="1" si="0"/>
        <v>676</v>
      </c>
      <c r="C14" s="4">
        <f t="shared" ca="1" si="1"/>
        <v>454</v>
      </c>
      <c r="D14" s="4">
        <f t="shared" ca="1" si="2"/>
        <v>89</v>
      </c>
      <c r="E14" s="4">
        <f t="shared" ca="1" si="3"/>
        <v>222</v>
      </c>
      <c r="F14" s="4">
        <f t="shared" ca="1" si="4"/>
        <v>40406</v>
      </c>
      <c r="G14" s="4">
        <f t="shared" ca="1" si="5"/>
        <v>19758</v>
      </c>
    </row>
    <row r="15" spans="1:13" ht="15.75">
      <c r="A15" s="20" t="s">
        <v>88</v>
      </c>
      <c r="B15" s="4">
        <f t="shared" ca="1" si="0"/>
        <v>548</v>
      </c>
      <c r="C15" s="4">
        <f t="shared" ca="1" si="1"/>
        <v>473</v>
      </c>
      <c r="D15" s="4">
        <f t="shared" ca="1" si="2"/>
        <v>82</v>
      </c>
      <c r="E15" s="4">
        <f t="shared" ca="1" si="3"/>
        <v>75</v>
      </c>
      <c r="F15" s="4">
        <f t="shared" ca="1" si="4"/>
        <v>38786</v>
      </c>
      <c r="G15" s="4">
        <f t="shared" ca="1" si="5"/>
        <v>6150</v>
      </c>
    </row>
    <row r="16" spans="1:13" ht="15.75">
      <c r="A16" s="20" t="s">
        <v>89</v>
      </c>
      <c r="B16" s="4">
        <f t="shared" ca="1" si="0"/>
        <v>557</v>
      </c>
      <c r="C16" s="4">
        <f t="shared" ca="1" si="1"/>
        <v>531</v>
      </c>
      <c r="D16" s="4">
        <f t="shared" ca="1" si="2"/>
        <v>100</v>
      </c>
      <c r="E16" s="4">
        <f t="shared" ca="1" si="3"/>
        <v>26</v>
      </c>
      <c r="F16" s="4">
        <f t="shared" ca="1" si="4"/>
        <v>53100</v>
      </c>
      <c r="G16" s="4">
        <f t="shared" ca="1" si="5"/>
        <v>2600</v>
      </c>
    </row>
  </sheetData>
  <mergeCells count="1">
    <mergeCell ref="C1:K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C93D3-A770-4EA1-9361-1ACDCD6FA8F1}">
  <dimension ref="A1:L12"/>
  <sheetViews>
    <sheetView workbookViewId="0">
      <selection activeCell="I6" sqref="I6"/>
    </sheetView>
  </sheetViews>
  <sheetFormatPr defaultRowHeight="15"/>
  <cols>
    <col min="1" max="10" width="12.7109375" customWidth="1"/>
    <col min="12" max="12" width="63.28515625" customWidth="1"/>
  </cols>
  <sheetData>
    <row r="1" spans="1:12">
      <c r="B1" s="40" t="s">
        <v>90</v>
      </c>
      <c r="C1" s="40"/>
      <c r="D1" s="40"/>
      <c r="E1" s="40"/>
      <c r="F1" s="40"/>
      <c r="G1" s="40"/>
      <c r="H1" s="40"/>
      <c r="I1" s="40"/>
    </row>
    <row r="2" spans="1:12">
      <c r="B2" s="40"/>
      <c r="C2" s="40"/>
      <c r="D2" s="40"/>
      <c r="E2" s="40"/>
      <c r="F2" s="40"/>
      <c r="G2" s="40"/>
      <c r="H2" s="40"/>
      <c r="I2" s="40"/>
    </row>
    <row r="3" spans="1:12">
      <c r="B3" s="40"/>
      <c r="C3" s="40"/>
      <c r="D3" s="40"/>
      <c r="E3" s="40"/>
      <c r="F3" s="40"/>
      <c r="G3" s="40"/>
      <c r="H3" s="40"/>
      <c r="I3" s="40"/>
      <c r="L3" t="s">
        <v>91</v>
      </c>
    </row>
    <row r="4" spans="1:12">
      <c r="L4" t="s">
        <v>92</v>
      </c>
    </row>
    <row r="5" spans="1:12" ht="45.75">
      <c r="A5" s="22" t="s">
        <v>93</v>
      </c>
      <c r="B5" s="22" t="s">
        <v>94</v>
      </c>
      <c r="C5" s="22" t="s">
        <v>95</v>
      </c>
      <c r="D5" s="22" t="s">
        <v>96</v>
      </c>
      <c r="E5" s="22" t="s">
        <v>97</v>
      </c>
      <c r="F5" s="22" t="s">
        <v>98</v>
      </c>
      <c r="G5" s="22" t="s">
        <v>99</v>
      </c>
      <c r="H5" s="22" t="s">
        <v>100</v>
      </c>
      <c r="I5" s="22" t="s">
        <v>101</v>
      </c>
      <c r="J5" s="21"/>
      <c r="L5" t="s">
        <v>102</v>
      </c>
    </row>
    <row r="6" spans="1:12">
      <c r="A6" s="23" t="s">
        <v>103</v>
      </c>
      <c r="B6">
        <f ca="1">RANDBETWEEN(450000, 3700000)</f>
        <v>1844779</v>
      </c>
      <c r="C6" s="14">
        <v>0.32</v>
      </c>
      <c r="D6" s="13">
        <f>100%-C6</f>
        <v>0.67999999999999994</v>
      </c>
      <c r="E6">
        <f ca="1">RANDBETWEEN(58000, 600000)</f>
        <v>140613</v>
      </c>
      <c r="F6">
        <f ca="1">E6*C6</f>
        <v>44996.160000000003</v>
      </c>
      <c r="G6">
        <f ca="1">E6*D6</f>
        <v>95616.84</v>
      </c>
      <c r="H6">
        <f ca="1">B6*C6</f>
        <v>590329.28</v>
      </c>
      <c r="I6">
        <f ca="1">B6*D6</f>
        <v>1254449.72</v>
      </c>
      <c r="L6" t="s">
        <v>104</v>
      </c>
    </row>
    <row r="7" spans="1:12">
      <c r="A7" s="24" t="s">
        <v>105</v>
      </c>
      <c r="B7">
        <f t="shared" ref="B7:B12" ca="1" si="0">RANDBETWEEN(450000, 3700000)</f>
        <v>3369478</v>
      </c>
      <c r="C7" s="14">
        <v>0.68</v>
      </c>
      <c r="D7" s="13">
        <f t="shared" ref="D7:D12" si="1">100%-C7</f>
        <v>0.31999999999999995</v>
      </c>
      <c r="E7">
        <f t="shared" ref="E7:E12" ca="1" si="2">RANDBETWEEN(58000, 600000)</f>
        <v>374585</v>
      </c>
      <c r="F7">
        <f t="shared" ref="F7:F12" ca="1" si="3">E7*C7</f>
        <v>254717.80000000002</v>
      </c>
      <c r="G7">
        <f t="shared" ref="G7:G12" ca="1" si="4">E7*D7</f>
        <v>119867.19999999998</v>
      </c>
      <c r="H7">
        <f t="shared" ref="H7:H12" ca="1" si="5">B7*C7</f>
        <v>2291245.04</v>
      </c>
      <c r="I7">
        <f t="shared" ref="I7:I12" ca="1" si="6">B7*D7</f>
        <v>1078232.9599999997</v>
      </c>
      <c r="L7" t="s">
        <v>106</v>
      </c>
    </row>
    <row r="8" spans="1:12">
      <c r="A8" s="23" t="s">
        <v>107</v>
      </c>
      <c r="B8">
        <f t="shared" ca="1" si="0"/>
        <v>2317793</v>
      </c>
      <c r="C8" s="14">
        <v>0.74</v>
      </c>
      <c r="D8" s="13">
        <f t="shared" si="1"/>
        <v>0.26</v>
      </c>
      <c r="E8">
        <f t="shared" ca="1" si="2"/>
        <v>88707</v>
      </c>
      <c r="F8">
        <f t="shared" ca="1" si="3"/>
        <v>65643.179999999993</v>
      </c>
      <c r="G8">
        <f t="shared" ca="1" si="4"/>
        <v>23063.82</v>
      </c>
      <c r="H8">
        <f t="shared" ca="1" si="5"/>
        <v>1715166.82</v>
      </c>
      <c r="I8">
        <f t="shared" ca="1" si="6"/>
        <v>602626.18000000005</v>
      </c>
    </row>
    <row r="9" spans="1:12">
      <c r="A9" s="23" t="s">
        <v>108</v>
      </c>
      <c r="B9">
        <f t="shared" ca="1" si="0"/>
        <v>2189451</v>
      </c>
      <c r="C9" s="14">
        <v>0.85</v>
      </c>
      <c r="D9" s="13">
        <f t="shared" si="1"/>
        <v>0.15000000000000002</v>
      </c>
      <c r="E9">
        <f t="shared" ca="1" si="2"/>
        <v>524440</v>
      </c>
      <c r="F9">
        <f t="shared" ca="1" si="3"/>
        <v>445774</v>
      </c>
      <c r="G9">
        <f t="shared" ca="1" si="4"/>
        <v>78666.000000000015</v>
      </c>
      <c r="H9">
        <f t="shared" ca="1" si="5"/>
        <v>1861033.3499999999</v>
      </c>
      <c r="I9">
        <f t="shared" ca="1" si="6"/>
        <v>328417.65000000002</v>
      </c>
    </row>
    <row r="10" spans="1:12">
      <c r="A10" s="23" t="s">
        <v>109</v>
      </c>
      <c r="B10">
        <f t="shared" ca="1" si="0"/>
        <v>698795</v>
      </c>
      <c r="C10" s="14">
        <v>0.5</v>
      </c>
      <c r="D10" s="13">
        <f t="shared" si="1"/>
        <v>0.5</v>
      </c>
      <c r="E10">
        <f t="shared" ca="1" si="2"/>
        <v>75533</v>
      </c>
      <c r="F10">
        <f t="shared" ca="1" si="3"/>
        <v>37766.5</v>
      </c>
      <c r="G10">
        <f t="shared" ca="1" si="4"/>
        <v>37766.5</v>
      </c>
      <c r="H10">
        <f t="shared" ca="1" si="5"/>
        <v>349397.5</v>
      </c>
      <c r="I10">
        <f t="shared" ca="1" si="6"/>
        <v>349397.5</v>
      </c>
    </row>
    <row r="11" spans="1:12">
      <c r="A11" s="23" t="s">
        <v>110</v>
      </c>
      <c r="B11">
        <f t="shared" ca="1" si="0"/>
        <v>1243622</v>
      </c>
      <c r="C11" s="14">
        <v>0.25</v>
      </c>
      <c r="D11" s="13">
        <f t="shared" si="1"/>
        <v>0.75</v>
      </c>
      <c r="E11">
        <f t="shared" ca="1" si="2"/>
        <v>73169</v>
      </c>
      <c r="F11">
        <f t="shared" ca="1" si="3"/>
        <v>18292.25</v>
      </c>
      <c r="G11">
        <f t="shared" ca="1" si="4"/>
        <v>54876.75</v>
      </c>
      <c r="H11">
        <f t="shared" ca="1" si="5"/>
        <v>310905.5</v>
      </c>
      <c r="I11">
        <f t="shared" ca="1" si="6"/>
        <v>932716.5</v>
      </c>
    </row>
    <row r="12" spans="1:12">
      <c r="A12" s="23" t="s">
        <v>111</v>
      </c>
      <c r="B12">
        <f t="shared" ca="1" si="0"/>
        <v>1257593</v>
      </c>
      <c r="C12" s="14">
        <v>0.42</v>
      </c>
      <c r="D12" s="13">
        <f t="shared" si="1"/>
        <v>0.58000000000000007</v>
      </c>
      <c r="E12">
        <f t="shared" ca="1" si="2"/>
        <v>71035</v>
      </c>
      <c r="F12">
        <f t="shared" ca="1" si="3"/>
        <v>29834.699999999997</v>
      </c>
      <c r="G12">
        <f t="shared" ca="1" si="4"/>
        <v>41200.300000000003</v>
      </c>
      <c r="H12">
        <f t="shared" ca="1" si="5"/>
        <v>528189.05999999994</v>
      </c>
      <c r="I12">
        <f t="shared" ca="1" si="6"/>
        <v>729403.94000000006</v>
      </c>
    </row>
  </sheetData>
  <mergeCells count="1">
    <mergeCell ref="B1:I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ABA48-D967-4B7F-BDBD-F64B0F8CB46E}">
  <dimension ref="A1:L12"/>
  <sheetViews>
    <sheetView topLeftCell="A4" workbookViewId="0">
      <selection activeCell="I6" sqref="I6"/>
    </sheetView>
  </sheetViews>
  <sheetFormatPr defaultRowHeight="15"/>
  <cols>
    <col min="1" max="9" width="14.7109375" customWidth="1"/>
    <col min="12" max="12" width="53.140625" customWidth="1"/>
  </cols>
  <sheetData>
    <row r="1" spans="1:12">
      <c r="C1" s="41" t="s">
        <v>112</v>
      </c>
      <c r="D1" s="41"/>
      <c r="E1" s="41"/>
      <c r="F1" s="41"/>
      <c r="G1" s="41"/>
      <c r="H1" s="41"/>
      <c r="I1" s="41"/>
    </row>
    <row r="2" spans="1:12">
      <c r="C2" s="41"/>
      <c r="D2" s="41"/>
      <c r="E2" s="41"/>
      <c r="F2" s="41"/>
      <c r="G2" s="41"/>
      <c r="H2" s="41"/>
      <c r="I2" s="41"/>
      <c r="L2" t="s">
        <v>113</v>
      </c>
    </row>
    <row r="3" spans="1:12">
      <c r="C3" s="41"/>
      <c r="D3" s="41"/>
      <c r="E3" s="41"/>
      <c r="F3" s="41"/>
      <c r="G3" s="41"/>
      <c r="H3" s="41"/>
      <c r="I3" s="41"/>
      <c r="L3" t="s">
        <v>114</v>
      </c>
    </row>
    <row r="4" spans="1:12">
      <c r="L4" t="s">
        <v>115</v>
      </c>
    </row>
    <row r="5" spans="1:12" ht="47.25">
      <c r="A5" s="25" t="s">
        <v>116</v>
      </c>
      <c r="B5" s="25" t="s">
        <v>117</v>
      </c>
      <c r="C5" s="25" t="s">
        <v>118</v>
      </c>
      <c r="D5" s="25" t="s">
        <v>119</v>
      </c>
      <c r="E5" s="25" t="s">
        <v>120</v>
      </c>
      <c r="F5" s="25" t="s">
        <v>121</v>
      </c>
      <c r="G5" s="25" t="s">
        <v>122</v>
      </c>
      <c r="H5" s="25" t="s">
        <v>123</v>
      </c>
      <c r="I5" s="25" t="s">
        <v>124</v>
      </c>
      <c r="L5" t="s">
        <v>125</v>
      </c>
    </row>
    <row r="6" spans="1:12">
      <c r="A6" s="26" t="s">
        <v>126</v>
      </c>
      <c r="B6">
        <f ca="1">RANDBETWEEN(20,150)</f>
        <v>69</v>
      </c>
      <c r="C6">
        <f ca="1">RANDBETWEEN(4,18000)</f>
        <v>2900</v>
      </c>
      <c r="D6">
        <f ca="1">RANDBETWEEN(10,2500)</f>
        <v>2335</v>
      </c>
      <c r="E6">
        <f ca="1">RANDBETWEEN(9,105)</f>
        <v>43</v>
      </c>
      <c r="F6">
        <f ca="1">B6-E6</f>
        <v>26</v>
      </c>
      <c r="G6">
        <f ca="1">D6-C6</f>
        <v>-565</v>
      </c>
      <c r="H6">
        <f ca="1">G6*E6</f>
        <v>-24295</v>
      </c>
      <c r="I6">
        <f ca="1">F6-C6</f>
        <v>-2874</v>
      </c>
    </row>
    <row r="7" spans="1:12">
      <c r="A7" s="26" t="s">
        <v>127</v>
      </c>
      <c r="B7">
        <f ca="1">RANDBETWEEN(20,150)</f>
        <v>115</v>
      </c>
      <c r="C7">
        <f t="shared" ref="C7:C12" ca="1" si="0">RANDBETWEEN(4,18000)</f>
        <v>8539</v>
      </c>
      <c r="D7">
        <f ca="1">RANDBETWEEN(10,2500)</f>
        <v>991</v>
      </c>
      <c r="E7">
        <f ca="1">RANDBETWEEN(9,105)</f>
        <v>87</v>
      </c>
      <c r="F7">
        <f t="shared" ref="F7:F12" ca="1" si="1">B7-E7</f>
        <v>28</v>
      </c>
      <c r="G7">
        <f t="shared" ref="G7:G12" ca="1" si="2">D7-C7</f>
        <v>-7548</v>
      </c>
      <c r="H7">
        <f t="shared" ref="H7:H12" ca="1" si="3">G7*E7</f>
        <v>-656676</v>
      </c>
      <c r="I7">
        <f t="shared" ref="I7:I12" ca="1" si="4">F7-C7</f>
        <v>-8511</v>
      </c>
    </row>
    <row r="8" spans="1:12">
      <c r="A8" s="26" t="s">
        <v>128</v>
      </c>
      <c r="B8">
        <f ca="1">RANDBETWEEN(20,150)</f>
        <v>30</v>
      </c>
      <c r="C8">
        <f t="shared" ca="1" si="0"/>
        <v>16006</v>
      </c>
      <c r="D8">
        <f t="shared" ref="D8:D12" ca="1" si="5">RANDBETWEEN(10,2500)</f>
        <v>2188</v>
      </c>
      <c r="E8">
        <f t="shared" ref="E8:E12" ca="1" si="6">RANDBETWEEN(9,105)</f>
        <v>89</v>
      </c>
      <c r="F8">
        <f t="shared" ca="1" si="1"/>
        <v>-59</v>
      </c>
      <c r="G8">
        <f t="shared" ca="1" si="2"/>
        <v>-13818</v>
      </c>
      <c r="H8">
        <f t="shared" ca="1" si="3"/>
        <v>-1229802</v>
      </c>
      <c r="I8">
        <f t="shared" ca="1" si="4"/>
        <v>-16065</v>
      </c>
    </row>
    <row r="9" spans="1:12">
      <c r="A9" s="26" t="s">
        <v>103</v>
      </c>
      <c r="B9">
        <f t="shared" ref="B9:B12" ca="1" si="7">RANDBETWEEN(20,150)</f>
        <v>92</v>
      </c>
      <c r="C9">
        <f t="shared" ca="1" si="0"/>
        <v>589</v>
      </c>
      <c r="D9">
        <f t="shared" ca="1" si="5"/>
        <v>323</v>
      </c>
      <c r="E9">
        <f t="shared" ca="1" si="6"/>
        <v>87</v>
      </c>
      <c r="F9">
        <f t="shared" ca="1" si="1"/>
        <v>5</v>
      </c>
      <c r="G9">
        <f t="shared" ca="1" si="2"/>
        <v>-266</v>
      </c>
      <c r="H9">
        <f t="shared" ca="1" si="3"/>
        <v>-23142</v>
      </c>
      <c r="I9">
        <f t="shared" ca="1" si="4"/>
        <v>-584</v>
      </c>
    </row>
    <row r="10" spans="1:12">
      <c r="A10" s="26" t="s">
        <v>129</v>
      </c>
      <c r="B10">
        <f t="shared" ca="1" si="7"/>
        <v>141</v>
      </c>
      <c r="C10">
        <f t="shared" ca="1" si="0"/>
        <v>16522</v>
      </c>
      <c r="D10">
        <f t="shared" ca="1" si="5"/>
        <v>1283</v>
      </c>
      <c r="E10">
        <f t="shared" ca="1" si="6"/>
        <v>62</v>
      </c>
      <c r="F10">
        <f t="shared" ca="1" si="1"/>
        <v>79</v>
      </c>
      <c r="G10">
        <f t="shared" ca="1" si="2"/>
        <v>-15239</v>
      </c>
      <c r="H10">
        <f t="shared" ca="1" si="3"/>
        <v>-944818</v>
      </c>
      <c r="I10">
        <f t="shared" ca="1" si="4"/>
        <v>-16443</v>
      </c>
    </row>
    <row r="11" spans="1:12">
      <c r="A11" s="26" t="s">
        <v>130</v>
      </c>
      <c r="B11">
        <f t="shared" ca="1" si="7"/>
        <v>98</v>
      </c>
      <c r="C11">
        <f t="shared" ca="1" si="0"/>
        <v>17775</v>
      </c>
      <c r="D11">
        <f t="shared" ca="1" si="5"/>
        <v>895</v>
      </c>
      <c r="E11">
        <f t="shared" ca="1" si="6"/>
        <v>25</v>
      </c>
      <c r="F11">
        <f t="shared" ca="1" si="1"/>
        <v>73</v>
      </c>
      <c r="G11">
        <f t="shared" ca="1" si="2"/>
        <v>-16880</v>
      </c>
      <c r="H11">
        <f t="shared" ca="1" si="3"/>
        <v>-422000</v>
      </c>
      <c r="I11">
        <f t="shared" ca="1" si="4"/>
        <v>-17702</v>
      </c>
    </row>
    <row r="12" spans="1:12">
      <c r="A12" s="26" t="s">
        <v>131</v>
      </c>
      <c r="B12">
        <f t="shared" ca="1" si="7"/>
        <v>114</v>
      </c>
      <c r="C12">
        <f t="shared" ca="1" si="0"/>
        <v>3859</v>
      </c>
      <c r="D12">
        <f t="shared" ca="1" si="5"/>
        <v>2054</v>
      </c>
      <c r="E12">
        <f t="shared" ca="1" si="6"/>
        <v>40</v>
      </c>
      <c r="F12">
        <f t="shared" ca="1" si="1"/>
        <v>74</v>
      </c>
      <c r="G12">
        <f t="shared" ca="1" si="2"/>
        <v>-1805</v>
      </c>
      <c r="H12">
        <f t="shared" ca="1" si="3"/>
        <v>-72200</v>
      </c>
      <c r="I12">
        <f t="shared" ca="1" si="4"/>
        <v>-3785</v>
      </c>
    </row>
  </sheetData>
  <mergeCells count="1">
    <mergeCell ref="C1:I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BE223-A699-4D29-8398-D89B4862ED9F}">
  <dimension ref="D1:N18"/>
  <sheetViews>
    <sheetView workbookViewId="0">
      <selection activeCell="E19" sqref="E19"/>
    </sheetView>
  </sheetViews>
  <sheetFormatPr defaultRowHeight="15"/>
  <cols>
    <col min="2" max="3" width="9.140625" customWidth="1"/>
    <col min="4" max="4" width="35.7109375" customWidth="1"/>
    <col min="5" max="5" width="20.7109375" customWidth="1"/>
    <col min="6" max="6" width="22.85546875" customWidth="1"/>
    <col min="7" max="7" width="15.7109375" customWidth="1"/>
    <col min="13" max="13" width="9.140625" customWidth="1"/>
    <col min="14" max="14" width="46.28515625" customWidth="1"/>
  </cols>
  <sheetData>
    <row r="1" spans="4:14">
      <c r="D1" s="42" t="s">
        <v>132</v>
      </c>
      <c r="E1" s="42"/>
      <c r="F1" s="42"/>
      <c r="G1" s="42"/>
      <c r="H1" s="42"/>
      <c r="I1" s="42"/>
      <c r="J1" s="42"/>
      <c r="K1" s="42"/>
    </row>
    <row r="2" spans="4:14">
      <c r="D2" s="42"/>
      <c r="E2" s="42"/>
      <c r="F2" s="42"/>
      <c r="G2" s="42"/>
      <c r="H2" s="42"/>
      <c r="I2" s="42"/>
      <c r="J2" s="42"/>
      <c r="K2" s="42"/>
      <c r="N2" t="s">
        <v>133</v>
      </c>
    </row>
    <row r="3" spans="4:14">
      <c r="D3" s="42"/>
      <c r="E3" s="42"/>
      <c r="F3" s="42"/>
      <c r="G3" s="42"/>
      <c r="H3" s="42"/>
      <c r="I3" s="42"/>
      <c r="J3" s="42"/>
      <c r="K3" s="42"/>
      <c r="N3" t="s">
        <v>134</v>
      </c>
    </row>
    <row r="4" spans="4:14">
      <c r="N4" t="s">
        <v>135</v>
      </c>
    </row>
    <row r="5" spans="4:14">
      <c r="D5" s="27" t="s">
        <v>136</v>
      </c>
      <c r="E5">
        <v>1200458</v>
      </c>
      <c r="N5" t="s">
        <v>137</v>
      </c>
    </row>
    <row r="6" spans="4:14">
      <c r="D6" s="27" t="s">
        <v>138</v>
      </c>
      <c r="E6" t="s">
        <v>139</v>
      </c>
      <c r="N6" t="s">
        <v>140</v>
      </c>
    </row>
    <row r="7" spans="4:14">
      <c r="D7" s="27" t="s">
        <v>141</v>
      </c>
      <c r="E7">
        <v>25000</v>
      </c>
      <c r="N7" t="s">
        <v>142</v>
      </c>
    </row>
    <row r="8" spans="4:14">
      <c r="D8" s="27" t="s">
        <v>143</v>
      </c>
      <c r="E8">
        <f>E7*13.7%</f>
        <v>3424.9999999999995</v>
      </c>
      <c r="F8" s="28" t="s">
        <v>144</v>
      </c>
    </row>
    <row r="9" spans="4:14">
      <c r="D9" s="27" t="s">
        <v>145</v>
      </c>
      <c r="E9">
        <f>E7*9.6%</f>
        <v>2400</v>
      </c>
      <c r="F9" s="28" t="s">
        <v>146</v>
      </c>
      <c r="N9" t="s">
        <v>147</v>
      </c>
    </row>
    <row r="10" spans="4:14">
      <c r="D10" s="27" t="s">
        <v>148</v>
      </c>
      <c r="E10">
        <f>E7*8.4%</f>
        <v>2100</v>
      </c>
      <c r="F10" s="28" t="s">
        <v>149</v>
      </c>
      <c r="N10" t="s">
        <v>150</v>
      </c>
    </row>
    <row r="11" spans="4:14">
      <c r="D11" s="27" t="s">
        <v>151</v>
      </c>
      <c r="E11">
        <f>E7*16.9%</f>
        <v>4225</v>
      </c>
      <c r="F11" s="28" t="s">
        <v>152</v>
      </c>
      <c r="N11" t="s">
        <v>153</v>
      </c>
    </row>
    <row r="12" spans="4:14">
      <c r="D12" s="27" t="s">
        <v>154</v>
      </c>
      <c r="E12">
        <f>SUM(E8:E11)</f>
        <v>12150</v>
      </c>
      <c r="F12" s="28"/>
      <c r="N12" t="s">
        <v>155</v>
      </c>
    </row>
    <row r="13" spans="4:14">
      <c r="D13" s="27" t="s">
        <v>156</v>
      </c>
      <c r="E13">
        <f>SUM(E7+E12)</f>
        <v>37150</v>
      </c>
      <c r="F13" s="28"/>
      <c r="N13" t="s">
        <v>157</v>
      </c>
    </row>
    <row r="14" spans="4:14">
      <c r="D14" s="27" t="s">
        <v>158</v>
      </c>
      <c r="E14">
        <f>E7*2.7%</f>
        <v>675.00000000000011</v>
      </c>
      <c r="F14" s="28" t="s">
        <v>159</v>
      </c>
    </row>
    <row r="15" spans="4:14">
      <c r="D15" s="27" t="s">
        <v>160</v>
      </c>
      <c r="E15">
        <f>E7*5.3%</f>
        <v>1325</v>
      </c>
      <c r="F15" s="28" t="s">
        <v>161</v>
      </c>
    </row>
    <row r="16" spans="4:14">
      <c r="D16" s="27" t="s">
        <v>162</v>
      </c>
      <c r="E16">
        <f>E7*1.6%</f>
        <v>400</v>
      </c>
      <c r="F16" s="28" t="s">
        <v>163</v>
      </c>
    </row>
    <row r="17" spans="4:5">
      <c r="D17" s="27" t="s">
        <v>164</v>
      </c>
      <c r="E17">
        <f>SUM(E14:E16)</f>
        <v>2400</v>
      </c>
    </row>
    <row r="18" spans="4:5">
      <c r="D18" s="27" t="s">
        <v>165</v>
      </c>
      <c r="E18">
        <f>E13-E17</f>
        <v>34750</v>
      </c>
    </row>
  </sheetData>
  <mergeCells count="1">
    <mergeCell ref="D1:K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96297-DAE8-43D8-8166-47114B0B0AFC}">
  <dimension ref="A1:O17"/>
  <sheetViews>
    <sheetView topLeftCell="A3" workbookViewId="0">
      <selection activeCell="I7" sqref="I7"/>
    </sheetView>
  </sheetViews>
  <sheetFormatPr defaultRowHeight="15"/>
  <cols>
    <col min="13" max="13" width="14.7109375" customWidth="1"/>
    <col min="14" max="14" width="23.140625" customWidth="1"/>
    <col min="15" max="15" width="14.7109375" customWidth="1"/>
  </cols>
  <sheetData>
    <row r="1" spans="1:15">
      <c r="B1" s="43" t="s">
        <v>166</v>
      </c>
      <c r="C1" s="43"/>
      <c r="D1" s="43"/>
      <c r="E1" s="43"/>
      <c r="F1" s="43"/>
      <c r="G1" s="43"/>
      <c r="H1" s="43"/>
    </row>
    <row r="2" spans="1:15">
      <c r="B2" s="43"/>
      <c r="C2" s="43"/>
      <c r="D2" s="43"/>
      <c r="E2" s="43"/>
      <c r="F2" s="43"/>
      <c r="G2" s="43"/>
      <c r="H2" s="43"/>
    </row>
    <row r="4" spans="1:15" ht="30.75">
      <c r="A4" s="7" t="s">
        <v>1</v>
      </c>
      <c r="B4" s="6" t="s">
        <v>2</v>
      </c>
      <c r="C4" s="6" t="s">
        <v>3</v>
      </c>
      <c r="D4" s="6" t="s">
        <v>4</v>
      </c>
      <c r="E4" s="6" t="s">
        <v>5</v>
      </c>
      <c r="F4" s="6" t="s">
        <v>6</v>
      </c>
      <c r="G4" s="29" t="s">
        <v>7</v>
      </c>
      <c r="H4" s="31" t="s">
        <v>8</v>
      </c>
      <c r="I4" s="31" t="s">
        <v>10</v>
      </c>
      <c r="J4" s="31" t="s">
        <v>167</v>
      </c>
      <c r="M4" s="12" t="s">
        <v>11</v>
      </c>
      <c r="N4" s="12" t="s">
        <v>168</v>
      </c>
      <c r="O4" s="12" t="s">
        <v>169</v>
      </c>
    </row>
    <row r="5" spans="1:15">
      <c r="A5" s="5" t="s">
        <v>13</v>
      </c>
      <c r="B5" s="4">
        <f ca="1">RANDBETWEEN(50,100)</f>
        <v>90</v>
      </c>
      <c r="C5" s="4">
        <f t="shared" ref="C5:G5" ca="1" si="0">RANDBETWEEN(50,100)</f>
        <v>72</v>
      </c>
      <c r="D5" s="4">
        <f t="shared" ca="1" si="0"/>
        <v>56</v>
      </c>
      <c r="E5" s="4">
        <f t="shared" ca="1" si="0"/>
        <v>81</v>
      </c>
      <c r="F5" s="4">
        <f t="shared" ca="1" si="0"/>
        <v>79</v>
      </c>
      <c r="G5" s="30">
        <f t="shared" ca="1" si="0"/>
        <v>87</v>
      </c>
      <c r="H5" s="4">
        <f ca="1">SUM(B5:G5)</f>
        <v>465</v>
      </c>
      <c r="I5" s="4" t="str" cm="1">
        <f t="array" aca="1" ref="I5" ca="1">IF(H5&gt;=400,"A",IF(total&gt;=300,"B","C"))</f>
        <v>A</v>
      </c>
      <c r="J5" s="4" t="str">
        <f ca="1">IF(AND(B5&gt;=35,C5&gt;=35,D5&gt;=35,E5&gt;=35,F5&gt;=35,G5&gt;=35),"Pass","Fail")</f>
        <v>Pass</v>
      </c>
      <c r="M5" t="s">
        <v>170</v>
      </c>
      <c r="N5" t="s">
        <v>15</v>
      </c>
      <c r="O5" t="s">
        <v>171</v>
      </c>
    </row>
    <row r="6" spans="1:15">
      <c r="A6" s="5" t="s">
        <v>16</v>
      </c>
      <c r="B6" s="4">
        <f t="shared" ref="B6:G17" ca="1" si="1">RANDBETWEEN(50,100)</f>
        <v>61</v>
      </c>
      <c r="C6" s="4">
        <f t="shared" ca="1" si="1"/>
        <v>80</v>
      </c>
      <c r="D6" s="4">
        <f t="shared" ca="1" si="1"/>
        <v>55</v>
      </c>
      <c r="E6" s="4">
        <v>93</v>
      </c>
      <c r="F6" s="4">
        <f t="shared" ca="1" si="1"/>
        <v>98</v>
      </c>
      <c r="G6" s="30">
        <f t="shared" ca="1" si="1"/>
        <v>73</v>
      </c>
      <c r="H6" s="4">
        <f t="shared" ref="H6:H17" ca="1" si="2">SUM(B6:G6)</f>
        <v>460</v>
      </c>
      <c r="I6" s="4" t="str" cm="1">
        <f t="array" aca="1" ref="I6" ca="1">IF(H6&gt;=400,"A",IF(total&gt;=300,"B","C"))</f>
        <v>A</v>
      </c>
      <c r="J6" s="4" t="str">
        <f t="shared" ref="J6:J17" ca="1" si="3">IF(AND(B6&gt;=35,C6&gt;=35,D6&gt;=35,E6&gt;=35,F6&gt;=35,G6&gt;=35),"Pass","Fail")</f>
        <v>Pass</v>
      </c>
    </row>
    <row r="7" spans="1:15">
      <c r="A7" s="5" t="s">
        <v>17</v>
      </c>
      <c r="B7" s="4">
        <f t="shared" ca="1" si="1"/>
        <v>67</v>
      </c>
      <c r="C7" s="4">
        <f t="shared" ca="1" si="1"/>
        <v>94</v>
      </c>
      <c r="D7" s="4">
        <f t="shared" ca="1" si="1"/>
        <v>97</v>
      </c>
      <c r="E7" s="4">
        <v>48</v>
      </c>
      <c r="F7" s="4">
        <f t="shared" ca="1" si="1"/>
        <v>66</v>
      </c>
      <c r="G7" s="30">
        <f t="shared" ca="1" si="1"/>
        <v>81</v>
      </c>
      <c r="H7" s="4">
        <f t="shared" ca="1" si="2"/>
        <v>453</v>
      </c>
      <c r="I7" s="4" t="s">
        <v>172</v>
      </c>
      <c r="J7" s="4" t="str">
        <f t="shared" ca="1" si="3"/>
        <v>Pass</v>
      </c>
      <c r="N7" t="s">
        <v>173</v>
      </c>
    </row>
    <row r="8" spans="1:15">
      <c r="A8" s="5" t="s">
        <v>18</v>
      </c>
      <c r="B8" s="4">
        <f t="shared" ca="1" si="1"/>
        <v>86</v>
      </c>
      <c r="C8" s="4">
        <f t="shared" ca="1" si="1"/>
        <v>72</v>
      </c>
      <c r="D8" s="4">
        <f t="shared" ca="1" si="1"/>
        <v>94</v>
      </c>
      <c r="E8" s="4">
        <f t="shared" ca="1" si="1"/>
        <v>86</v>
      </c>
      <c r="F8" s="4">
        <f t="shared" ca="1" si="1"/>
        <v>51</v>
      </c>
      <c r="G8" s="30">
        <f t="shared" ca="1" si="1"/>
        <v>82</v>
      </c>
      <c r="H8" s="4">
        <f t="shared" ca="1" si="2"/>
        <v>471</v>
      </c>
      <c r="I8" s="4" t="str" cm="1">
        <f t="array" aca="1" ref="I8" ca="1">IF(H8&gt;=400,"A",IF(total&gt;=300,"B","C"))</f>
        <v>A</v>
      </c>
      <c r="J8" s="4" t="str">
        <f t="shared" ca="1" si="3"/>
        <v>Pass</v>
      </c>
      <c r="N8" t="s">
        <v>174</v>
      </c>
    </row>
    <row r="9" spans="1:15">
      <c r="A9" s="5" t="s">
        <v>19</v>
      </c>
      <c r="B9" s="4">
        <f t="shared" ca="1" si="1"/>
        <v>84</v>
      </c>
      <c r="C9" s="4">
        <f t="shared" ca="1" si="1"/>
        <v>99</v>
      </c>
      <c r="D9" s="4">
        <f t="shared" ca="1" si="1"/>
        <v>61</v>
      </c>
      <c r="E9" s="4">
        <f t="shared" ca="1" si="1"/>
        <v>64</v>
      </c>
      <c r="F9" s="4">
        <f t="shared" ca="1" si="1"/>
        <v>89</v>
      </c>
      <c r="G9" s="30">
        <v>85</v>
      </c>
      <c r="H9" s="4">
        <f t="shared" ca="1" si="2"/>
        <v>482</v>
      </c>
      <c r="I9" s="4" t="str" cm="1">
        <f t="array" aca="1" ref="I9" ca="1">IF(H9&gt;=400,"A",IF(total&gt;=300,"B","C"))</f>
        <v>A</v>
      </c>
      <c r="J9" s="4" t="str">
        <f t="shared" ca="1" si="3"/>
        <v>Pass</v>
      </c>
    </row>
    <row r="10" spans="1:15">
      <c r="A10" s="5" t="s">
        <v>20</v>
      </c>
      <c r="B10" s="4">
        <f t="shared" ca="1" si="1"/>
        <v>67</v>
      </c>
      <c r="C10" s="4">
        <f t="shared" ca="1" si="1"/>
        <v>93</v>
      </c>
      <c r="D10" s="4">
        <f t="shared" ca="1" si="1"/>
        <v>74</v>
      </c>
      <c r="E10" s="4">
        <f t="shared" ca="1" si="1"/>
        <v>59</v>
      </c>
      <c r="F10" s="4">
        <f t="shared" ca="1" si="1"/>
        <v>64</v>
      </c>
      <c r="G10" s="30">
        <f t="shared" ca="1" si="1"/>
        <v>96</v>
      </c>
      <c r="H10" s="4">
        <f t="shared" ca="1" si="2"/>
        <v>453</v>
      </c>
      <c r="I10" s="4" t="str" cm="1">
        <f t="array" aca="1" ref="I10" ca="1">IF(H10&gt;=400,"A",IF(total&gt;=300,"B","C"))</f>
        <v>A</v>
      </c>
      <c r="J10" s="4" t="str">
        <f t="shared" ca="1" si="3"/>
        <v>Pass</v>
      </c>
    </row>
    <row r="11" spans="1:15">
      <c r="A11" s="5" t="s">
        <v>21</v>
      </c>
      <c r="B11" s="4">
        <f t="shared" ca="1" si="1"/>
        <v>84</v>
      </c>
      <c r="C11" s="4">
        <f t="shared" ca="1" si="1"/>
        <v>68</v>
      </c>
      <c r="D11" s="4">
        <f t="shared" ca="1" si="1"/>
        <v>74</v>
      </c>
      <c r="E11" s="4">
        <f t="shared" ca="1" si="1"/>
        <v>51</v>
      </c>
      <c r="F11" s="4">
        <f t="shared" ca="1" si="1"/>
        <v>80</v>
      </c>
      <c r="G11" s="30">
        <f t="shared" ca="1" si="1"/>
        <v>62</v>
      </c>
      <c r="H11" s="4">
        <f t="shared" ca="1" si="2"/>
        <v>419</v>
      </c>
      <c r="I11" s="4" t="str" cm="1">
        <f t="array" aca="1" ref="I11" ca="1">IF(H11&gt;=400,"A",IF(total&gt;=300,"B","C"))</f>
        <v>A</v>
      </c>
      <c r="J11" s="4" t="str">
        <f t="shared" ca="1" si="3"/>
        <v>Pass</v>
      </c>
    </row>
    <row r="12" spans="1:15">
      <c r="A12" s="5" t="s">
        <v>22</v>
      </c>
      <c r="B12" s="4">
        <f t="shared" ca="1" si="1"/>
        <v>55</v>
      </c>
      <c r="C12" s="4">
        <f t="shared" ca="1" si="1"/>
        <v>63</v>
      </c>
      <c r="D12" s="4">
        <f t="shared" ca="1" si="1"/>
        <v>93</v>
      </c>
      <c r="E12" s="4">
        <f t="shared" ca="1" si="1"/>
        <v>67</v>
      </c>
      <c r="F12" s="4">
        <f t="shared" ca="1" si="1"/>
        <v>88</v>
      </c>
      <c r="G12" s="30">
        <f t="shared" ca="1" si="1"/>
        <v>53</v>
      </c>
      <c r="H12" s="4">
        <f t="shared" ca="1" si="2"/>
        <v>419</v>
      </c>
      <c r="I12" s="4" t="str" cm="1">
        <f t="array" aca="1" ref="I12" ca="1">IF(H12&gt;=400,"A",IF(total&gt;=300,"B","C"))</f>
        <v>A</v>
      </c>
      <c r="J12" s="4" t="str">
        <f t="shared" ca="1" si="3"/>
        <v>Pass</v>
      </c>
    </row>
    <row r="13" spans="1:15">
      <c r="A13" s="5" t="s">
        <v>23</v>
      </c>
      <c r="B13" s="4">
        <f t="shared" ca="1" si="1"/>
        <v>83</v>
      </c>
      <c r="C13" s="4">
        <f t="shared" ca="1" si="1"/>
        <v>67</v>
      </c>
      <c r="D13" s="4">
        <f t="shared" ca="1" si="1"/>
        <v>89</v>
      </c>
      <c r="E13" s="4">
        <f t="shared" ca="1" si="1"/>
        <v>59</v>
      </c>
      <c r="F13" s="4">
        <f t="shared" ca="1" si="1"/>
        <v>58</v>
      </c>
      <c r="G13" s="30">
        <v>72</v>
      </c>
      <c r="H13" s="4">
        <f t="shared" ca="1" si="2"/>
        <v>428</v>
      </c>
      <c r="I13" s="4" t="str" cm="1">
        <f t="array" aca="1" ref="I13" ca="1">IF(H13&gt;=400,"A",IF(total&gt;=300,"B","C"))</f>
        <v>A</v>
      </c>
      <c r="J13" s="4" t="str">
        <f t="shared" ca="1" si="3"/>
        <v>Pass</v>
      </c>
    </row>
    <row r="14" spans="1:15">
      <c r="A14" s="5" t="s">
        <v>24</v>
      </c>
      <c r="B14" s="4">
        <f t="shared" ca="1" si="1"/>
        <v>59</v>
      </c>
      <c r="C14" s="4">
        <f t="shared" ca="1" si="1"/>
        <v>82</v>
      </c>
      <c r="D14" s="4">
        <f t="shared" ca="1" si="1"/>
        <v>93</v>
      </c>
      <c r="E14" s="4">
        <f t="shared" ca="1" si="1"/>
        <v>99</v>
      </c>
      <c r="F14" s="4">
        <f t="shared" ca="1" si="1"/>
        <v>72</v>
      </c>
      <c r="G14" s="30">
        <f t="shared" ca="1" si="1"/>
        <v>100</v>
      </c>
      <c r="H14" s="4">
        <f t="shared" ca="1" si="2"/>
        <v>505</v>
      </c>
      <c r="I14" s="4" t="str" cm="1">
        <f t="array" aca="1" ref="I14" ca="1">IF(H14&gt;=400,"A",IF(total&gt;=300,"B","C"))</f>
        <v>A</v>
      </c>
      <c r="J14" s="4" t="str">
        <f t="shared" ca="1" si="3"/>
        <v>Pass</v>
      </c>
    </row>
    <row r="15" spans="1:15">
      <c r="A15" s="5" t="s">
        <v>25</v>
      </c>
      <c r="B15" s="4">
        <f t="shared" ca="1" si="1"/>
        <v>86</v>
      </c>
      <c r="C15" s="4">
        <f t="shared" ca="1" si="1"/>
        <v>99</v>
      </c>
      <c r="D15" s="4">
        <f t="shared" ca="1" si="1"/>
        <v>82</v>
      </c>
      <c r="E15" s="4">
        <f t="shared" ca="1" si="1"/>
        <v>78</v>
      </c>
      <c r="F15" s="4">
        <f t="shared" ca="1" si="1"/>
        <v>82</v>
      </c>
      <c r="G15" s="30">
        <f t="shared" ca="1" si="1"/>
        <v>57</v>
      </c>
      <c r="H15" s="4">
        <f t="shared" ca="1" si="2"/>
        <v>484</v>
      </c>
      <c r="I15" s="4" t="str" cm="1">
        <f t="array" aca="1" ref="I15" ca="1">IF(H15&gt;=400,"A",IF(total&gt;=300,"B","C"))</f>
        <v>A</v>
      </c>
      <c r="J15" s="4" t="str">
        <f t="shared" ca="1" si="3"/>
        <v>Pass</v>
      </c>
    </row>
    <row r="16" spans="1:15">
      <c r="A16" s="5" t="s">
        <v>26</v>
      </c>
      <c r="B16" s="4">
        <f t="shared" ca="1" si="1"/>
        <v>80</v>
      </c>
      <c r="C16" s="4">
        <f t="shared" ca="1" si="1"/>
        <v>94</v>
      </c>
      <c r="D16" s="4">
        <f t="shared" ca="1" si="1"/>
        <v>52</v>
      </c>
      <c r="E16" s="4">
        <f t="shared" ca="1" si="1"/>
        <v>58</v>
      </c>
      <c r="F16" s="4">
        <f t="shared" ca="1" si="1"/>
        <v>93</v>
      </c>
      <c r="G16" s="30">
        <f t="shared" ca="1" si="1"/>
        <v>67</v>
      </c>
      <c r="H16" s="4">
        <f t="shared" ca="1" si="2"/>
        <v>444</v>
      </c>
      <c r="I16" s="4" t="str" cm="1">
        <f t="array" aca="1" ref="I16" ca="1">IF(H16&gt;=400,"A",IF(total&gt;=300,"B","C"))</f>
        <v>A</v>
      </c>
      <c r="J16" s="4" t="str">
        <f t="shared" ca="1" si="3"/>
        <v>Pass</v>
      </c>
    </row>
    <row r="17" spans="1:10">
      <c r="A17" s="5" t="s">
        <v>27</v>
      </c>
      <c r="B17" s="4">
        <f t="shared" ca="1" si="1"/>
        <v>65</v>
      </c>
      <c r="C17" s="4">
        <f t="shared" ca="1" si="1"/>
        <v>95</v>
      </c>
      <c r="D17" s="4">
        <f t="shared" ca="1" si="1"/>
        <v>83</v>
      </c>
      <c r="E17" s="4">
        <f t="shared" ca="1" si="1"/>
        <v>62</v>
      </c>
      <c r="F17" s="4">
        <f t="shared" ca="1" si="1"/>
        <v>59</v>
      </c>
      <c r="G17" s="30">
        <f t="shared" ca="1" si="1"/>
        <v>90</v>
      </c>
      <c r="H17" s="4">
        <f t="shared" ca="1" si="2"/>
        <v>454</v>
      </c>
      <c r="I17" s="4" t="str" cm="1">
        <f t="array" aca="1" ref="I17" ca="1">IF(H17&gt;=400,"A",IF(total&gt;=300,"B","C"))</f>
        <v>A</v>
      </c>
      <c r="J17" s="4" t="str">
        <f t="shared" ca="1" si="3"/>
        <v>Pass</v>
      </c>
    </row>
  </sheetData>
  <mergeCells count="1">
    <mergeCell ref="B1:H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23ABB-2163-4D1D-984A-DAB40A2DBE35}">
  <dimension ref="C1:K11"/>
  <sheetViews>
    <sheetView topLeftCell="B1" workbookViewId="0">
      <selection activeCell="D12" sqref="D12"/>
    </sheetView>
  </sheetViews>
  <sheetFormatPr defaultRowHeight="15"/>
  <cols>
    <col min="3" max="3" width="30.140625" customWidth="1"/>
    <col min="11" max="11" width="45.7109375" customWidth="1"/>
  </cols>
  <sheetData>
    <row r="1" spans="3:11">
      <c r="C1" s="44" t="s">
        <v>175</v>
      </c>
      <c r="D1" s="44"/>
      <c r="E1" s="44"/>
      <c r="F1" s="44"/>
      <c r="G1" s="44"/>
      <c r="H1" s="44"/>
      <c r="I1" s="44"/>
    </row>
    <row r="2" spans="3:11">
      <c r="C2" s="44"/>
      <c r="D2" s="44"/>
      <c r="E2" s="44"/>
      <c r="F2" s="44"/>
      <c r="G2" s="44"/>
      <c r="H2" s="44"/>
      <c r="I2" s="44"/>
    </row>
    <row r="3" spans="3:11">
      <c r="C3" s="44"/>
      <c r="D3" s="44"/>
      <c r="E3" s="44"/>
      <c r="F3" s="44"/>
      <c r="G3" s="44"/>
      <c r="H3" s="44"/>
      <c r="I3" s="44"/>
    </row>
    <row r="5" spans="3:11" ht="15.75">
      <c r="C5" s="32" t="s">
        <v>176</v>
      </c>
      <c r="D5">
        <v>16500</v>
      </c>
      <c r="K5" t="s">
        <v>177</v>
      </c>
    </row>
    <row r="6" spans="3:11" ht="15.75">
      <c r="C6" s="32" t="s">
        <v>178</v>
      </c>
      <c r="D6" s="13">
        <v>2.75E-2</v>
      </c>
      <c r="K6" t="s">
        <v>179</v>
      </c>
    </row>
    <row r="7" spans="3:11" ht="15.75">
      <c r="C7" s="32" t="s">
        <v>180</v>
      </c>
      <c r="D7">
        <v>32</v>
      </c>
      <c r="K7" t="s">
        <v>181</v>
      </c>
    </row>
    <row r="8" spans="3:11" ht="15.75">
      <c r="C8" s="32" t="s">
        <v>182</v>
      </c>
      <c r="D8">
        <f>D5*D6</f>
        <v>453.75</v>
      </c>
      <c r="K8" t="s">
        <v>183</v>
      </c>
    </row>
    <row r="9" spans="3:11" ht="15.75">
      <c r="C9" s="32" t="s">
        <v>184</v>
      </c>
      <c r="D9">
        <f>D7*D8</f>
        <v>14520</v>
      </c>
    </row>
    <row r="10" spans="3:11" ht="15.75">
      <c r="C10" s="32" t="s">
        <v>185</v>
      </c>
      <c r="D10">
        <f>D5+D8+D9</f>
        <v>31473.75</v>
      </c>
    </row>
    <row r="11" spans="3:11" ht="15.75">
      <c r="C11" s="32" t="s">
        <v>186</v>
      </c>
      <c r="D11">
        <f>D5+D10</f>
        <v>47973.75</v>
      </c>
    </row>
  </sheetData>
  <mergeCells count="1">
    <mergeCell ref="C1:I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286D3-D2B1-401C-9EEC-8E31C7F5AC66}">
  <dimension ref="B1:K18"/>
  <sheetViews>
    <sheetView tabSelected="1" topLeftCell="A6" workbookViewId="0">
      <selection activeCell="K18" sqref="K18"/>
    </sheetView>
  </sheetViews>
  <sheetFormatPr defaultRowHeight="15"/>
  <cols>
    <col min="2" max="2" width="32.140625" customWidth="1"/>
    <col min="3" max="3" width="16" customWidth="1"/>
    <col min="6" max="6" width="4.7109375" customWidth="1"/>
    <col min="7" max="7" width="3.42578125" customWidth="1"/>
    <col min="9" max="9" width="2.5703125" customWidth="1"/>
    <col min="11" max="11" width="57.7109375" customWidth="1"/>
  </cols>
  <sheetData>
    <row r="1" spans="2:11">
      <c r="B1" s="45" t="s">
        <v>187</v>
      </c>
      <c r="C1" s="45"/>
      <c r="D1" s="45"/>
      <c r="E1" s="45"/>
      <c r="F1" s="45"/>
      <c r="G1" s="45"/>
      <c r="H1" s="45"/>
      <c r="I1" s="45"/>
    </row>
    <row r="2" spans="2:11">
      <c r="B2" s="45"/>
      <c r="C2" s="45"/>
      <c r="D2" s="45"/>
      <c r="E2" s="45"/>
      <c r="F2" s="45"/>
      <c r="G2" s="45"/>
      <c r="H2" s="45"/>
      <c r="I2" s="45"/>
    </row>
    <row r="3" spans="2:11">
      <c r="B3" s="45"/>
      <c r="C3" s="45"/>
      <c r="D3" s="45"/>
      <c r="E3" s="45"/>
      <c r="F3" s="45"/>
      <c r="G3" s="45"/>
      <c r="H3" s="45"/>
      <c r="I3" s="45"/>
    </row>
    <row r="5" spans="2:11">
      <c r="B5" s="33" t="s">
        <v>188</v>
      </c>
      <c r="C5" t="s">
        <v>189</v>
      </c>
    </row>
    <row r="6" spans="2:11">
      <c r="B6" s="33" t="s">
        <v>190</v>
      </c>
      <c r="C6">
        <v>74</v>
      </c>
    </row>
    <row r="7" spans="2:11">
      <c r="B7" s="33" t="s">
        <v>191</v>
      </c>
      <c r="C7">
        <v>2600</v>
      </c>
      <c r="K7" t="s">
        <v>192</v>
      </c>
    </row>
    <row r="8" spans="2:11">
      <c r="B8" s="33" t="s">
        <v>193</v>
      </c>
      <c r="C8">
        <v>37</v>
      </c>
      <c r="K8" t="s">
        <v>194</v>
      </c>
    </row>
    <row r="9" spans="2:11">
      <c r="B9" s="33" t="s">
        <v>195</v>
      </c>
      <c r="C9">
        <v>16</v>
      </c>
      <c r="K9" t="s">
        <v>196</v>
      </c>
    </row>
    <row r="10" spans="2:11">
      <c r="B10" s="33" t="s">
        <v>197</v>
      </c>
      <c r="C10">
        <v>650</v>
      </c>
      <c r="K10" t="s">
        <v>198</v>
      </c>
    </row>
    <row r="11" spans="2:11">
      <c r="B11" s="33" t="s">
        <v>199</v>
      </c>
      <c r="C11">
        <f>C6-C8</f>
        <v>37</v>
      </c>
      <c r="K11" t="s">
        <v>200</v>
      </c>
    </row>
    <row r="12" spans="2:11">
      <c r="B12" s="33" t="s">
        <v>201</v>
      </c>
      <c r="C12">
        <f>C9*D12</f>
        <v>1539200</v>
      </c>
      <c r="D12">
        <f>C8*C7</f>
        <v>96200</v>
      </c>
      <c r="K12" t="s">
        <v>202</v>
      </c>
    </row>
    <row r="13" spans="2:11">
      <c r="B13" s="33" t="s">
        <v>203</v>
      </c>
      <c r="C13">
        <f>D13*C9</f>
        <v>384800</v>
      </c>
      <c r="D13">
        <f>C8*C10</f>
        <v>24050</v>
      </c>
    </row>
    <row r="14" spans="2:11">
      <c r="B14" s="33" t="s">
        <v>204</v>
      </c>
      <c r="C14">
        <f>C12+C13</f>
        <v>1924000</v>
      </c>
    </row>
    <row r="15" spans="2:11">
      <c r="B15" s="33" t="s">
        <v>205</v>
      </c>
      <c r="C15">
        <f>C14-C16</f>
        <v>1846100</v>
      </c>
    </row>
    <row r="16" spans="2:11">
      <c r="B16" s="33" t="s">
        <v>206</v>
      </c>
      <c r="C16">
        <f>C17+C18</f>
        <v>77900</v>
      </c>
    </row>
    <row r="17" spans="2:3">
      <c r="B17" s="33" t="s">
        <v>207</v>
      </c>
      <c r="C17">
        <v>68500</v>
      </c>
    </row>
    <row r="18" spans="2:3">
      <c r="B18" s="33" t="s">
        <v>208</v>
      </c>
      <c r="C18">
        <v>9400</v>
      </c>
    </row>
  </sheetData>
  <mergeCells count="1">
    <mergeCell ref="B1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2023-10-05T11:06:58Z</dcterms:created>
  <dcterms:modified xsi:type="dcterms:W3CDTF">2024-12-13T11:40:27Z</dcterms:modified>
  <cp:category/>
  <cp:contentStatus/>
</cp:coreProperties>
</file>