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21F76D97-F5D4-402A-ADB1-F1622FE4B88B}" xr6:coauthVersionLast="45" xr6:coauthVersionMax="45" xr10:uidLastSave="{00000000-0000-0000-0000-000000000000}"/>
  <bookViews>
    <workbookView xWindow="-24645" yWindow="663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/>
  <c r="H13" i="2" s="1"/>
  <c r="F13" i="2"/>
  <c r="E13" i="2"/>
  <c r="D13" i="2"/>
  <c r="E12" i="2"/>
  <c r="D12" i="2"/>
  <c r="C12" i="2"/>
  <c r="B12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1" i="2"/>
  <c r="E16" i="1"/>
  <c r="D16" i="1"/>
  <c r="C16" i="1"/>
  <c r="B16" i="1"/>
  <c r="E14" i="1"/>
  <c r="D14" i="1"/>
  <c r="C14" i="1"/>
  <c r="B3" i="2" s="1"/>
  <c r="B14" i="1"/>
  <c r="E8" i="1"/>
  <c r="E11" i="1" s="1"/>
  <c r="D8" i="1"/>
  <c r="D11" i="1" s="1"/>
  <c r="C8" i="1"/>
  <c r="B8" i="1" s="1"/>
  <c r="B11" i="1" s="1"/>
  <c r="G11" i="2" l="1"/>
  <c r="G12" i="2" s="1"/>
  <c r="G10" i="2" s="1"/>
  <c r="C11" i="1"/>
  <c r="H10" i="2" l="1"/>
  <c r="H14" i="2" s="1"/>
  <c r="G14" i="2"/>
  <c r="B17" i="2" l="1"/>
  <c r="B19" i="2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<sst xmlns="http://schemas.openxmlformats.org/spreadsheetml/2006/main" count="55" uniqueCount="47">
  <si>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</si>
  <si>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</si>
  <si>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oxy</t>
  </si>
  <si>
    <t>Personal Required Rate of Return</t>
  </si>
  <si>
    <t>3.45%</t>
  </si>
  <si>
    <t>Shares Outstanding (M)</t>
  </si>
  <si>
    <t>916.78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</si>
  <si>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</si>
  <si>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</si>
  <si>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</si>
  <si>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</si>
  <si>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</si>
  <si>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552</t>
  </si>
  <si>
    <t>1519</t>
  </si>
  <si>
    <t>2749</t>
  </si>
  <si>
    <t>738</t>
  </si>
  <si>
    <t>Income Statement Data</t>
  </si>
  <si>
    <t>Revenue ($M)</t>
  </si>
  <si>
    <t>10090</t>
  </si>
  <si>
    <t>12508</t>
  </si>
  <si>
    <t>17824</t>
  </si>
  <si>
    <t>20393</t>
  </si>
  <si>
    <t>Net Income ($M)</t>
  </si>
  <si>
    <t>-574</t>
  </si>
  <si>
    <t>1311</t>
  </si>
  <si>
    <t>4131</t>
  </si>
  <si>
    <t>-667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</si>
  <si>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</si>
  <si>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</si>
  <si>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</si>
  <si>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</si>
  <si>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</si>
  <si>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</si>
  <si>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</si>
  <si>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</si>
  <si>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-6.9%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</si>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</sst>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-5.6888007928642223E-2</v>
      </c>
      <c r="C14" s="20">
        <f>C13/C12</f>
        <v>0.10481291973137193</v>
      </c>
      <c r="D14" s="20">
        <f>D13/D12</f>
        <v>0.23176615798922801</v>
      </c>
      <c r="E14" s="20">
        <f>E13/E12</f>
        <v>-3.2707301525033101E-2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-0.9616724738675958</v>
      </c>
      <c r="C16" s="20">
        <f>C9/C13</f>
        <v>1.1586575133485888</v>
      </c>
      <c r="D16" s="20">
        <f>D9/D13</f>
        <v>0.66545630597918182</v>
      </c>
      <c r="E16" s="20">
        <f>E9/E13</f>
        <v>-1.1064467766116941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6.1745942066731146E-2</v>
      </c>
      <c r="C3" s="9">
        <v>6.1745942066731153E-2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-6.1001357787879823E-2</v>
      </c>
      <c r="C4" s="9">
        <v>-6.1001357787879823E-2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2749</v>
      </c>
      <c r="C10" s="21" t="str">
        <f>'Step1 - Input Data'!E9</f>
        <v>738</v>
      </c>
      <c r="D10" s="14">
        <f>D12*$C$4</f>
        <v>-67.158233799648997</v>
      </c>
      <c r="E10" s="14">
        <f>E12*$C$4</f>
        <v>-60.077051548199748</v>
      </c>
      <c r="F10" s="14">
        <f>F12*$C$4</f>
        <v>-55.931734991373972</v>
      </c>
      <c r="G10" s="14">
        <f>G12*$C$4</f>
        <v>-52.072445276969169</v>
      </c>
      <c r="H10" s="14">
        <f>G10*(1+B16)/(B15-B16)</f>
        <v>-3663.0271850005893</v>
      </c>
    </row>
    <row r="11" spans="1:8" ht="15.75" customHeight="1" x14ac:dyDescent="0.3">
      <c r="A11" s="35" t="s">
        <v>17</v>
      </c>
      <c r="B11" s="21" t="str">
        <f>'Step1 - Input Data'!D12</f>
        <v>17824</v>
      </c>
      <c r="C11" s="21" t="str">
        <f>'Step1 - Input Data'!E12</f>
        <v>20393</v>
      </c>
      <c r="D11" s="17">
        <v>17830</v>
      </c>
      <c r="E11" s="17">
        <v>15950</v>
      </c>
      <c r="F11" s="17">
        <f>E11*(1+$C$5)</f>
        <v>14849.45</v>
      </c>
      <c r="G11" s="17">
        <f>F11*(1+$C$5)</f>
        <v>13824.837950000001</v>
      </c>
      <c r="H11" s="19"/>
    </row>
    <row r="12" spans="1:8" ht="13.2" customHeight="1" x14ac:dyDescent="0.25">
      <c r="A12" s="35" t="s">
        <v>22</v>
      </c>
      <c r="B12" s="21" t="str">
        <f>'Step1 - Input Data'!D13</f>
        <v>4131</v>
      </c>
      <c r="C12" s="21" t="str">
        <f>'Step1 - Input Data'!E13</f>
        <v>-667</v>
      </c>
      <c r="D12" s="21">
        <f>D11*$C$3</f>
        <v>1100.9301470498165</v>
      </c>
      <c r="E12" s="21">
        <f>E11*$C$3</f>
        <v>984.84777596436186</v>
      </c>
      <c r="F12" s="21">
        <f>F11*$C$3</f>
        <v>916.89327942282102</v>
      </c>
      <c r="G12" s="21">
        <f>G11*$C$3</f>
        <v>853.62764314264632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1.03</v>
      </c>
      <c r="E13" s="19">
        <f>ROUND((1+B15)^2,2)</f>
        <v>1.07</v>
      </c>
      <c r="F13" s="19">
        <f>ROUND((1+B15)^3,2)</f>
        <v>1.1100000000000001</v>
      </c>
      <c r="G13" s="19">
        <f>ROUND((1+B15)^4,2)</f>
        <v>1.1499999999999999</v>
      </c>
      <c r="H13" s="19">
        <f>G13</f>
        <v>1.1499999999999999</v>
      </c>
    </row>
    <row r="14" spans="1:8" ht="13.2" customHeight="1" x14ac:dyDescent="0.25">
      <c r="A14" s="35" t="s">
        <v>41</v>
      </c>
      <c r="B14" s="19"/>
      <c r="C14" s="19"/>
      <c r="D14" s="14">
        <f>D10/D13</f>
        <v>-65.202168737523294</v>
      </c>
      <c r="E14" s="14">
        <f>E10/E13</f>
        <v>-56.14677714785023</v>
      </c>
      <c r="F14" s="14">
        <f>F10/F13</f>
        <v>-50.388950442679253</v>
      </c>
      <c r="G14" s="14">
        <f>G10/G13</f>
        <v>-45.280387197364497</v>
      </c>
      <c r="H14" s="14">
        <f>H10/H13</f>
        <v>-3185.2410304352952</v>
      </c>
    </row>
    <row r="15" spans="1:8" ht="13.2" customHeight="1" x14ac:dyDescent="0.25">
      <c r="A15" s="35" t="s">
        <v>42</v>
      </c>
      <c r="B15" s="29" t="str">
        <f>'Step1 - Input Data'!B4</f>
        <v>3.45%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-3402.2593139607125</v>
      </c>
    </row>
    <row r="18" spans="1:2" ht="13.2" customHeight="1" x14ac:dyDescent="0.25">
      <c r="A18" s="35" t="s">
        <v>5</v>
      </c>
      <c r="B18" s="31" t="str">
        <f>'Step1 - Input Data'!B5</f>
        <v>916.78</v>
      </c>
    </row>
    <row r="19" spans="1:2" ht="13.2" customHeight="1" x14ac:dyDescent="0.25">
      <c r="A19" s="35" t="s">
        <v>45</v>
      </c>
      <c r="B19" s="32">
        <f>B17/B18</f>
        <v>-3.7110967887178088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2020-07-02T16:10:07Z</dcterms:created>
  <dcterms:modified xsi:type="dcterms:W3CDTF">2020-07-02T14:23:44Z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6c5091b1-b110-4592-9339-1778c749a158</vt:lpwstr>
  </property>
</Properties>
</file>