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22A9F178-C2D2-4517-82C9-65D94DE2F085}" xr6:coauthVersionLast="45" xr6:coauthVersionMax="45" xr10:uidLastSave="{00000000-0000-0000-0000-000000000000}"/>
  <bookViews>
    <workbookView xWindow="-27690" yWindow="561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G13" i="2"/>
  <c r="H13" i="2" s="1"/>
  <c r="F13" i="2"/>
  <c r="E13" i="2"/>
  <c r="D13" i="2"/>
  <c r="E12" i="2"/>
  <c r="D12" i="2"/>
  <c r="C12" i="2"/>
  <c r="B12" i="2"/>
  <c r="F11" i="2"/>
  <c r="F12" i="2" s="1"/>
  <c r="F10" i="2" s="1"/>
  <c r="F14" i="2" s="1"/>
  <c r="C11" i="2"/>
  <c r="B11" i="2"/>
  <c r="E10" i="2"/>
  <c r="E14" i="2" s="1"/>
  <c r="D10" i="2"/>
  <c r="D14" i="2" s="1"/>
  <c r="C10" i="2"/>
  <c r="B10" i="2"/>
  <c r="D9" i="2"/>
  <c r="E9" i="2" s="1"/>
  <c r="F9" i="2" s="1"/>
  <c r="G9" i="2" s="1"/>
  <c r="C9" i="2"/>
  <c r="B9" i="2"/>
  <c r="B4" i="2"/>
  <c r="B3" i="2"/>
  <c r="B1" i="2"/>
  <c r="E16" i="1"/>
  <c r="D16" i="1"/>
  <c r="C16" i="1"/>
  <c r="B16" i="1"/>
  <c r="E14" i="1"/>
  <c r="D14" i="1"/>
  <c r="C14" i="1"/>
  <c r="B14" i="1"/>
  <c r="E8" i="1"/>
  <c r="E11" i="1" s="1"/>
  <c r="D8" i="1"/>
  <c r="D11" i="1" s="1"/>
  <c r="C8" i="1"/>
  <c r="B8" i="1" s="1"/>
  <c r="B11" i="1" s="1"/>
  <c r="G11" i="2" l="1"/>
  <c r="G12" i="2" s="1"/>
  <c r="G10" i="2" s="1"/>
  <c r="C11" i="1"/>
  <c r="H10" i="2" l="1"/>
  <c r="H14" i="2" s="1"/>
  <c r="G14" i="2"/>
  <c r="B17" i="2" l="1"/>
  <c r="B19" i="2" s="1"/>
</calcChain>
</file>

<file path=xl/sharedStrings.xml><?xml version="1.0" encoding="utf-8"?>
<sst xmlns="http://schemas.openxmlformats.org/spreadsheetml/2006/main" count="55" uniqueCount="47">
  <si>
    <t>First Year of Projections</t>
  </si>
  <si>
    <t>Company Ticker Symbol</t>
  </si>
  <si>
    <t>mnst</t>
  </si>
  <si>
    <t>Personal Required Rate of Return</t>
  </si>
  <si>
    <t>7.5%</t>
  </si>
  <si>
    <t>Shares Outstanding (M)</t>
  </si>
  <si>
    <t>526.56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</si>
  <si>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</si>
  <si>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</si>
  <si>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</si>
  <si>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</si>
  <si>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</si>
  <si>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596.018</t>
  </si>
  <si>
    <t>894.603</t>
  </si>
  <si>
    <t>1086.96</t>
  </si>
  <si>
    <t>1003.36</t>
  </si>
  <si>
    <t>Income Statement Data</t>
  </si>
  <si>
    <t>Revenue ($M)</t>
  </si>
  <si>
    <t>3049.39</t>
  </si>
  <si>
    <t>3369.05</t>
  </si>
  <si>
    <t>3807.18</t>
  </si>
  <si>
    <t>4200.82</t>
  </si>
  <si>
    <t>Net Income ($M)</t>
  </si>
  <si>
    <t>712.685</t>
  </si>
  <si>
    <t>820.678</t>
  </si>
  <si>
    <t>993.004</t>
  </si>
  <si>
    <t>1107.84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</si>
  <si>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</si>
  <si>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</si>
  <si>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</si>
  <si>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</si>
  <si>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</si>
  <si>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</si>
  <si>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</si>
  <si>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</si>
  <si>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6.25%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</si>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</sst>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 t="s">
        <v>6</v>
      </c>
      <c r="C5" s="37" t="s">
        <v>7</v>
      </c>
      <c r="D5" s="38"/>
      <c r="E5" s="16"/>
      <c r="F5" s="16"/>
      <c r="G5" s="16"/>
      <c r="H5" s="6"/>
    </row>
    <row r="6" spans="1:8" ht="15.75" customHeight="1" x14ac:dyDescent="0.3">
      <c r="A6" s="10" t="s">
        <v>8</v>
      </c>
      <c r="B6" s="9">
        <v>0.02</v>
      </c>
      <c r="C6" s="37" t="s">
        <v>9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10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11</v>
      </c>
      <c r="B9" s="18" t="s">
        <v>12</v>
      </c>
      <c r="C9" s="18" t="s">
        <v>13</v>
      </c>
      <c r="D9" s="18" t="s">
        <v>14</v>
      </c>
      <c r="E9" s="18" t="s">
        <v>15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16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17</v>
      </c>
      <c r="B12" s="18" t="s">
        <v>18</v>
      </c>
      <c r="C12" s="18" t="s">
        <v>19</v>
      </c>
      <c r="D12" s="18" t="s">
        <v>20</v>
      </c>
      <c r="E12" s="18" t="s">
        <v>21</v>
      </c>
      <c r="F12" s="16"/>
      <c r="G12" s="23"/>
      <c r="H12" s="6"/>
    </row>
    <row r="13" spans="1:8" ht="15.75" customHeight="1" x14ac:dyDescent="0.3">
      <c r="A13" s="15" t="s">
        <v>22</v>
      </c>
      <c r="B13" s="18" t="s">
        <v>23</v>
      </c>
      <c r="C13" s="18" t="s">
        <v>24</v>
      </c>
      <c r="D13" s="18" t="s">
        <v>25</v>
      </c>
      <c r="E13" s="18" t="s">
        <v>26</v>
      </c>
      <c r="F13" s="16"/>
      <c r="G13" s="23"/>
      <c r="H13" s="6"/>
    </row>
    <row r="14" spans="1:8" ht="15.75" customHeight="1" x14ac:dyDescent="0.3">
      <c r="A14" s="10" t="s">
        <v>27</v>
      </c>
      <c r="B14" s="20">
        <f>B13/B12</f>
        <v>0.23371395590593527</v>
      </c>
      <c r="C14" s="20">
        <f>C13/C12</f>
        <v>0.2435932978139238</v>
      </c>
      <c r="D14" s="20">
        <f>D13/D12</f>
        <v>0.26082402197952292</v>
      </c>
      <c r="E14" s="20">
        <f>E13/E12</f>
        <v>0.26371994039259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28</v>
      </c>
      <c r="B16" s="20">
        <f>B9/B13</f>
        <v>0.83629934683626017</v>
      </c>
      <c r="C16" s="20">
        <f>C9/C13</f>
        <v>1.0900779599306913</v>
      </c>
      <c r="D16" s="20">
        <f>D9/D13</f>
        <v>1.0946179471583197</v>
      </c>
      <c r="E16" s="20">
        <f>E9/E13</f>
        <v>0.90569035239745821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29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30</v>
      </c>
      <c r="C2" s="12" t="s">
        <v>31</v>
      </c>
      <c r="D2" s="4"/>
      <c r="E2" s="4"/>
    </row>
    <row r="3" spans="1:8" ht="15.75" customHeight="1" x14ac:dyDescent="0.3">
      <c r="A3" s="35" t="s">
        <v>32</v>
      </c>
      <c r="B3" s="30">
        <f>AVERAGE('Step1 - Input Data'!B14:E14)</f>
        <v>0.25046280402299298</v>
      </c>
      <c r="C3" s="9">
        <v>0.25046280402299298</v>
      </c>
      <c r="D3" s="4"/>
      <c r="E3" s="4"/>
    </row>
    <row r="4" spans="1:8" ht="15.75" customHeight="1" x14ac:dyDescent="0.3">
      <c r="A4" s="35" t="s">
        <v>33</v>
      </c>
      <c r="B4" s="30">
        <f>AVERAGE('Step1 - Input Data'!B16:E16)</f>
        <v>0.98167140158068233</v>
      </c>
      <c r="C4" s="9">
        <v>0.98167140158068233</v>
      </c>
      <c r="D4" s="4"/>
      <c r="E4" s="4"/>
    </row>
    <row r="5" spans="1:8" ht="15.75" customHeight="1" x14ac:dyDescent="0.3">
      <c r="A5" s="39" t="s">
        <v>34</v>
      </c>
      <c r="B5" s="38"/>
      <c r="C5" s="8" t="s">
        <v>35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36</v>
      </c>
      <c r="B7" s="38"/>
      <c r="C7" s="38"/>
      <c r="D7" s="38"/>
      <c r="E7" s="38"/>
    </row>
    <row r="8" spans="1:8" ht="13.2" customHeight="1" x14ac:dyDescent="0.25">
      <c r="B8" s="12" t="s">
        <v>37</v>
      </c>
      <c r="C8" s="12" t="s">
        <v>37</v>
      </c>
      <c r="D8" s="12" t="s">
        <v>38</v>
      </c>
      <c r="E8" s="12" t="s">
        <v>38</v>
      </c>
      <c r="F8" s="12" t="s">
        <v>38</v>
      </c>
      <c r="G8" s="12" t="s">
        <v>38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39</v>
      </c>
    </row>
    <row r="10" spans="1:8" ht="13.2" customHeight="1" x14ac:dyDescent="0.25">
      <c r="A10" s="35" t="s">
        <v>11</v>
      </c>
      <c r="B10" s="21" t="str">
        <f>'Step1 - Input Data'!D9</f>
        <v>1086.96</v>
      </c>
      <c r="C10" s="21" t="str">
        <f>'Step1 - Input Data'!E9</f>
        <v>1003.36</v>
      </c>
      <c r="D10" s="14">
        <f>D12*$C$4</f>
        <v>1003.1584612258434</v>
      </c>
      <c r="E10" s="14">
        <f>E12*$C$4</f>
        <v>1099.0486082547845</v>
      </c>
      <c r="F10" s="14">
        <f>F12*$C$4</f>
        <v>1167.7391462707085</v>
      </c>
      <c r="G10" s="14">
        <f>G12*$C$4</f>
        <v>1240.7228429126278</v>
      </c>
      <c r="H10" s="14">
        <f>G10*(1+B16)/(B15-B16)</f>
        <v>23009.769086743279</v>
      </c>
    </row>
    <row r="11" spans="1:8" ht="15.75" customHeight="1" x14ac:dyDescent="0.3">
      <c r="A11" s="35" t="s">
        <v>17</v>
      </c>
      <c r="B11" s="21" t="str">
        <f>'Step1 - Input Data'!D12</f>
        <v>3807.18</v>
      </c>
      <c r="C11" s="21" t="str">
        <f>'Step1 - Input Data'!E12</f>
        <v>4200.82</v>
      </c>
      <c r="D11" s="17">
        <v>4080</v>
      </c>
      <c r="E11" s="17">
        <v>4470</v>
      </c>
      <c r="F11" s="17">
        <f>E11*(1+$C$5)</f>
        <v>4749.375</v>
      </c>
      <c r="G11" s="17">
        <f>F11*(1+$C$5)</f>
        <v>5046.2109375</v>
      </c>
      <c r="H11" s="19"/>
    </row>
    <row r="12" spans="1:8" ht="13.2" customHeight="1" x14ac:dyDescent="0.25">
      <c r="A12" s="35" t="s">
        <v>22</v>
      </c>
      <c r="B12" s="21" t="str">
        <f>'Step1 - Input Data'!D13</f>
        <v>993.004</v>
      </c>
      <c r="C12" s="21" t="str">
        <f>'Step1 - Input Data'!E13</f>
        <v>1107.84</v>
      </c>
      <c r="D12" s="21">
        <f>D11*$C$3</f>
        <v>1021.8882404138113</v>
      </c>
      <c r="E12" s="21">
        <f>E11*$C$3</f>
        <v>1119.5687339827787</v>
      </c>
      <c r="F12" s="21">
        <f>F11*$C$3</f>
        <v>1189.5417798567023</v>
      </c>
      <c r="G12" s="21">
        <f>G11*$C$3</f>
        <v>1263.8881410977463</v>
      </c>
      <c r="H12" s="19"/>
    </row>
    <row r="13" spans="1:8" ht="13.2" customHeight="1" x14ac:dyDescent="0.25">
      <c r="A13" s="35" t="s">
        <v>40</v>
      </c>
      <c r="B13" s="22"/>
      <c r="C13" s="22"/>
      <c r="D13" s="25">
        <f>ROUND((1+B15)^1,2)</f>
        <v>1.08</v>
      </c>
      <c r="E13" s="19">
        <f>ROUND((1+B15)^2,2)</f>
        <v>1.1599999999999999</v>
      </c>
      <c r="F13" s="19">
        <f>ROUND((1+B15)^3,2)</f>
        <v>1.24</v>
      </c>
      <c r="G13" s="19">
        <f>ROUND((1+B15)^4,2)</f>
        <v>1.34</v>
      </c>
      <c r="H13" s="19">
        <f>G13</f>
        <v>1.34</v>
      </c>
    </row>
    <row r="14" spans="1:8" ht="13.2" customHeight="1" x14ac:dyDescent="0.25">
      <c r="A14" s="35" t="s">
        <v>41</v>
      </c>
      <c r="B14" s="19"/>
      <c r="C14" s="19"/>
      <c r="D14" s="14">
        <f>D10/D13</f>
        <v>928.85042706096613</v>
      </c>
      <c r="E14" s="14">
        <f>E10/E13</f>
        <v>947.45569677136609</v>
      </c>
      <c r="F14" s="14">
        <f>F10/F13</f>
        <v>941.72511796024878</v>
      </c>
      <c r="G14" s="14">
        <f>G10/G13</f>
        <v>925.91256933778186</v>
      </c>
      <c r="H14" s="14">
        <f>H10/H13</f>
        <v>17171.469467718864</v>
      </c>
    </row>
    <row r="15" spans="1:8" ht="13.2" customHeight="1" x14ac:dyDescent="0.25">
      <c r="A15" s="35" t="s">
        <v>42</v>
      </c>
      <c r="B15" s="29" t="str">
        <f>'Step1 - Input Data'!B4</f>
        <v>7.5%</v>
      </c>
    </row>
    <row r="16" spans="1:8" ht="13.2" customHeight="1" x14ac:dyDescent="0.25">
      <c r="A16" s="35" t="s">
        <v>43</v>
      </c>
      <c r="B16" s="30">
        <f>'Step1 - Input Data'!B6</f>
        <v>0.02</v>
      </c>
    </row>
    <row r="17" spans="1:2" ht="13.2" customHeight="1" x14ac:dyDescent="0.25">
      <c r="A17" s="35" t="s">
        <v>44</v>
      </c>
      <c r="B17" s="14">
        <f>SUM(D14:H14)</f>
        <v>20915.413278849228</v>
      </c>
    </row>
    <row r="18" spans="1:2" ht="13.2" customHeight="1" x14ac:dyDescent="0.25">
      <c r="A18" s="35" t="s">
        <v>5</v>
      </c>
      <c r="B18" s="31" t="str">
        <f>'Step1 - Input Data'!B5</f>
        <v>526.56</v>
      </c>
    </row>
    <row r="19" spans="1:2" ht="13.2" customHeight="1" x14ac:dyDescent="0.25">
      <c r="A19" s="35" t="s">
        <v>45</v>
      </c>
      <c r="B19" s="32">
        <f>B17/B18</f>
        <v>39.720854753208052</v>
      </c>
    </row>
    <row r="21" spans="1:2" ht="13.2" customHeight="1" x14ac:dyDescent="0.25">
      <c r="A21" s="35" t="s">
        <v>46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2020-07-01T16:44:52Z</dcterms:created>
  <dcterms:modified xsi:type="dcterms:W3CDTF">2020-07-01T18:02:48Z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661d2d50-aee7-4c3a-aabe-7b29db927a85</vt:lpwstr>
  </property>
</Properties>
</file>