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3FB3C667-657F-4A32-98BD-D4AC2216AC6B}" xr6:coauthVersionLast="45" xr6:coauthVersionMax="45" xr10:uidLastSave="{00000000-0000-0000-0000-000000000000}"/>
  <bookViews>
    <workbookView xWindow="-26820" yWindow="648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D13" i="2" s="1"/>
  <c r="G13" i="2"/>
  <c r="H13" i="2" s="1"/>
  <c r="F13" i="2"/>
  <c r="F14" i="2" s="1"/>
  <c r="E13" i="2"/>
  <c r="F12" i="2"/>
  <c r="E12" i="2"/>
  <c r="D12" i="2"/>
  <c r="C12" i="2"/>
  <c r="B12" i="2"/>
  <c r="G11" i="2"/>
  <c r="G12" i="2" s="1"/>
  <c r="G10" i="2" s="1"/>
  <c r="F11" i="2"/>
  <c r="C11" i="2"/>
  <c r="B11" i="2"/>
  <c r="F10" i="2"/>
  <c r="E10" i="2"/>
  <c r="E14" i="2" s="1"/>
  <c r="D10" i="2"/>
  <c r="C10" i="2"/>
  <c r="B10" i="2"/>
  <c r="D9" i="2"/>
  <c r="E9" i="2" s="1"/>
  <c r="F9" i="2" s="1"/>
  <c r="G9" i="2" s="1"/>
  <c r="C9" i="2"/>
  <c r="B9" i="2"/>
  <c r="B1" i="2"/>
  <c r="E16" i="1"/>
  <c r="D16" i="1"/>
  <c r="C16" i="1"/>
  <c r="B16" i="1"/>
  <c r="B4" i="2" s="1"/>
  <c r="E14" i="1"/>
  <c r="D14" i="1"/>
  <c r="C14" i="1"/>
  <c r="B3" i="2" s="1"/>
  <c r="B14" i="1"/>
  <c r="E8" i="1"/>
  <c r="E11" i="1" s="1"/>
  <c r="H10" i="2" l="1"/>
  <c r="H14" i="2" s="1"/>
  <c r="G14" i="2"/>
  <c r="D14" i="2"/>
  <c r="B17" i="2" s="1"/>
  <c r="B19" i="2" s="1"/>
  <c r="D8" i="1"/>
  <c r="C8" i="1" l="1"/>
  <c r="D11" i="1"/>
  <c r="B8" i="1" l="1"/>
  <c r="B11" i="1" s="1"/>
  <c r="C11" i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<sst xmlns="http://schemas.openxmlformats.org/spreadsheetml/2006/main" count="54" uniqueCount="46">
  <si>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</si>
  <si>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</si>
  <si>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FB</t>
  </si>
  <si>
    <t>Personal Required Rate of Return</t>
  </si>
  <si>
    <t>8.72%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</si>
  <si>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</si>
  <si>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</si>
  <si>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</si>
  <si>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</si>
  <si>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</si>
  <si>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</si>
  <si>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11617</t>
  </si>
  <si>
    <t>17483</t>
  </si>
  <si>
    <t>15359</t>
  </si>
  <si>
    <t>21212</t>
  </si>
  <si>
    <t>Income Statement Data</t>
  </si>
  <si>
    <t>Revenue ($M)</t>
  </si>
  <si>
    <t>27638</t>
  </si>
  <si>
    <t>40653</t>
  </si>
  <si>
    <t>55838</t>
  </si>
  <si>
    <t>70697</t>
  </si>
  <si>
    <t>Net Income ($M)</t>
  </si>
  <si>
    <t>10217</t>
  </si>
  <si>
    <t>15934</t>
  </si>
  <si>
    <t>22112</t>
  </si>
  <si>
    <t>18485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</si>
  <si>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</si>
  <si>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</si>
  <si>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</si>
  <si>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</si>
  <si>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</si>
  <si>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</si>
  <si>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</si>
  <si>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</si>
  <si>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17.15%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</si>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</sst>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2400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0.36967219046240685</v>
      </c>
      <c r="C14" s="20">
        <f>C13/C12</f>
        <v>0.39195139350109465</v>
      </c>
      <c r="D14" s="20">
        <f>D13/D12</f>
        <v>0.39600272216053584</v>
      </c>
      <c r="E14" s="20">
        <f>E13/E12</f>
        <v>0.26146795479298979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1.1370265244200841</v>
      </c>
      <c r="C16" s="20">
        <f>C9/C13</f>
        <v>1.0972135057110581</v>
      </c>
      <c r="D16" s="20">
        <f>D9/D13</f>
        <v>0.69460021707670039</v>
      </c>
      <c r="E16" s="20">
        <f>E9/E13</f>
        <v>1.1475250202867189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0.35477356522925674</v>
      </c>
      <c r="C3" s="9">
        <v>0.35477356522925668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1.0190913168736404</v>
      </c>
      <c r="C4" s="9">
        <v>1.01909131687364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15359</v>
      </c>
      <c r="C10" s="21" t="str">
        <f>'Step1 - Input Data'!E9</f>
        <v>21212</v>
      </c>
      <c r="D10" s="14">
        <f>D12*$C$4</f>
        <v>24881.641126158658</v>
      </c>
      <c r="E10" s="14">
        <f>E12*$C$4</f>
        <v>32466.890048373258</v>
      </c>
      <c r="F10" s="14">
        <f>F12*$C$4</f>
        <v>38034.961691669268</v>
      </c>
      <c r="G10" s="14">
        <f>G12*$C$4</f>
        <v>44557.957621790549</v>
      </c>
      <c r="H10" s="14">
        <f>G10*(1+B16)/(B15-B16)</f>
        <v>676326.14247360651</v>
      </c>
    </row>
    <row r="11" spans="1:8" ht="15.75" customHeight="1" x14ac:dyDescent="0.3">
      <c r="A11" s="35" t="s">
        <v>16</v>
      </c>
      <c r="B11" s="21" t="str">
        <f>'Step1 - Input Data'!D12</f>
        <v>55838</v>
      </c>
      <c r="C11" s="21" t="str">
        <f>'Step1 - Input Data'!E12</f>
        <v>70697</v>
      </c>
      <c r="D11" s="17">
        <v>68820</v>
      </c>
      <c r="E11" s="17">
        <v>89800</v>
      </c>
      <c r="F11" s="17">
        <f>E11*(1+$C$5)</f>
        <v>105200.7</v>
      </c>
      <c r="G11" s="17">
        <f>F11*(1+$C$5)</f>
        <v>123242.62005</v>
      </c>
      <c r="H11" s="19"/>
    </row>
    <row r="12" spans="1:8" ht="13.2" customHeight="1" x14ac:dyDescent="0.25">
      <c r="A12" s="35" t="s">
        <v>21</v>
      </c>
      <c r="B12" s="21" t="str">
        <f>'Step1 - Input Data'!D13</f>
        <v>22112</v>
      </c>
      <c r="C12" s="21" t="str">
        <f>'Step1 - Input Data'!E13</f>
        <v>18485</v>
      </c>
      <c r="D12" s="21">
        <f>D11*$C$3</f>
        <v>24415.516759077444</v>
      </c>
      <c r="E12" s="21">
        <f>E11*$C$3</f>
        <v>31858.666157587249</v>
      </c>
      <c r="F12" s="21">
        <f>F11*$C$3</f>
        <v>37322.427403613459</v>
      </c>
      <c r="G12" s="21">
        <f>G11*$C$3</f>
        <v>43723.223703333169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1.0900000000000001</v>
      </c>
      <c r="E13" s="19">
        <f>ROUND((1+B15)^2,2)</f>
        <v>1.18</v>
      </c>
      <c r="F13" s="19">
        <f>ROUND((1+B15)^3,2)</f>
        <v>1.29</v>
      </c>
      <c r="G13" s="19">
        <f>ROUND((1+B15)^4,2)</f>
        <v>1.4</v>
      </c>
      <c r="H13" s="19">
        <f>G13</f>
        <v>1.4</v>
      </c>
    </row>
    <row r="14" spans="1:8" ht="13.2" customHeight="1" x14ac:dyDescent="0.25">
      <c r="A14" s="35" t="s">
        <v>40</v>
      </c>
      <c r="B14" s="19"/>
      <c r="C14" s="19"/>
      <c r="D14" s="14">
        <f>D10/D13</f>
        <v>22827.193693723537</v>
      </c>
      <c r="E14" s="14">
        <f>E10/E13</f>
        <v>27514.31360031632</v>
      </c>
      <c r="F14" s="14">
        <f>F10/F13</f>
        <v>29484.466427650594</v>
      </c>
      <c r="G14" s="14">
        <f>G10/G13</f>
        <v>31827.112586993251</v>
      </c>
      <c r="H14" s="14">
        <f>H10/H13</f>
        <v>483090.1017668618</v>
      </c>
    </row>
    <row r="15" spans="1:8" ht="13.2" customHeight="1" x14ac:dyDescent="0.25">
      <c r="A15" s="35" t="s">
        <v>41</v>
      </c>
      <c r="B15" s="29" t="str">
        <f>'Step1 - Input Data'!B4</f>
        <v>8.72%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594743.18807554548</v>
      </c>
    </row>
    <row r="18" spans="1:2" ht="13.2" customHeight="1" x14ac:dyDescent="0.25">
      <c r="A18" s="35" t="s">
        <v>5</v>
      </c>
      <c r="B18" s="31">
        <f>'Step1 - Input Data'!B5</f>
        <v>2400</v>
      </c>
    </row>
    <row r="19" spans="1:2" ht="13.2" customHeight="1" x14ac:dyDescent="0.25">
      <c r="A19" s="35" t="s">
        <v>44</v>
      </c>
      <c r="B19" s="32">
        <f>B17/B18</f>
        <v>247.80966169814394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2020-07-02T14:30:39Z</dcterms:created>
  <dcterms:modified xsi:type="dcterms:W3CDTF">2020-07-02T06:32:04Z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e7f1c9ab-da4c-43fc-8cac-bb252d7f4b8d</vt:lpwstr>
  </property>
</Properties>
</file>