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461F4B1A-8CA1-42C8-A577-69F441EFAA0A}" xr6:coauthVersionLast="45" xr6:coauthVersionMax="45" xr10:uidLastSave="{00000000-0000-0000-0000-000000000000}"/>
  <bookViews>
    <workbookView xWindow="-25920" yWindow="2880" windowWidth="21600" windowHeight="11325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F13" i="2"/>
  <c r="E12" i="2"/>
  <c r="D12" i="2"/>
  <c r="C12" i="2"/>
  <c r="B12" i="2"/>
  <c r="F11" i="2"/>
  <c r="F12" i="2" s="1"/>
  <c r="F10" i="2" s="1"/>
  <c r="F14" i="2" s="1"/>
  <c r="C11" i="2"/>
  <c r="B11" i="2"/>
  <c r="E10" i="2"/>
  <c r="D10" i="2"/>
  <c r="C10" i="2"/>
  <c r="B10" i="2"/>
  <c r="D9" i="2"/>
  <c r="E9" i="2" s="1"/>
  <c r="F9" i="2" s="1"/>
  <c r="G9" i="2" s="1"/>
  <c r="C9" i="2"/>
  <c r="B9" i="2"/>
  <c r="B1" i="2"/>
  <c r="E16" i="1"/>
  <c r="D16" i="1"/>
  <c r="C16" i="1"/>
  <c r="B16" i="1"/>
  <c r="B4" i="2" s="1"/>
  <c r="E14" i="1"/>
  <c r="D14" i="1"/>
  <c r="C14" i="1"/>
  <c r="B14" i="1"/>
  <c r="B3" i="2" s="1"/>
  <c r="E11" i="1"/>
  <c r="E8" i="1"/>
  <c r="D8" i="1"/>
  <c r="D11" i="1" s="1"/>
  <c r="D13" i="2" l="1"/>
  <c r="D14" i="2" s="1"/>
  <c r="G11" i="2"/>
  <c r="G12" i="2" s="1"/>
  <c r="G10" i="2" s="1"/>
  <c r="E13" i="2"/>
  <c r="E14" i="2" s="1"/>
  <c r="C8" i="1"/>
  <c r="H10" i="2" l="1"/>
  <c r="H14" i="2" s="1"/>
  <c r="G14" i="2"/>
  <c r="B17" i="2" s="1"/>
  <c r="B19" i="2" s="1"/>
  <c r="C11" i="1"/>
  <c r="B8" i="1"/>
  <c r="B11" i="1" s="1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<sst xmlns="http://schemas.openxmlformats.org/spreadsheetml/2006/main" count="55" uniqueCount="47">
  <si>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</si>
  <si>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</si>
  <si>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alxn</t>
  </si>
  <si>
    <t>Personal Required Rate of Return</t>
  </si>
  <si>
    <t>8.56%</t>
  </si>
  <si>
    <t>Shares Outstanding (M)</t>
  </si>
  <si>
    <t>220.83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</si>
  <si>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</si>
  <si>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</si>
  <si>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</si>
  <si>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</si>
  <si>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</si>
  <si>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753</t>
  </si>
  <si>
    <t>758.3</t>
  </si>
  <si>
    <t>213</t>
  </si>
  <si>
    <t>1914.2</t>
  </si>
  <si>
    <t>Income Statement Data</t>
  </si>
  <si>
    <t>Revenue ($M)</t>
  </si>
  <si>
    <t>3084</t>
  </si>
  <si>
    <t>3551.1</t>
  </si>
  <si>
    <t>4131.2</t>
  </si>
  <si>
    <t>4991.1</t>
  </si>
  <si>
    <t>Net Income ($M)</t>
  </si>
  <si>
    <t>399</t>
  </si>
  <si>
    <t>443.3</t>
  </si>
  <si>
    <t>77.6</t>
  </si>
  <si>
    <t>2404.3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</si>
  <si>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</si>
  <si>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</si>
  <si>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</si>
  <si>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</si>
  <si>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</si>
  <si>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</si>
  <si>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</si>
  <si>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</si>
  <si>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11.1%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</si>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</sst>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0.1293774319066148</v>
      </c>
      <c r="C14" s="20">
        <f>C13/C12</f>
        <v>0.12483455830587706</v>
      </c>
      <c r="D14" s="20">
        <f>D13/D12</f>
        <v>1.8783888458559255E-2</v>
      </c>
      <c r="E14" s="20">
        <f>E13/E12</f>
        <v>0.48171745707359098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1.887218045112782</v>
      </c>
      <c r="C16" s="20">
        <f>C9/C13</f>
        <v>1.7105797428378071</v>
      </c>
      <c r="D16" s="20">
        <f>D9/D13</f>
        <v>2.7448453608247423</v>
      </c>
      <c r="E16" s="20">
        <f>E9/E13</f>
        <v>0.79615688558000242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0.18867833393616051</v>
      </c>
      <c r="C3" s="9">
        <v>0.18867833393616051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1.7847000085888334</v>
      </c>
      <c r="C4" s="9">
        <v>1.7847000085888329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213</v>
      </c>
      <c r="C10" s="21" t="str">
        <f>'Step1 - Input Data'!E9</f>
        <v>1914.2</v>
      </c>
      <c r="D10" s="14">
        <f>D12*$C$4</f>
        <v>1777.9567037569516</v>
      </c>
      <c r="E10" s="14">
        <f>E12*$C$4</f>
        <v>1848.6708908381943</v>
      </c>
      <c r="F10" s="14">
        <f>F12*$C$4</f>
        <v>2053.8733597212336</v>
      </c>
      <c r="G10" s="14">
        <f>G12*$C$4</f>
        <v>2281.853302650291</v>
      </c>
      <c r="H10" s="14">
        <f>G10*(1+B16)/(B15-B16)</f>
        <v>35480.036108281973</v>
      </c>
    </row>
    <row r="11" spans="1:8" ht="15.75" customHeight="1" x14ac:dyDescent="0.3">
      <c r="A11" s="35" t="s">
        <v>17</v>
      </c>
      <c r="B11" s="21" t="str">
        <f>'Step1 - Input Data'!D12</f>
        <v>4131.2</v>
      </c>
      <c r="C11" s="21" t="str">
        <f>'Step1 - Input Data'!E12</f>
        <v>4991.1</v>
      </c>
      <c r="D11" s="17">
        <v>5280</v>
      </c>
      <c r="E11" s="17">
        <v>5490</v>
      </c>
      <c r="F11" s="17">
        <f>E11*(1+$C$5)</f>
        <v>6099.39</v>
      </c>
      <c r="G11" s="17">
        <f>F11*(1+$C$5)</f>
        <v>6776.4222900000004</v>
      </c>
      <c r="H11" s="19"/>
    </row>
    <row r="12" spans="1:8" ht="13.2" customHeight="1" x14ac:dyDescent="0.25">
      <c r="A12" s="35" t="s">
        <v>22</v>
      </c>
      <c r="B12" s="21" t="str">
        <f>'Step1 - Input Data'!D13</f>
        <v>77.6</v>
      </c>
      <c r="C12" s="21" t="str">
        <f>'Step1 - Input Data'!E13</f>
        <v>2404.3</v>
      </c>
      <c r="D12" s="21">
        <f>D11*$C$3</f>
        <v>996.22160318292754</v>
      </c>
      <c r="E12" s="21">
        <f>E11*$C$3</f>
        <v>1035.8440533095213</v>
      </c>
      <c r="F12" s="21">
        <f>F11*$C$3</f>
        <v>1150.8227432268782</v>
      </c>
      <c r="G12" s="21">
        <f>G11*$C$3</f>
        <v>1278.5640677250617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1.0900000000000001</v>
      </c>
      <c r="E13" s="19">
        <f>ROUND((1+B15)^2,2)</f>
        <v>1.18</v>
      </c>
      <c r="F13" s="19">
        <f>ROUND((1+B15)^3,2)</f>
        <v>1.28</v>
      </c>
      <c r="G13" s="19">
        <f>ROUND((1+B15)^4,2)</f>
        <v>1.39</v>
      </c>
      <c r="H13" s="19">
        <f>G13</f>
        <v>1.39</v>
      </c>
    </row>
    <row r="14" spans="1:8" ht="13.2" customHeight="1" x14ac:dyDescent="0.25">
      <c r="A14" s="35" t="s">
        <v>41</v>
      </c>
      <c r="B14" s="19"/>
      <c r="C14" s="19"/>
      <c r="D14" s="14">
        <f>D10/D13</f>
        <v>1631.1529392265609</v>
      </c>
      <c r="E14" s="14">
        <f>E10/E13</f>
        <v>1566.6702464730461</v>
      </c>
      <c r="F14" s="14">
        <f>F10/F13</f>
        <v>1604.5885622822136</v>
      </c>
      <c r="G14" s="14">
        <f>G10/G13</f>
        <v>1641.6210810433749</v>
      </c>
      <c r="H14" s="14">
        <f>H10/H13</f>
        <v>25525.205833296386</v>
      </c>
    </row>
    <row r="15" spans="1:8" ht="13.2" customHeight="1" x14ac:dyDescent="0.25">
      <c r="A15" s="35" t="s">
        <v>42</v>
      </c>
      <c r="B15" s="29" t="str">
        <f>'Step1 - Input Data'!B4</f>
        <v>8.56%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31969.238662321583</v>
      </c>
    </row>
    <row r="18" spans="1:2" ht="13.2" customHeight="1" x14ac:dyDescent="0.25">
      <c r="A18" s="35" t="s">
        <v>5</v>
      </c>
      <c r="B18" s="31" t="str">
        <f>'Step1 - Input Data'!B5</f>
        <v>220.83</v>
      </c>
    </row>
    <row r="19" spans="1:2" ht="13.2" customHeight="1" x14ac:dyDescent="0.25">
      <c r="A19" s="35" t="s">
        <v>45</v>
      </c>
      <c r="B19" s="32">
        <f>B17/B18</f>
        <v>144.76854893955343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2020-07-06T10:38:41Z</dcterms:created>
  <dcterms:modified xsi:type="dcterms:W3CDTF">2020-07-08T17:36:21Z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40b5f1fd-40bf-49f7-a79d-4db9703aa09d</vt:lpwstr>
  </property>
</Properties>
</file>