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41764/Library/CloudStorage/OneDrive-stevens.edu/Courses/Data Analytics and Machine Learning (MIS 637)/Chapters/Chapter 10/"/>
    </mc:Choice>
  </mc:AlternateContent>
  <xr:revisionPtr revIDLastSave="0" documentId="13_ncr:1_{2113122D-4E2C-3F4B-BC24-3D37A6711284}" xr6:coauthVersionLast="47" xr6:coauthVersionMax="47" xr10:uidLastSave="{00000000-0000-0000-0000-000000000000}"/>
  <bookViews>
    <workbookView xWindow="980" yWindow="1840" windowWidth="28040" windowHeight="17440" xr2:uid="{A763F0ED-D5CB-5B4B-B979-7C8E8CA47C81}"/>
  </bookViews>
  <sheets>
    <sheet name="Example 1" sheetId="1" r:id="rId1"/>
    <sheet name="Examp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3" i="1" l="1"/>
  <c r="E22" i="1"/>
  <c r="L12" i="1"/>
  <c r="Q10" i="2" l="1"/>
  <c r="Q11" i="2"/>
  <c r="H23" i="2"/>
  <c r="I23" i="2"/>
  <c r="J23" i="2"/>
  <c r="K23" i="2"/>
  <c r="L23" i="2"/>
  <c r="M23" i="2"/>
  <c r="G23" i="2"/>
  <c r="Q9" i="2"/>
  <c r="H22" i="2"/>
  <c r="I22" i="2"/>
  <c r="J22" i="2"/>
  <c r="K22" i="2"/>
  <c r="L22" i="2"/>
  <c r="M22" i="2"/>
  <c r="G22" i="2"/>
  <c r="H21" i="2"/>
  <c r="I21" i="2"/>
  <c r="J21" i="2"/>
  <c r="K21" i="2"/>
  <c r="L21" i="2"/>
  <c r="M21" i="2"/>
  <c r="G21" i="2"/>
  <c r="H20" i="2"/>
  <c r="I20" i="2"/>
  <c r="J20" i="2"/>
  <c r="K20" i="2"/>
  <c r="L20" i="2"/>
  <c r="M20" i="2"/>
  <c r="G20" i="2"/>
  <c r="P3" i="2"/>
  <c r="P4" i="2"/>
  <c r="P5" i="2"/>
  <c r="P6" i="2"/>
  <c r="P7" i="2"/>
  <c r="P8" i="2"/>
  <c r="P2" i="2"/>
  <c r="O3" i="2"/>
  <c r="O4" i="2"/>
  <c r="O5" i="2"/>
  <c r="O6" i="2"/>
  <c r="O7" i="2"/>
  <c r="O8" i="2"/>
  <c r="O2" i="2"/>
  <c r="N3" i="2"/>
  <c r="N4" i="2"/>
  <c r="N5" i="2"/>
  <c r="N6" i="2"/>
  <c r="N7" i="2"/>
  <c r="N8" i="2"/>
  <c r="N2" i="2"/>
  <c r="M3" i="2"/>
  <c r="M4" i="2"/>
  <c r="M5" i="2"/>
  <c r="M6" i="2"/>
  <c r="M7" i="2"/>
  <c r="M8" i="2"/>
  <c r="M2" i="2"/>
  <c r="L3" i="2"/>
  <c r="L4" i="2"/>
  <c r="L5" i="2"/>
  <c r="L6" i="2"/>
  <c r="L7" i="2"/>
  <c r="L8" i="2"/>
  <c r="L2" i="2"/>
  <c r="K7" i="2"/>
  <c r="K3" i="2"/>
  <c r="K4" i="2"/>
  <c r="K5" i="2"/>
  <c r="K6" i="2"/>
  <c r="K8" i="2"/>
  <c r="K2" i="2"/>
  <c r="J3" i="2"/>
  <c r="J4" i="2"/>
  <c r="J5" i="2"/>
  <c r="J6" i="2"/>
  <c r="J7" i="2"/>
  <c r="J8" i="2"/>
  <c r="J2" i="2"/>
  <c r="D10" i="2"/>
  <c r="E10" i="2"/>
  <c r="F10" i="2"/>
  <c r="C10" i="2"/>
  <c r="D9" i="2"/>
  <c r="E9" i="2"/>
  <c r="F9" i="2"/>
  <c r="C9" i="2"/>
  <c r="L14" i="1"/>
  <c r="F23" i="1"/>
  <c r="G23" i="1"/>
  <c r="E23" i="1"/>
  <c r="F22" i="1"/>
  <c r="G22" i="1"/>
  <c r="F24" i="1"/>
  <c r="G24" i="1"/>
  <c r="E24" i="1"/>
  <c r="I3" i="1"/>
  <c r="I4" i="1"/>
  <c r="I5" i="1"/>
  <c r="I6" i="1"/>
  <c r="I7" i="1"/>
  <c r="I8" i="1"/>
  <c r="I9" i="1"/>
  <c r="I10" i="1"/>
  <c r="I11" i="1"/>
  <c r="I2" i="1"/>
  <c r="H3" i="1"/>
  <c r="H4" i="1"/>
  <c r="H5" i="1"/>
  <c r="H6" i="1"/>
  <c r="H7" i="1"/>
  <c r="H8" i="1"/>
  <c r="H9" i="1"/>
  <c r="H10" i="1"/>
  <c r="H11" i="1"/>
  <c r="H2" i="1"/>
  <c r="G3" i="1" l="1"/>
  <c r="G4" i="1"/>
  <c r="G5" i="1"/>
  <c r="G6" i="1"/>
  <c r="G7" i="1"/>
  <c r="G8" i="1"/>
  <c r="G9" i="1"/>
  <c r="G10" i="1"/>
  <c r="G11" i="1"/>
  <c r="G2" i="1"/>
  <c r="F3" i="1"/>
  <c r="F4" i="1"/>
  <c r="F5" i="1"/>
  <c r="F6" i="1"/>
  <c r="F7" i="1"/>
  <c r="F8" i="1"/>
  <c r="F9" i="1"/>
  <c r="F10" i="1"/>
  <c r="F11" i="1"/>
  <c r="F2" i="1"/>
  <c r="D13" i="1"/>
  <c r="C13" i="1"/>
  <c r="D12" i="1"/>
  <c r="C12" i="1"/>
</calcChain>
</file>

<file path=xl/sharedStrings.xml><?xml version="1.0" encoding="utf-8"?>
<sst xmlns="http://schemas.openxmlformats.org/spreadsheetml/2006/main" count="140" uniqueCount="53">
  <si>
    <t>G</t>
  </si>
  <si>
    <t>Gender</t>
  </si>
  <si>
    <t>Salary</t>
  </si>
  <si>
    <t>Age</t>
  </si>
  <si>
    <t>A</t>
  </si>
  <si>
    <t>B</t>
  </si>
  <si>
    <t>C</t>
  </si>
  <si>
    <t>D</t>
  </si>
  <si>
    <t>E</t>
  </si>
  <si>
    <t>F</t>
  </si>
  <si>
    <t>H</t>
  </si>
  <si>
    <t>I</t>
  </si>
  <si>
    <t>K</t>
  </si>
  <si>
    <t>M</t>
  </si>
  <si>
    <t>K=2</t>
  </si>
  <si>
    <t>Max=</t>
  </si>
  <si>
    <t>Min=</t>
  </si>
  <si>
    <t>m1=</t>
  </si>
  <si>
    <t>m2=</t>
  </si>
  <si>
    <t>Distance from m1</t>
  </si>
  <si>
    <t>Distance from m2</t>
  </si>
  <si>
    <t>cluster centers:</t>
  </si>
  <si>
    <t>initial cluster centers</t>
  </si>
  <si>
    <t>centroids:</t>
  </si>
  <si>
    <t>MSE=</t>
  </si>
  <si>
    <t>c1=</t>
  </si>
  <si>
    <t>c2=</t>
  </si>
  <si>
    <t>MSB=</t>
  </si>
  <si>
    <t>M=</t>
  </si>
  <si>
    <t>F=</t>
  </si>
  <si>
    <t>Cluster (iteration 1)</t>
  </si>
  <si>
    <t>Cluster (iteration 2)</t>
  </si>
  <si>
    <t>Cluster (iteration 3)</t>
  </si>
  <si>
    <t>-</t>
  </si>
  <si>
    <t>Company</t>
  </si>
  <si>
    <t>Region</t>
  </si>
  <si>
    <t>clients</t>
  </si>
  <si>
    <t>Rate of Return</t>
  </si>
  <si>
    <t>Years</t>
  </si>
  <si>
    <t>Sales</t>
  </si>
  <si>
    <t>Distance from m3</t>
  </si>
  <si>
    <t>Asia</t>
  </si>
  <si>
    <t>Europe</t>
  </si>
  <si>
    <t>America</t>
  </si>
  <si>
    <t>K=3</t>
  </si>
  <si>
    <t>m3=</t>
  </si>
  <si>
    <t>c3=</t>
  </si>
  <si>
    <t>Region v1</t>
  </si>
  <si>
    <t>Region v2</t>
  </si>
  <si>
    <t>Region v3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</si>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</sst>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2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C003-DF89-9645-A3C6-F243E6560CB3}">
  <dimension ref="A1:DE24"/>
  <sheetViews>
    <sheetView tabSelected="1" zoomScale="120" zoomScaleNormal="120" workbookViewId="0">
      <selection activeCell="L13" sqref="L13"/>
    </sheetView>
  </sheetViews>
  <sheetFormatPr baseColWidth="10" defaultRowHeight="16" x14ac:dyDescent="0.2"/>
  <cols>
    <col min="1" max="1" width="20.83203125" customWidth="1"/>
    <col min="8" max="8" width="16.33203125" customWidth="1"/>
    <col min="9" max="9" width="16.1640625" customWidth="1"/>
    <col min="10" max="10" width="18" customWidth="1"/>
    <col min="11" max="11" width="17.1640625" customWidth="1"/>
    <col min="12" max="12" width="17" customWidth="1"/>
  </cols>
  <sheetData>
    <row r="1" spans="1:109" x14ac:dyDescent="0.2">
      <c r="B1" t="s">
        <v>1</v>
      </c>
      <c r="C1" t="s">
        <v>2</v>
      </c>
      <c r="D1" t="s">
        <v>3</v>
      </c>
      <c r="E1" s="2" t="s">
        <v>1</v>
      </c>
      <c r="F1" s="2" t="s">
        <v>2</v>
      </c>
      <c r="G1" s="2" t="s">
        <v>3</v>
      </c>
      <c r="H1" s="2" t="s">
        <v>19</v>
      </c>
      <c r="I1" s="2" t="s">
        <v>20</v>
      </c>
      <c r="J1" s="2" t="s">
        <v>30</v>
      </c>
      <c r="K1" s="2" t="s">
        <v>31</v>
      </c>
      <c r="L1" s="2" t="s">
        <v>32</v>
      </c>
    </row>
    <row r="2" spans="1:109" x14ac:dyDescent="0.2">
      <c r="A2" t="s">
        <v>4</v>
      </c>
      <c r="B2" t="s">
        <v>9</v>
      </c>
      <c r="C2">
        <v>80000</v>
      </c>
      <c r="D2">
        <v>30</v>
      </c>
      <c r="E2" s="3">
        <v>0</v>
      </c>
      <c r="F2" s="3">
        <f>(C2-$C$13)/($C$12-$C$13)</f>
        <v>0.42857142857142855</v>
      </c>
      <c r="G2" s="3">
        <f>(D2-$D$13)/($D$12-$D$13)</f>
        <v>0.13333333333333333</v>
      </c>
      <c r="H2" s="6">
        <f>SQRT((E2-$E$19)^2+(F2-$F$19)^2+(G2-$G$19)^2)</f>
        <v>0.22594110452958618</v>
      </c>
      <c r="I2" s="6">
        <f>SQRT((E2-$E$20)^2+(F2-$F$20)^2+(G2-$G$20)^2)</f>
        <v>0.95882788185861523</v>
      </c>
      <c r="J2" s="4" t="s">
        <v>50</v>
      </c>
      <c r="K2" s="4" t="s">
        <v>50</v>
      </c>
      <c r="L2" s="4" t="s">
        <v>50</v>
      </c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</row>
    <row r="3" spans="1:109" x14ac:dyDescent="0.2">
      <c r="A3" t="s">
        <v>5</v>
      </c>
      <c r="B3" t="s">
        <v>9</v>
      </c>
      <c r="C3">
        <v>90000</v>
      </c>
      <c r="D3">
        <v>35</v>
      </c>
      <c r="E3" s="3">
        <v>0</v>
      </c>
      <c r="F3" s="3">
        <f t="shared" ref="F3:F11" si="0">(C3-$C$13)/($C$12-$C$13)</f>
        <v>0.5714285714285714</v>
      </c>
      <c r="G3" s="3">
        <f t="shared" ref="G3:G11" si="1">(D3-$D$13)/($D$12-$D$13)</f>
        <v>0.3</v>
      </c>
      <c r="H3" s="6">
        <f t="shared" ref="H3:H11" si="2">SQRT((E3-$E$19)^2+(F3-$F$19)^2+(G3-$G$19)^2)</f>
        <v>0.2836410671536555</v>
      </c>
      <c r="I3" s="6">
        <f t="shared" ref="I3:I11" si="3">SQRT((E3-$E$20)^2+(F3-$F$20)^2+(G3-$G$20)^2)</f>
        <v>0.84065996911561658</v>
      </c>
      <c r="J3" s="4" t="s">
        <v>51</v>
      </c>
      <c r="K3" s="4" t="s">
        <v>50</v>
      </c>
      <c r="L3" s="4" t="s">
        <v>50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</row>
    <row r="4" spans="1:109" x14ac:dyDescent="0.2">
      <c r="A4" t="s">
        <v>6</v>
      </c>
      <c r="B4" t="s">
        <v>13</v>
      </c>
      <c r="C4">
        <v>85000</v>
      </c>
      <c r="D4">
        <v>36</v>
      </c>
      <c r="E4" s="3">
        <v>1</v>
      </c>
      <c r="F4" s="3">
        <f t="shared" si="0"/>
        <v>0.5</v>
      </c>
      <c r="G4" s="3">
        <f t="shared" si="1"/>
        <v>0.33333333333333331</v>
      </c>
      <c r="H4" s="6">
        <f t="shared" si="2"/>
        <v>0.85065371391224376</v>
      </c>
      <c r="I4" s="6">
        <f t="shared" si="3"/>
        <v>0.46831281578026063</v>
      </c>
      <c r="J4" s="4" t="s">
        <v>51</v>
      </c>
      <c r="K4" s="4" t="s">
        <v>51</v>
      </c>
      <c r="L4" s="4" t="s">
        <v>51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</row>
    <row r="5" spans="1:109" x14ac:dyDescent="0.2">
      <c r="A5" t="s">
        <v>7</v>
      </c>
      <c r="B5" t="s">
        <v>9</v>
      </c>
      <c r="C5">
        <v>110000</v>
      </c>
      <c r="D5">
        <v>56</v>
      </c>
      <c r="E5" s="3">
        <v>0</v>
      </c>
      <c r="F5" s="3">
        <f t="shared" si="0"/>
        <v>0.8571428571428571</v>
      </c>
      <c r="G5" s="3">
        <f t="shared" si="1"/>
        <v>1</v>
      </c>
      <c r="H5" s="6">
        <f t="shared" si="2"/>
        <v>0.91421061750671306</v>
      </c>
      <c r="I5" s="6">
        <f t="shared" si="3"/>
        <v>0.84326563950839961</v>
      </c>
      <c r="J5" s="4" t="s">
        <v>51</v>
      </c>
      <c r="K5" s="4" t="s">
        <v>51</v>
      </c>
      <c r="L5" s="4" t="s">
        <v>51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</row>
    <row r="6" spans="1:109" x14ac:dyDescent="0.2">
      <c r="A6" t="s">
        <v>8</v>
      </c>
      <c r="B6" t="s">
        <v>13</v>
      </c>
      <c r="C6">
        <v>100000</v>
      </c>
      <c r="D6">
        <v>45</v>
      </c>
      <c r="E6" s="3">
        <v>1</v>
      </c>
      <c r="F6" s="3">
        <f t="shared" si="0"/>
        <v>0.7142857142857143</v>
      </c>
      <c r="G6" s="3">
        <f t="shared" si="1"/>
        <v>0.6333333333333333</v>
      </c>
      <c r="H6" s="6">
        <f t="shared" si="2"/>
        <v>0.984474465024467</v>
      </c>
      <c r="I6" s="6">
        <f t="shared" si="3"/>
        <v>0.25581114597223498</v>
      </c>
      <c r="J6" s="4" t="s">
        <v>51</v>
      </c>
      <c r="K6" s="4" t="s">
        <v>51</v>
      </c>
      <c r="L6" s="4" t="s">
        <v>51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</row>
    <row r="7" spans="1:109" x14ac:dyDescent="0.2">
      <c r="A7" t="s">
        <v>9</v>
      </c>
      <c r="B7" t="s">
        <v>13</v>
      </c>
      <c r="C7">
        <v>50000</v>
      </c>
      <c r="D7">
        <v>40</v>
      </c>
      <c r="E7" s="3">
        <v>1</v>
      </c>
      <c r="F7" s="3">
        <f t="shared" si="0"/>
        <v>0</v>
      </c>
      <c r="G7" s="3">
        <f t="shared" si="1"/>
        <v>0.46666666666666667</v>
      </c>
      <c r="H7" s="6">
        <f t="shared" si="2"/>
        <v>0.92514154228843581</v>
      </c>
      <c r="I7" s="6">
        <f t="shared" si="3"/>
        <v>0.82290584897737795</v>
      </c>
      <c r="J7" s="4" t="s">
        <v>50</v>
      </c>
      <c r="K7" s="4" t="s">
        <v>50</v>
      </c>
      <c r="L7" s="4" t="s">
        <v>51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</row>
    <row r="8" spans="1:109" x14ac:dyDescent="0.2">
      <c r="A8" t="s">
        <v>0</v>
      </c>
      <c r="B8" t="s">
        <v>9</v>
      </c>
      <c r="C8">
        <v>60000</v>
      </c>
      <c r="D8">
        <v>37</v>
      </c>
      <c r="E8" s="3">
        <v>0</v>
      </c>
      <c r="F8" s="3">
        <f t="shared" si="0"/>
        <v>0.14285714285714285</v>
      </c>
      <c r="G8" s="3">
        <f t="shared" si="1"/>
        <v>0.36666666666666664</v>
      </c>
      <c r="H8" s="6">
        <f t="shared" si="2"/>
        <v>0.28262661405649864</v>
      </c>
      <c r="I8" s="6">
        <f t="shared" si="3"/>
        <v>1.0098817312493138</v>
      </c>
      <c r="J8" s="4" t="s">
        <v>50</v>
      </c>
      <c r="K8" s="4" t="s">
        <v>50</v>
      </c>
      <c r="L8" s="4" t="s">
        <v>50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</row>
    <row r="9" spans="1:109" x14ac:dyDescent="0.2">
      <c r="A9" t="s">
        <v>10</v>
      </c>
      <c r="B9" t="s">
        <v>9</v>
      </c>
      <c r="C9">
        <v>75000</v>
      </c>
      <c r="D9">
        <v>26</v>
      </c>
      <c r="E9" s="3">
        <v>0</v>
      </c>
      <c r="F9" s="3">
        <f t="shared" si="0"/>
        <v>0.35714285714285715</v>
      </c>
      <c r="G9" s="3">
        <f t="shared" si="1"/>
        <v>0</v>
      </c>
      <c r="H9" s="6">
        <f t="shared" si="2"/>
        <v>0.30999760237696339</v>
      </c>
      <c r="I9" s="6">
        <f t="shared" si="3"/>
        <v>1.0591559018812085</v>
      </c>
      <c r="J9" s="4" t="s">
        <v>50</v>
      </c>
      <c r="K9" s="4" t="s">
        <v>50</v>
      </c>
      <c r="L9" s="4" t="s">
        <v>50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</row>
    <row r="10" spans="1:109" x14ac:dyDescent="0.2">
      <c r="A10" t="s">
        <v>11</v>
      </c>
      <c r="B10" t="s">
        <v>13</v>
      </c>
      <c r="C10">
        <v>120000</v>
      </c>
      <c r="D10">
        <v>42</v>
      </c>
      <c r="E10" s="3">
        <v>1</v>
      </c>
      <c r="F10" s="3">
        <f t="shared" si="0"/>
        <v>1</v>
      </c>
      <c r="G10" s="3">
        <f t="shared" si="1"/>
        <v>0.53333333333333333</v>
      </c>
      <c r="H10" s="6">
        <f t="shared" si="2"/>
        <v>1.0941949253416812</v>
      </c>
      <c r="I10" s="6">
        <f t="shared" si="3"/>
        <v>0.35326064584132033</v>
      </c>
      <c r="J10" s="4" t="s">
        <v>51</v>
      </c>
      <c r="K10" s="4" t="s">
        <v>51</v>
      </c>
      <c r="L10" s="4" t="s">
        <v>51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</row>
    <row r="11" spans="1:109" x14ac:dyDescent="0.2">
      <c r="A11" t="s">
        <v>12</v>
      </c>
      <c r="B11" t="s">
        <v>9</v>
      </c>
      <c r="C11">
        <v>90000</v>
      </c>
      <c r="D11">
        <v>35</v>
      </c>
      <c r="E11" s="3">
        <v>0</v>
      </c>
      <c r="F11" s="3">
        <f t="shared" si="0"/>
        <v>0.5714285714285714</v>
      </c>
      <c r="G11" s="3">
        <f t="shared" si="1"/>
        <v>0.3</v>
      </c>
      <c r="H11" s="6">
        <f t="shared" si="2"/>
        <v>0.2836410671536555</v>
      </c>
      <c r="I11" s="6">
        <f t="shared" si="3"/>
        <v>0.84065996911561658</v>
      </c>
      <c r="J11" s="4" t="s">
        <v>51</v>
      </c>
      <c r="K11" s="4" t="s">
        <v>50</v>
      </c>
      <c r="L11" s="4" t="s">
        <v>50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</row>
    <row r="12" spans="1:109" ht="21" customHeight="1" x14ac:dyDescent="0.2">
      <c r="A12" s="1" t="s">
        <v>15</v>
      </c>
      <c r="B12" s="1" t="s">
        <v>33</v>
      </c>
      <c r="C12" s="1">
        <f>MAX(C2:C11)</f>
        <v>120000</v>
      </c>
      <c r="D12" s="1">
        <f>MAX(D2:D11)</f>
        <v>56</v>
      </c>
      <c r="I12" s="1" t="s">
        <v>24</v>
      </c>
      <c r="J12" s="1"/>
      <c r="K12" s="1"/>
      <c r="L12" s="5">
        <f>((H2^2+H3^2+H8^2+H9^2+H11^2)+(I4^2+I5^2+I6^2+I7^2+I10^2))/(10-2)</f>
        <v>0.2732188129881582</v>
      </c>
    </row>
    <row r="13" spans="1:109" x14ac:dyDescent="0.2">
      <c r="A13" s="1" t="s">
        <v>16</v>
      </c>
      <c r="B13" s="1" t="s">
        <v>33</v>
      </c>
      <c r="C13" s="1">
        <f>MIN(C2:C11)</f>
        <v>50000</v>
      </c>
      <c r="D13" s="1">
        <f>MIN(D2:D11)</f>
        <v>26</v>
      </c>
      <c r="I13" s="1" t="s">
        <v>27</v>
      </c>
      <c r="J13" s="1"/>
      <c r="K13" s="1"/>
      <c r="L13" s="1">
        <f>5*((E22-E24)^2+(F22-F24)^2+(G22-G24)^2)+5*((E23-E24)^2+(F23-F24)^2+(G23-G24)^2)</f>
        <v>2.0484444444444447</v>
      </c>
    </row>
    <row r="14" spans="1:109" x14ac:dyDescent="0.2">
      <c r="I14" s="1" t="s">
        <v>29</v>
      </c>
      <c r="J14" s="5"/>
      <c r="K14" s="1"/>
      <c r="L14" s="1">
        <f>L13/L12</f>
        <v>7.4974502013271982</v>
      </c>
    </row>
    <row r="15" spans="1:109" x14ac:dyDescent="0.2">
      <c r="A15" t="s">
        <v>14</v>
      </c>
    </row>
    <row r="16" spans="1:109" x14ac:dyDescent="0.2">
      <c r="A16" t="s">
        <v>22</v>
      </c>
      <c r="B16" t="s">
        <v>4</v>
      </c>
    </row>
    <row r="17" spans="2:7" x14ac:dyDescent="0.2">
      <c r="B17" t="s">
        <v>5</v>
      </c>
    </row>
    <row r="18" spans="2:7" x14ac:dyDescent="0.2">
      <c r="D18" t="s">
        <v>21</v>
      </c>
    </row>
    <row r="19" spans="2:7" x14ac:dyDescent="0.2">
      <c r="D19" t="s">
        <v>17</v>
      </c>
      <c r="E19" s="1">
        <v>0.16666666666666666</v>
      </c>
      <c r="F19" s="1">
        <v>0.34523809523809518</v>
      </c>
      <c r="G19" s="1">
        <v>0.26111111111111113</v>
      </c>
    </row>
    <row r="20" spans="2:7" x14ac:dyDescent="0.2">
      <c r="D20" t="s">
        <v>18</v>
      </c>
      <c r="E20" s="1">
        <v>0.75</v>
      </c>
      <c r="F20" s="1">
        <v>0.7678571428571429</v>
      </c>
      <c r="G20" s="1">
        <v>0.625</v>
      </c>
    </row>
    <row r="21" spans="2:7" x14ac:dyDescent="0.2">
      <c r="D21" t="s">
        <v>23</v>
      </c>
    </row>
    <row r="22" spans="2:7" x14ac:dyDescent="0.2">
      <c r="D22" t="s">
        <v>25</v>
      </c>
      <c r="E22" s="5">
        <f>AVERAGE(E2,E3,E8,E9,E11)</f>
        <v>0</v>
      </c>
      <c r="F22" s="5">
        <f t="shared" ref="F22:G22" si="4">AVERAGE(F2,F3,F8,F9,F11)</f>
        <v>0.41428571428571426</v>
      </c>
      <c r="G22" s="5">
        <f t="shared" si="4"/>
        <v>0.22000000000000003</v>
      </c>
    </row>
    <row r="23" spans="2:7" x14ac:dyDescent="0.2">
      <c r="D23" t="s">
        <v>26</v>
      </c>
      <c r="E23" s="5">
        <f>AVERAGE(E4,E5,E6,E7,E10)</f>
        <v>0.8</v>
      </c>
      <c r="F23" s="5">
        <f t="shared" ref="F23:G23" si="5">AVERAGE(F4,F5,F6,F7,F10)</f>
        <v>0.61428571428571432</v>
      </c>
      <c r="G23" s="5">
        <f t="shared" si="5"/>
        <v>0.59333333333333327</v>
      </c>
    </row>
    <row r="24" spans="2:7" x14ac:dyDescent="0.2">
      <c r="D24" t="s">
        <v>28</v>
      </c>
      <c r="E24" s="5">
        <f>AVERAGE(E2:E11)</f>
        <v>0.4</v>
      </c>
      <c r="F24" s="5">
        <f t="shared" ref="F24:G24" si="6">AVERAGE(F2:F11)</f>
        <v>0.51428571428571423</v>
      </c>
      <c r="G24" s="5">
        <f t="shared" si="6"/>
        <v>0.40666666666666662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5B17-25D6-4148-8467-D9AC1685D587}">
  <dimension ref="A1:S23"/>
  <sheetViews>
    <sheetView topLeftCell="F1" zoomScale="150" zoomScaleNormal="150" workbookViewId="0">
      <selection activeCell="Q10" sqref="Q10"/>
    </sheetView>
  </sheetViews>
  <sheetFormatPr baseColWidth="10" defaultRowHeight="16" x14ac:dyDescent="0.2"/>
  <cols>
    <col min="14" max="14" width="15" customWidth="1"/>
    <col min="15" max="15" width="16" customWidth="1"/>
    <col min="16" max="16" width="15.33203125" customWidth="1"/>
    <col min="17" max="17" width="17.83203125" customWidth="1"/>
  </cols>
  <sheetData>
    <row r="1" spans="1:19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s="3" t="s">
        <v>47</v>
      </c>
      <c r="H1" s="3" t="s">
        <v>48</v>
      </c>
      <c r="I1" s="3" t="s">
        <v>49</v>
      </c>
      <c r="J1" s="3" t="s">
        <v>36</v>
      </c>
      <c r="K1" s="3" t="s">
        <v>37</v>
      </c>
      <c r="L1" s="3" t="s">
        <v>38</v>
      </c>
      <c r="M1" s="3" t="s">
        <v>39</v>
      </c>
      <c r="N1" s="2" t="s">
        <v>19</v>
      </c>
      <c r="O1" s="2" t="s">
        <v>20</v>
      </c>
      <c r="P1" s="2" t="s">
        <v>40</v>
      </c>
      <c r="Q1" s="2" t="s">
        <v>30</v>
      </c>
      <c r="R1" s="2" t="s">
        <v>31</v>
      </c>
      <c r="S1" s="2" t="s">
        <v>32</v>
      </c>
    </row>
    <row r="2" spans="1:19" x14ac:dyDescent="0.2">
      <c r="A2" t="s">
        <v>4</v>
      </c>
      <c r="B2" t="s">
        <v>41</v>
      </c>
      <c r="C2">
        <v>150</v>
      </c>
      <c r="D2">
        <v>15.5</v>
      </c>
      <c r="E2">
        <v>18</v>
      </c>
      <c r="F2">
        <v>50400210</v>
      </c>
      <c r="G2" s="3">
        <v>1</v>
      </c>
      <c r="H2" s="3">
        <v>0</v>
      </c>
      <c r="I2" s="3">
        <v>0</v>
      </c>
      <c r="J2" s="3">
        <f>(C2-$C$10)/($C$9-$C$10)</f>
        <v>1</v>
      </c>
      <c r="K2" s="3">
        <f>(D2-$D$10)/($D$9-$D$10)</f>
        <v>1</v>
      </c>
      <c r="L2" s="3">
        <f>(E2-$E$10)/($E$9-$E$10)</f>
        <v>1</v>
      </c>
      <c r="M2" s="3">
        <f>(F2-$F$10)/($F$9-$F$10)</f>
        <v>1</v>
      </c>
      <c r="N2" s="6">
        <f>SQRT((G2-$G$16)^2+(H2-$H$16)^2+(I2-$I$16)^2+(J2-$J$16)^2+(K2-$K$16)^2+(L2-$L$16)^2+(M2-$M$16)^2)</f>
        <v>0</v>
      </c>
      <c r="O2" s="6">
        <f>SQRT((G2-$G$17)^2+(H2-$H$17)^2+(I2-$I$17)^2+(J2-$J$17)^2+(K2-$K$17)^2+(L2-$L$17)^2+(M2-$M$17)^2)</f>
        <v>1.6443437320751699</v>
      </c>
      <c r="P2" s="6">
        <f>SQRT((G2-$G$18)^2+(H2-$H$18)^2+(I2-$I$18)^2+(J2-$J$18)^2+(K2-$K$18)^2+(L2-$L$18)^2+(M2-$M$18)^2)</f>
        <v>1.3316581703913362</v>
      </c>
      <c r="Q2" s="4" t="s">
        <v>50</v>
      </c>
      <c r="R2" s="4"/>
      <c r="S2" s="4"/>
    </row>
    <row r="3" spans="1:19" x14ac:dyDescent="0.2">
      <c r="A3" t="s">
        <v>5</v>
      </c>
      <c r="B3" t="s">
        <v>42</v>
      </c>
      <c r="C3">
        <v>145</v>
      </c>
      <c r="D3">
        <v>11.2</v>
      </c>
      <c r="E3">
        <v>15</v>
      </c>
      <c r="F3">
        <v>41100650</v>
      </c>
      <c r="G3" s="3">
        <v>0</v>
      </c>
      <c r="H3" s="3">
        <v>1</v>
      </c>
      <c r="I3" s="3">
        <v>0</v>
      </c>
      <c r="J3" s="3">
        <f t="shared" ref="J3:J8" si="0">(C3-$C$10)/($C$9-$C$10)</f>
        <v>0.94623655913978499</v>
      </c>
      <c r="K3" s="3">
        <f t="shared" ref="K3:K8" si="1">(D3-$D$10)/($D$9-$D$10)</f>
        <v>0.31746031746031744</v>
      </c>
      <c r="L3" s="3">
        <f t="shared" ref="L3:L8" si="2">(E3-$E$10)/($E$9-$E$10)</f>
        <v>0.7</v>
      </c>
      <c r="M3" s="3">
        <f t="shared" ref="M3:M8" si="3">(F3-$F$10)/($F$9-$F$10)</f>
        <v>0.61905986900774324</v>
      </c>
      <c r="N3" s="6">
        <f t="shared" ref="N3:N8" si="4">SQRT((G3-$G$16)^2+(H3-$H$16)^2+(I3-$I$16)^2+(J3-$J$16)^2+(K3-$K$16)^2+(L3-$L$16)^2+(M3-$M$16)^2)</f>
        <v>1.6443437320751699</v>
      </c>
      <c r="O3" s="6">
        <f t="shared" ref="O3:O8" si="5">SQRT((G3-$G$17)^2+(H3-$H$17)^2+(I3-$I$17)^2+(J3-$J$17)^2+(K3-$K$17)^2+(L3-$L$17)^2+(M3-$M$17)^2)</f>
        <v>0</v>
      </c>
      <c r="P3" s="6">
        <f t="shared" ref="P3:P8" si="6">SQRT((G3-$G$18)^2+(H3-$H$18)^2+(I3-$I$18)^2+(J3-$J$18)^2+(K3-$K$18)^2+(L3-$L$18)^2+(M3-$M$18)^2)</f>
        <v>1.5496010668323223</v>
      </c>
      <c r="Q3" s="4" t="s">
        <v>51</v>
      </c>
      <c r="R3" s="4"/>
      <c r="S3" s="4"/>
    </row>
    <row r="4" spans="1:19" x14ac:dyDescent="0.2">
      <c r="A4" t="s">
        <v>6</v>
      </c>
      <c r="B4" t="s">
        <v>41</v>
      </c>
      <c r="C4">
        <v>115</v>
      </c>
      <c r="D4">
        <v>9.9</v>
      </c>
      <c r="E4">
        <v>10</v>
      </c>
      <c r="F4">
        <v>39440410</v>
      </c>
      <c r="G4" s="3">
        <v>1</v>
      </c>
      <c r="H4" s="3">
        <v>0</v>
      </c>
      <c r="I4" s="3">
        <v>0</v>
      </c>
      <c r="J4" s="3">
        <f t="shared" si="0"/>
        <v>0.62365591397849462</v>
      </c>
      <c r="K4" s="3">
        <f t="shared" si="1"/>
        <v>0.11111111111111127</v>
      </c>
      <c r="L4" s="3">
        <f t="shared" si="2"/>
        <v>0.2</v>
      </c>
      <c r="M4" s="3">
        <f t="shared" si="3"/>
        <v>0.5510510553564969</v>
      </c>
      <c r="N4" s="6">
        <f t="shared" si="4"/>
        <v>1.3316581703913362</v>
      </c>
      <c r="O4" s="6">
        <f t="shared" si="5"/>
        <v>1.5496010668323223</v>
      </c>
      <c r="P4" s="6">
        <f t="shared" si="6"/>
        <v>0</v>
      </c>
      <c r="Q4" s="4" t="s">
        <v>52</v>
      </c>
      <c r="R4" s="4"/>
      <c r="S4" s="4"/>
    </row>
    <row r="5" spans="1:19" x14ac:dyDescent="0.2">
      <c r="A5" t="s">
        <v>7</v>
      </c>
      <c r="B5" t="s">
        <v>43</v>
      </c>
      <c r="C5">
        <v>110</v>
      </c>
      <c r="D5">
        <v>12.5</v>
      </c>
      <c r="E5">
        <v>16</v>
      </c>
      <c r="F5">
        <v>36500510</v>
      </c>
      <c r="G5" s="3">
        <v>0</v>
      </c>
      <c r="H5" s="3">
        <v>0</v>
      </c>
      <c r="I5" s="3">
        <v>1</v>
      </c>
      <c r="J5" s="3">
        <f t="shared" si="0"/>
        <v>0.56989247311827962</v>
      </c>
      <c r="K5" s="3">
        <f t="shared" si="1"/>
        <v>0.52380952380952384</v>
      </c>
      <c r="L5" s="3">
        <f t="shared" si="2"/>
        <v>0.8</v>
      </c>
      <c r="M5" s="3">
        <f t="shared" si="3"/>
        <v>0.43062321886701405</v>
      </c>
      <c r="N5" s="6">
        <f t="shared" si="4"/>
        <v>1.6661151740465552</v>
      </c>
      <c r="O5" s="6">
        <f t="shared" si="5"/>
        <v>1.4932257823787296</v>
      </c>
      <c r="P5" s="6">
        <f t="shared" si="6"/>
        <v>1.596155804180299</v>
      </c>
      <c r="Q5" s="4" t="s">
        <v>51</v>
      </c>
      <c r="R5" s="4"/>
      <c r="S5" s="4"/>
    </row>
    <row r="6" spans="1:19" x14ac:dyDescent="0.2">
      <c r="A6" t="s">
        <v>8</v>
      </c>
      <c r="B6" t="s">
        <v>43</v>
      </c>
      <c r="C6">
        <v>100</v>
      </c>
      <c r="D6">
        <v>9.8000000000000007</v>
      </c>
      <c r="E6">
        <v>10</v>
      </c>
      <c r="F6">
        <v>40550007</v>
      </c>
      <c r="G6" s="3">
        <v>0</v>
      </c>
      <c r="H6" s="3">
        <v>0</v>
      </c>
      <c r="I6" s="3">
        <v>1</v>
      </c>
      <c r="J6" s="3">
        <f t="shared" si="0"/>
        <v>0.46236559139784944</v>
      </c>
      <c r="K6" s="3">
        <f t="shared" si="1"/>
        <v>9.5238095238095455E-2</v>
      </c>
      <c r="L6" s="3">
        <f t="shared" si="2"/>
        <v>0.2</v>
      </c>
      <c r="M6" s="3">
        <f t="shared" si="3"/>
        <v>0.59650374629333858</v>
      </c>
      <c r="N6" s="6">
        <f t="shared" si="4"/>
        <v>1.9774868111764194</v>
      </c>
      <c r="O6" s="6">
        <f t="shared" si="5"/>
        <v>1.5918613658685254</v>
      </c>
      <c r="P6" s="6">
        <f t="shared" si="6"/>
        <v>1.4241953756084429</v>
      </c>
      <c r="Q6" s="4" t="s">
        <v>52</v>
      </c>
      <c r="R6" s="4"/>
      <c r="S6" s="4"/>
    </row>
    <row r="7" spans="1:19" x14ac:dyDescent="0.2">
      <c r="A7" t="s">
        <v>9</v>
      </c>
      <c r="B7" t="s">
        <v>42</v>
      </c>
      <c r="C7">
        <v>98</v>
      </c>
      <c r="D7">
        <v>15.2</v>
      </c>
      <c r="E7">
        <v>12</v>
      </c>
      <c r="F7">
        <v>45667220</v>
      </c>
      <c r="G7" s="3">
        <v>0</v>
      </c>
      <c r="H7" s="3">
        <v>1</v>
      </c>
      <c r="I7" s="3">
        <v>0</v>
      </c>
      <c r="J7" s="3">
        <f t="shared" si="0"/>
        <v>0.44086021505376344</v>
      </c>
      <c r="K7" s="3">
        <f>(D7-$D$10)/($D$9-$D$10)</f>
        <v>0.95238095238095233</v>
      </c>
      <c r="L7" s="3">
        <f t="shared" si="2"/>
        <v>0.4</v>
      </c>
      <c r="M7" s="3">
        <f t="shared" si="3"/>
        <v>0.80612138309930348</v>
      </c>
      <c r="N7" s="6">
        <f t="shared" si="4"/>
        <v>1.64696502418758</v>
      </c>
      <c r="O7" s="6">
        <f t="shared" si="5"/>
        <v>0.88516748238059551</v>
      </c>
      <c r="P7" s="6">
        <f t="shared" si="6"/>
        <v>1.687071452390321</v>
      </c>
      <c r="Q7" s="4" t="s">
        <v>51</v>
      </c>
      <c r="R7" s="4"/>
      <c r="S7" s="4"/>
    </row>
    <row r="8" spans="1:19" x14ac:dyDescent="0.2">
      <c r="A8" t="s">
        <v>0</v>
      </c>
      <c r="B8" t="s">
        <v>43</v>
      </c>
      <c r="C8">
        <v>57</v>
      </c>
      <c r="D8">
        <v>9.1999999999999993</v>
      </c>
      <c r="E8">
        <v>8</v>
      </c>
      <c r="F8">
        <v>25988080</v>
      </c>
      <c r="G8" s="3">
        <v>0</v>
      </c>
      <c r="H8" s="3">
        <v>0</v>
      </c>
      <c r="I8" s="3">
        <v>1</v>
      </c>
      <c r="J8" s="3">
        <f t="shared" si="0"/>
        <v>0</v>
      </c>
      <c r="K8" s="3">
        <f t="shared" si="1"/>
        <v>0</v>
      </c>
      <c r="L8" s="3">
        <f t="shared" si="2"/>
        <v>0</v>
      </c>
      <c r="M8" s="3">
        <f t="shared" si="3"/>
        <v>0</v>
      </c>
      <c r="N8" s="6">
        <f t="shared" si="4"/>
        <v>2.4494897427831779</v>
      </c>
      <c r="O8" s="6">
        <f t="shared" si="5"/>
        <v>1.9670739183951857</v>
      </c>
      <c r="P8" s="6">
        <f t="shared" si="6"/>
        <v>1.6567889556796926</v>
      </c>
      <c r="Q8" s="4" t="s">
        <v>52</v>
      </c>
      <c r="R8" s="4"/>
      <c r="S8" s="4"/>
    </row>
    <row r="9" spans="1:19" x14ac:dyDescent="0.2">
      <c r="A9" s="1" t="s">
        <v>15</v>
      </c>
      <c r="B9" s="1" t="s">
        <v>33</v>
      </c>
      <c r="C9" s="1">
        <f>MAX(C2:C8)</f>
        <v>150</v>
      </c>
      <c r="D9" s="1">
        <f t="shared" ref="D9:F9" si="7">MAX(D2:D8)</f>
        <v>15.5</v>
      </c>
      <c r="E9" s="1">
        <f t="shared" si="7"/>
        <v>18</v>
      </c>
      <c r="F9" s="1">
        <f t="shared" si="7"/>
        <v>50400210</v>
      </c>
      <c r="P9" s="1" t="s">
        <v>24</v>
      </c>
      <c r="Q9" s="1">
        <f>((N2^2)+(O3^2+O5^2+O7^2)+(P4^2+P6^2+P8^2))/4</f>
        <v>1.946631705147813</v>
      </c>
      <c r="R9" s="1"/>
      <c r="S9" s="1"/>
    </row>
    <row r="10" spans="1:19" x14ac:dyDescent="0.2">
      <c r="A10" s="1" t="s">
        <v>16</v>
      </c>
      <c r="B10" s="1" t="s">
        <v>33</v>
      </c>
      <c r="C10" s="1">
        <f>MIN(C2:C8)</f>
        <v>57</v>
      </c>
      <c r="D10" s="1">
        <f t="shared" ref="D10:F10" si="8">MIN(D2:D8)</f>
        <v>9.1999999999999993</v>
      </c>
      <c r="E10" s="1">
        <f t="shared" si="8"/>
        <v>8</v>
      </c>
      <c r="F10" s="1">
        <f t="shared" si="8"/>
        <v>25988080</v>
      </c>
      <c r="P10" s="1" t="s">
        <v>27</v>
      </c>
      <c r="Q10" s="1">
        <f>(1*((G20-G23)^2+(H20-H23)^2+(I20-I23)^2+(J20-J23)^2+(K20-K23)^2+(L20-L23)^2+(M20-M23)^2)+3*((G21-G23)^2+(H21-H23)^2+(I21-I23)^2+(J21-J23)^2+(K21-K23)^2+(L21-L23)^2+(M21-M23)^2)+3*((G22-G23)^2+(H22-H23)^2+(I22-I23)^2+(J22-J23)^2+(K22-K23)^2+(L22-L23)^2+(M22-M23)^2))/2</f>
        <v>2.0193064544305761</v>
      </c>
      <c r="R10" s="1"/>
      <c r="S10" s="1"/>
    </row>
    <row r="11" spans="1:19" x14ac:dyDescent="0.2">
      <c r="P11" s="1" t="s">
        <v>29</v>
      </c>
      <c r="Q11" s="5">
        <f>Q10/Q9</f>
        <v>1.0373335896515898</v>
      </c>
      <c r="R11" s="1"/>
      <c r="S11" s="1"/>
    </row>
    <row r="12" spans="1:19" x14ac:dyDescent="0.2">
      <c r="A12" t="s">
        <v>44</v>
      </c>
    </row>
    <row r="13" spans="1:19" x14ac:dyDescent="0.2">
      <c r="A13" t="s">
        <v>22</v>
      </c>
      <c r="B13" t="s">
        <v>4</v>
      </c>
    </row>
    <row r="14" spans="1:19" x14ac:dyDescent="0.2">
      <c r="B14" t="s">
        <v>5</v>
      </c>
    </row>
    <row r="15" spans="1:19" x14ac:dyDescent="0.2">
      <c r="B15" t="s">
        <v>6</v>
      </c>
      <c r="F15" t="s">
        <v>21</v>
      </c>
    </row>
    <row r="16" spans="1:19" x14ac:dyDescent="0.2">
      <c r="F16" t="s">
        <v>17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</row>
    <row r="17" spans="6:13" x14ac:dyDescent="0.2">
      <c r="F17" t="s">
        <v>18</v>
      </c>
      <c r="G17" s="1">
        <v>0</v>
      </c>
      <c r="H17" s="1">
        <v>1</v>
      </c>
      <c r="I17" s="1">
        <v>0</v>
      </c>
      <c r="J17" s="1">
        <v>0.94623655913978499</v>
      </c>
      <c r="K17" s="1">
        <v>0.31746031746031744</v>
      </c>
      <c r="L17" s="1">
        <v>0.7</v>
      </c>
      <c r="M17" s="1">
        <v>0.61905986900774324</v>
      </c>
    </row>
    <row r="18" spans="6:13" x14ac:dyDescent="0.2">
      <c r="F18" t="s">
        <v>45</v>
      </c>
      <c r="G18" s="1">
        <v>1</v>
      </c>
      <c r="H18" s="1">
        <v>0</v>
      </c>
      <c r="I18" s="1">
        <v>0</v>
      </c>
      <c r="J18" s="1">
        <v>0.62365591397849462</v>
      </c>
      <c r="K18" s="1">
        <v>0.11111111111111127</v>
      </c>
      <c r="L18" s="1">
        <v>0.2</v>
      </c>
      <c r="M18" s="1">
        <v>0.5510510553564969</v>
      </c>
    </row>
    <row r="19" spans="6:13" x14ac:dyDescent="0.2">
      <c r="F19" t="s">
        <v>23</v>
      </c>
    </row>
    <row r="20" spans="6:13" x14ac:dyDescent="0.2">
      <c r="F20" t="s">
        <v>25</v>
      </c>
      <c r="G20" s="5">
        <f>AVERAGE(G2)</f>
        <v>1</v>
      </c>
      <c r="H20" s="5">
        <f t="shared" ref="H20:M20" si="9">AVERAGE(H2)</f>
        <v>0</v>
      </c>
      <c r="I20" s="5">
        <f t="shared" si="9"/>
        <v>0</v>
      </c>
      <c r="J20" s="5">
        <f t="shared" si="9"/>
        <v>1</v>
      </c>
      <c r="K20" s="5">
        <f t="shared" si="9"/>
        <v>1</v>
      </c>
      <c r="L20" s="5">
        <f t="shared" si="9"/>
        <v>1</v>
      </c>
      <c r="M20" s="5">
        <f t="shared" si="9"/>
        <v>1</v>
      </c>
    </row>
    <row r="21" spans="6:13" x14ac:dyDescent="0.2">
      <c r="F21" t="s">
        <v>26</v>
      </c>
      <c r="G21" s="5">
        <f>AVERAGE(G3,G5,G7)</f>
        <v>0</v>
      </c>
      <c r="H21" s="5">
        <f t="shared" ref="H21:M21" si="10">AVERAGE(H3,H5,H7)</f>
        <v>0.66666666666666663</v>
      </c>
      <c r="I21" s="5">
        <f t="shared" si="10"/>
        <v>0.33333333333333331</v>
      </c>
      <c r="J21" s="5">
        <f t="shared" si="10"/>
        <v>0.6523297491039427</v>
      </c>
      <c r="K21" s="5">
        <f t="shared" si="10"/>
        <v>0.59788359788359779</v>
      </c>
      <c r="L21" s="5">
        <f t="shared" si="10"/>
        <v>0.6333333333333333</v>
      </c>
      <c r="M21" s="5">
        <f t="shared" si="10"/>
        <v>0.61860149032468692</v>
      </c>
    </row>
    <row r="22" spans="6:13" x14ac:dyDescent="0.2">
      <c r="F22" t="s">
        <v>46</v>
      </c>
      <c r="G22" s="5">
        <f>AVERAGE(G4,G6,G8)</f>
        <v>0.33333333333333331</v>
      </c>
      <c r="H22" s="5">
        <f t="shared" ref="H22:M22" si="11">AVERAGE(H4,H6,H8)</f>
        <v>0</v>
      </c>
      <c r="I22" s="5">
        <f t="shared" si="11"/>
        <v>0.66666666666666663</v>
      </c>
      <c r="J22" s="5">
        <f t="shared" si="11"/>
        <v>0.36200716845878134</v>
      </c>
      <c r="K22" s="5">
        <f t="shared" si="11"/>
        <v>6.8783068783068904E-2</v>
      </c>
      <c r="L22" s="5">
        <f t="shared" si="11"/>
        <v>0.13333333333333333</v>
      </c>
      <c r="M22" s="5">
        <f t="shared" si="11"/>
        <v>0.38251826721661181</v>
      </c>
    </row>
    <row r="23" spans="6:13" x14ac:dyDescent="0.2">
      <c r="F23" t="s">
        <v>28</v>
      </c>
      <c r="G23" s="5">
        <f>AVERAGE(G2:G8)</f>
        <v>0.2857142857142857</v>
      </c>
      <c r="H23" s="5">
        <f t="shared" ref="H23:M23" si="12">AVERAGE(H2:H8)</f>
        <v>0.2857142857142857</v>
      </c>
      <c r="I23" s="5">
        <f t="shared" si="12"/>
        <v>0.42857142857142855</v>
      </c>
      <c r="J23" s="5">
        <f t="shared" si="12"/>
        <v>0.57757296466973884</v>
      </c>
      <c r="K23" s="5">
        <f t="shared" si="12"/>
        <v>0.42857142857142855</v>
      </c>
      <c r="L23" s="5">
        <f t="shared" si="12"/>
        <v>0.47142857142857147</v>
      </c>
      <c r="M23" s="5">
        <f t="shared" si="12"/>
        <v>0.57190846751769953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1</vt:lpstr>
      <vt:lpstr>Example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2022-08-02T21:35:33Z</dcterms:created>
  <dcterms:modified xsi:type="dcterms:W3CDTF">2022-11-18T15:08:47Z</dcterms:modified>
</cp:coreProperties>
</file>