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37 Data Analytics and ML/Homework/"/>
    </mc:Choice>
  </mc:AlternateContent>
  <xr:revisionPtr revIDLastSave="0" documentId="13_ncr:1_{68635D84-FAD6-2F49-BF60-060B9606F2E4}" xr6:coauthVersionLast="47" xr6:coauthVersionMax="47" xr10:uidLastSave="{00000000-0000-0000-0000-000000000000}"/>
  <bookViews>
    <workbookView xWindow="3960" yWindow="740" windowWidth="26840" windowHeight="13720" activeTab="4" xr2:uid="{A9F74738-522B-CE4A-BF72-687C4B9BC453}"/>
  </bookViews>
  <sheets>
    <sheet name="Sheet2" sheetId="3" r:id="rId1"/>
    <sheet name="NODEA" sheetId="7" r:id="rId2"/>
    <sheet name="NODEB" sheetId="5" r:id="rId3"/>
    <sheet name="NODEC" sheetId="8" r:id="rId4"/>
    <sheet name="NODE D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9" l="1"/>
  <c r="I16" i="9"/>
  <c r="H16" i="9"/>
  <c r="H17" i="9"/>
  <c r="G16" i="9"/>
  <c r="G14" i="9"/>
  <c r="F17" i="9"/>
  <c r="F16" i="9"/>
  <c r="E17" i="9"/>
  <c r="E16" i="9"/>
  <c r="C16" i="9"/>
  <c r="B16" i="9"/>
  <c r="J14" i="9"/>
  <c r="I14" i="9"/>
  <c r="H15" i="9"/>
  <c r="H14" i="9"/>
  <c r="F14" i="9"/>
  <c r="E15" i="9"/>
  <c r="E14" i="9"/>
  <c r="B14" i="9"/>
  <c r="C14" i="9" s="1"/>
  <c r="H18" i="8"/>
  <c r="J16" i="8"/>
  <c r="I17" i="8"/>
  <c r="J17" i="8" s="1"/>
  <c r="H16" i="8"/>
  <c r="H17" i="8"/>
  <c r="G17" i="8"/>
  <c r="C17" i="8"/>
  <c r="B17" i="8"/>
  <c r="E16" i="8"/>
  <c r="I15" i="8"/>
  <c r="J15" i="8" s="1"/>
  <c r="H15" i="8"/>
  <c r="G15" i="8"/>
  <c r="F16" i="8"/>
  <c r="F15" i="8"/>
  <c r="E15" i="8"/>
  <c r="C15" i="8"/>
  <c r="B15" i="8"/>
  <c r="H40" i="5"/>
  <c r="H41" i="5"/>
  <c r="J31" i="5"/>
  <c r="J32" i="5"/>
  <c r="J33" i="5"/>
  <c r="J34" i="5"/>
  <c r="J35" i="5"/>
  <c r="J36" i="5"/>
  <c r="J37" i="5"/>
  <c r="J38" i="5"/>
  <c r="I33" i="5"/>
  <c r="I36" i="5"/>
  <c r="I39" i="5"/>
  <c r="J39" i="5" s="1"/>
  <c r="H33" i="5"/>
  <c r="H34" i="5"/>
  <c r="H35" i="5"/>
  <c r="H36" i="5"/>
  <c r="H37" i="5"/>
  <c r="H38" i="5"/>
  <c r="H39" i="5"/>
  <c r="G33" i="5"/>
  <c r="G36" i="5"/>
  <c r="G39" i="5"/>
  <c r="F41" i="5"/>
  <c r="F40" i="5"/>
  <c r="F39" i="5"/>
  <c r="E40" i="5"/>
  <c r="E39" i="5"/>
  <c r="F37" i="5"/>
  <c r="F36" i="5"/>
  <c r="E38" i="5"/>
  <c r="E37" i="5"/>
  <c r="E36" i="5"/>
  <c r="E35" i="5"/>
  <c r="E34" i="5"/>
  <c r="E33" i="5"/>
  <c r="C39" i="5"/>
  <c r="B39" i="5"/>
  <c r="C36" i="5"/>
  <c r="B36" i="5"/>
  <c r="C33" i="5"/>
  <c r="B33" i="5"/>
  <c r="J30" i="5"/>
  <c r="I30" i="5"/>
  <c r="H32" i="5"/>
  <c r="H30" i="5"/>
  <c r="H31" i="5"/>
  <c r="G30" i="5"/>
  <c r="F32" i="5"/>
  <c r="F31" i="5"/>
  <c r="E31" i="5"/>
  <c r="E30" i="5"/>
  <c r="C30" i="5"/>
  <c r="B30" i="5"/>
  <c r="J27" i="5"/>
  <c r="I27" i="5"/>
  <c r="H27" i="5"/>
  <c r="H28" i="5"/>
  <c r="H29" i="5"/>
  <c r="G27" i="5"/>
  <c r="F29" i="5"/>
  <c r="F28" i="5"/>
  <c r="F27" i="5"/>
  <c r="E29" i="5"/>
  <c r="E28" i="5"/>
  <c r="E27" i="5"/>
  <c r="C27" i="5"/>
  <c r="B27" i="5"/>
  <c r="J24" i="5"/>
  <c r="I24" i="5"/>
  <c r="H24" i="5"/>
  <c r="H25" i="5"/>
  <c r="H26" i="5"/>
  <c r="G24" i="5"/>
  <c r="F26" i="5"/>
  <c r="F25" i="5"/>
  <c r="F24" i="5"/>
  <c r="E26" i="5"/>
  <c r="E25" i="5"/>
  <c r="E24" i="5"/>
  <c r="C24" i="5"/>
  <c r="B24" i="5"/>
  <c r="J21" i="5"/>
  <c r="I21" i="5"/>
  <c r="H22" i="5"/>
  <c r="H23" i="5"/>
  <c r="H21" i="5"/>
  <c r="G21" i="5"/>
  <c r="F23" i="5"/>
  <c r="F22" i="5"/>
  <c r="F21" i="5"/>
  <c r="E23" i="5"/>
  <c r="E22" i="5"/>
  <c r="E21" i="5"/>
  <c r="C21" i="5"/>
  <c r="B21" i="5"/>
  <c r="J26" i="7"/>
  <c r="I26" i="7"/>
  <c r="H25" i="7"/>
  <c r="H26" i="7"/>
  <c r="H27" i="7"/>
  <c r="I24" i="7"/>
  <c r="J24" i="7" s="1"/>
  <c r="G26" i="7"/>
  <c r="H23" i="7"/>
  <c r="H24" i="7"/>
  <c r="G24" i="7"/>
  <c r="I22" i="7"/>
  <c r="J22" i="7" s="1"/>
  <c r="H22" i="7"/>
  <c r="G22" i="7"/>
  <c r="E23" i="7"/>
  <c r="E22" i="7"/>
  <c r="B22" i="7"/>
  <c r="J20" i="7"/>
  <c r="I20" i="7"/>
  <c r="H21" i="7"/>
  <c r="H20" i="7"/>
  <c r="G20" i="7"/>
  <c r="E20" i="7"/>
  <c r="C20" i="7"/>
  <c r="B20" i="7"/>
  <c r="J57" i="3" l="1"/>
  <c r="J61" i="3"/>
  <c r="I57" i="3"/>
  <c r="I61" i="3"/>
  <c r="H57" i="3"/>
  <c r="H58" i="3"/>
  <c r="H59" i="3"/>
  <c r="H60" i="3"/>
  <c r="H61" i="3"/>
  <c r="H62" i="3"/>
  <c r="H63" i="3"/>
  <c r="H64" i="3"/>
  <c r="G57" i="3"/>
  <c r="G61" i="3"/>
  <c r="G62" i="3"/>
  <c r="F64" i="3"/>
  <c r="F63" i="3"/>
  <c r="F62" i="3"/>
  <c r="E63" i="3"/>
  <c r="E62" i="3"/>
  <c r="E61" i="3"/>
  <c r="F59" i="3"/>
  <c r="F58" i="3"/>
  <c r="F57" i="3"/>
  <c r="E60" i="3"/>
  <c r="E59" i="3"/>
  <c r="E58" i="3"/>
  <c r="J49" i="3"/>
  <c r="J53" i="3"/>
  <c r="I49" i="3"/>
  <c r="I53" i="3"/>
  <c r="H49" i="3"/>
  <c r="H50" i="3"/>
  <c r="H51" i="3"/>
  <c r="H52" i="3"/>
  <c r="H53" i="3"/>
  <c r="H54" i="3"/>
  <c r="H55" i="3"/>
  <c r="H56" i="3"/>
  <c r="G49" i="3"/>
  <c r="G53" i="3"/>
  <c r="F56" i="3"/>
  <c r="F55" i="3"/>
  <c r="F54" i="3"/>
  <c r="F53" i="3"/>
  <c r="F52" i="3"/>
  <c r="F51" i="3"/>
  <c r="F50" i="3"/>
  <c r="F49" i="3"/>
  <c r="E52" i="3"/>
  <c r="E51" i="3"/>
  <c r="E50" i="3"/>
  <c r="C61" i="3"/>
  <c r="C57" i="3"/>
  <c r="B61" i="3"/>
  <c r="B57" i="3"/>
  <c r="C53" i="3"/>
  <c r="B53" i="3"/>
  <c r="C49" i="3"/>
  <c r="B49" i="3"/>
  <c r="J45" i="3"/>
  <c r="I45" i="3"/>
  <c r="H48" i="3"/>
  <c r="H45" i="3"/>
  <c r="H46" i="3"/>
  <c r="H47" i="3"/>
  <c r="G45" i="3"/>
  <c r="F48" i="3"/>
  <c r="F47" i="3"/>
  <c r="F46" i="3"/>
  <c r="E47" i="3"/>
  <c r="E46" i="3"/>
  <c r="E45" i="3"/>
  <c r="C45" i="3"/>
  <c r="B45" i="3"/>
  <c r="J41" i="3"/>
  <c r="I41" i="3"/>
  <c r="H41" i="3"/>
  <c r="H42" i="3"/>
  <c r="H43" i="3"/>
  <c r="H44" i="3"/>
  <c r="G41" i="3"/>
  <c r="F44" i="3"/>
  <c r="F43" i="3"/>
  <c r="F42" i="3"/>
  <c r="F41" i="3"/>
  <c r="E42" i="3"/>
  <c r="E41" i="3"/>
  <c r="J37" i="3"/>
  <c r="I37" i="3"/>
  <c r="H37" i="3"/>
  <c r="H38" i="3"/>
  <c r="H39" i="3"/>
  <c r="H40" i="3"/>
  <c r="G37" i="3"/>
  <c r="F40" i="3"/>
  <c r="F39" i="3"/>
  <c r="F38" i="3"/>
  <c r="F37" i="3"/>
  <c r="E39" i="3"/>
  <c r="E38" i="3"/>
  <c r="E37" i="3"/>
  <c r="C41" i="3"/>
  <c r="B41" i="3"/>
  <c r="C37" i="3"/>
  <c r="B37" i="3"/>
  <c r="J33" i="3"/>
  <c r="I33" i="3"/>
  <c r="H33" i="3"/>
  <c r="H34" i="3"/>
  <c r="H35" i="3"/>
  <c r="H36" i="3"/>
  <c r="G33" i="3"/>
  <c r="G29" i="3"/>
  <c r="F34" i="3"/>
  <c r="F35" i="3"/>
  <c r="F33" i="3"/>
  <c r="E36" i="3"/>
  <c r="E35" i="3"/>
  <c r="C33" i="3"/>
  <c r="B33" i="3"/>
  <c r="J29" i="3"/>
  <c r="H32" i="3"/>
  <c r="I29" i="3"/>
  <c r="H30" i="3"/>
  <c r="H31" i="3"/>
  <c r="H29" i="3"/>
  <c r="F32" i="3"/>
  <c r="F31" i="3"/>
  <c r="F30" i="3"/>
  <c r="F29" i="3"/>
  <c r="E31" i="3"/>
  <c r="E30" i="3"/>
  <c r="E29" i="3"/>
  <c r="C29" i="3" l="1"/>
  <c r="B29" i="3"/>
</calcChain>
</file>

<file path=xl/sharedStrings.xml><?xml version="1.0" encoding="utf-8"?>
<sst xmlns="http://schemas.openxmlformats.org/spreadsheetml/2006/main" count="301" uniqueCount="41">
  <si>
    <t>Candidate Split</t>
  </si>
  <si>
    <t>P_L</t>
  </si>
  <si>
    <t>P_R</t>
  </si>
  <si>
    <t>j</t>
  </si>
  <si>
    <t>P(j|t_L)</t>
  </si>
  <si>
    <t>P(j|t_R)</t>
  </si>
  <si>
    <t>2P_LP_R</t>
  </si>
  <si>
    <t>|P(j|t_L)-P(j|t_R)|</t>
  </si>
  <si>
    <t>Q(S|t)</t>
  </si>
  <si>
    <t>phi(S|t)</t>
  </si>
  <si>
    <t>Right child</t>
  </si>
  <si>
    <t>Individual</t>
  </si>
  <si>
    <t>Occupation</t>
  </si>
  <si>
    <t>Salary</t>
  </si>
  <si>
    <t>Age</t>
  </si>
  <si>
    <t>Gender</t>
  </si>
  <si>
    <t>Service</t>
  </si>
  <si>
    <t>Management</t>
  </si>
  <si>
    <t>Sales</t>
  </si>
  <si>
    <t>Staff</t>
  </si>
  <si>
    <t>Female</t>
  </si>
  <si>
    <t>Male</t>
  </si>
  <si>
    <t xml:space="preserve">Occupation= Service </t>
  </si>
  <si>
    <t>Left Child</t>
  </si>
  <si>
    <t>O.W</t>
  </si>
  <si>
    <t xml:space="preserve">Occupation= Management </t>
  </si>
  <si>
    <t xml:space="preserve">Occupation= Sales </t>
  </si>
  <si>
    <t>Occupation= Staff</t>
  </si>
  <si>
    <t>Age&lt;=30</t>
  </si>
  <si>
    <t>Age&lt;=45</t>
  </si>
  <si>
    <t>Age&lt;=55</t>
  </si>
  <si>
    <t>Gender= Male</t>
  </si>
  <si>
    <t>Gender= Female</t>
  </si>
  <si>
    <t>Level 1</t>
  </si>
  <si>
    <t>Level 2</t>
  </si>
  <si>
    <t>Level 3</t>
  </si>
  <si>
    <t>Level 4</t>
  </si>
  <si>
    <t>Salary &lt; $35000</t>
  </si>
  <si>
    <t xml:space="preserve">$55000 &lt;= Salary </t>
  </si>
  <si>
    <t>$45000 &lt;= Salary &lt; $55000</t>
  </si>
  <si>
    <t>$35000 &lt;= Salary &lt; $45000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</si>
</sst>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12" borderId="0" xfId="0" applyFill="1"/>
    <xf numFmtId="0" fontId="0" fillId="13" borderId="0" xfId="0" applyFill="1"/>
    <xf numFmtId="0" fontId="3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65</xdr:row>
      <xdr:rowOff>38100</xdr:rowOff>
    </xdr:from>
    <xdr:to>
      <xdr:col>7</xdr:col>
      <xdr:colOff>584200</xdr:colOff>
      <xdr:row>70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C1547E-0727-F4AC-5487-07F94DACF3EA}"/>
            </a:ext>
          </a:extLst>
        </xdr:cNvPr>
        <xdr:cNvSpPr/>
      </xdr:nvSpPr>
      <xdr:spPr>
        <a:xfrm>
          <a:off x="5041900" y="13246100"/>
          <a:ext cx="28575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8</xdr:col>
      <xdr:colOff>304800</xdr:colOff>
      <xdr:row>72</xdr:row>
      <xdr:rowOff>127000</xdr:rowOff>
    </xdr:from>
    <xdr:to>
      <xdr:col>11</xdr:col>
      <xdr:colOff>114300</xdr:colOff>
      <xdr:row>77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7FC814C-EA8D-5647-956F-73E79EF483D8}"/>
            </a:ext>
          </a:extLst>
        </xdr:cNvPr>
        <xdr:cNvSpPr/>
      </xdr:nvSpPr>
      <xdr:spPr>
        <a:xfrm>
          <a:off x="8445500" y="14757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1</xdr:col>
      <xdr:colOff>939800</xdr:colOff>
      <xdr:row>71</xdr:row>
      <xdr:rowOff>177800</xdr:rowOff>
    </xdr:from>
    <xdr:to>
      <xdr:col>5</xdr:col>
      <xdr:colOff>38100</xdr:colOff>
      <xdr:row>77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F808BEA-1368-984F-9512-59221EACD175}"/>
            </a:ext>
          </a:extLst>
        </xdr:cNvPr>
        <xdr:cNvSpPr/>
      </xdr:nvSpPr>
      <xdr:spPr>
        <a:xfrm>
          <a:off x="1765300" y="14605000"/>
          <a:ext cx="29718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3</xdr:col>
      <xdr:colOff>203200</xdr:colOff>
      <xdr:row>70</xdr:row>
      <xdr:rowOff>38100</xdr:rowOff>
    </xdr:from>
    <xdr:to>
      <xdr:col>6</xdr:col>
      <xdr:colOff>946150</xdr:colOff>
      <xdr:row>71</xdr:row>
      <xdr:rowOff>177800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9CAFCBE-0DBA-DA81-31F2-272E00EE691F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3251200" y="14262100"/>
          <a:ext cx="3219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736600</xdr:colOff>
      <xdr:row>68</xdr:row>
      <xdr:rowOff>127000</xdr:rowOff>
    </xdr:from>
    <xdr:to>
      <xdr:col>9</xdr:col>
      <xdr:colOff>495300</xdr:colOff>
      <xdr:row>71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D60EA96-0839-A59D-D779-354E4C907DE4}"/>
            </a:ext>
          </a:extLst>
        </xdr:cNvPr>
        <xdr:cNvSpPr txBox="1"/>
      </xdr:nvSpPr>
      <xdr:spPr>
        <a:xfrm>
          <a:off x="8051800" y="139446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6</xdr:col>
      <xdr:colOff>946150</xdr:colOff>
      <xdr:row>70</xdr:row>
      <xdr:rowOff>38100</xdr:rowOff>
    </xdr:from>
    <xdr:to>
      <xdr:col>9</xdr:col>
      <xdr:colOff>622300</xdr:colOff>
      <xdr:row>72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F0CF344-22F6-43DD-A43B-4F2E76B39489}"/>
            </a:ext>
          </a:extLst>
        </xdr:cNvPr>
        <xdr:cNvCxnSpPr>
          <a:stCxn id="2" idx="4"/>
          <a:endCxn id="3" idx="0"/>
        </xdr:cNvCxnSpPr>
      </xdr:nvCxnSpPr>
      <xdr:spPr>
        <a:xfrm>
          <a:off x="6470650" y="14262100"/>
          <a:ext cx="31178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68</xdr:row>
      <xdr:rowOff>190500</xdr:rowOff>
    </xdr:from>
    <xdr:to>
      <xdr:col>4</xdr:col>
      <xdr:colOff>660400</xdr:colOff>
      <xdr:row>70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12F148-8BFC-B442-9BA7-F8CF4BD74283}"/>
            </a:ext>
          </a:extLst>
        </xdr:cNvPr>
        <xdr:cNvSpPr txBox="1"/>
      </xdr:nvSpPr>
      <xdr:spPr>
        <a:xfrm>
          <a:off x="2527300" y="14008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33</xdr:row>
      <xdr:rowOff>38100</xdr:rowOff>
    </xdr:from>
    <xdr:to>
      <xdr:col>9</xdr:col>
      <xdr:colOff>584200</xdr:colOff>
      <xdr:row>38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9F398C3-D853-AD4F-AAC1-79362BC8200B}"/>
            </a:ext>
          </a:extLst>
        </xdr:cNvPr>
        <xdr:cNvSpPr/>
      </xdr:nvSpPr>
      <xdr:spPr>
        <a:xfrm>
          <a:off x="5041900" y="13246100"/>
          <a:ext cx="28575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10</xdr:col>
      <xdr:colOff>304800</xdr:colOff>
      <xdr:row>40</xdr:row>
      <xdr:rowOff>127000</xdr:rowOff>
    </xdr:from>
    <xdr:to>
      <xdr:col>13</xdr:col>
      <xdr:colOff>114300</xdr:colOff>
      <xdr:row>45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B642809-2D9C-2D48-AEE0-58F168848190}"/>
            </a:ext>
          </a:extLst>
        </xdr:cNvPr>
        <xdr:cNvSpPr/>
      </xdr:nvSpPr>
      <xdr:spPr>
        <a:xfrm>
          <a:off x="8445500" y="14757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3</xdr:col>
      <xdr:colOff>939800</xdr:colOff>
      <xdr:row>39</xdr:row>
      <xdr:rowOff>177800</xdr:rowOff>
    </xdr:from>
    <xdr:to>
      <xdr:col>7</xdr:col>
      <xdr:colOff>38100</xdr:colOff>
      <xdr:row>45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A15ACBD-54A4-FE47-880D-97904DAB5FB7}"/>
            </a:ext>
          </a:extLst>
        </xdr:cNvPr>
        <xdr:cNvSpPr/>
      </xdr:nvSpPr>
      <xdr:spPr>
        <a:xfrm>
          <a:off x="1765300" y="14605000"/>
          <a:ext cx="29718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5</xdr:col>
      <xdr:colOff>203200</xdr:colOff>
      <xdr:row>38</xdr:row>
      <xdr:rowOff>38100</xdr:rowOff>
    </xdr:from>
    <xdr:to>
      <xdr:col>8</xdr:col>
      <xdr:colOff>946150</xdr:colOff>
      <xdr:row>39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687AA7F-00B8-BD4F-8A9D-844EA1495196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3251200" y="14262100"/>
          <a:ext cx="3219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736600</xdr:colOff>
      <xdr:row>36</xdr:row>
      <xdr:rowOff>127000</xdr:rowOff>
    </xdr:from>
    <xdr:to>
      <xdr:col>11</xdr:col>
      <xdr:colOff>495300</xdr:colOff>
      <xdr:row>39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507F32-DE68-AB4B-8292-656D8560E838}"/>
            </a:ext>
          </a:extLst>
        </xdr:cNvPr>
        <xdr:cNvSpPr txBox="1"/>
      </xdr:nvSpPr>
      <xdr:spPr>
        <a:xfrm>
          <a:off x="8051800" y="139446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8</xdr:col>
      <xdr:colOff>946150</xdr:colOff>
      <xdr:row>38</xdr:row>
      <xdr:rowOff>38100</xdr:rowOff>
    </xdr:from>
    <xdr:to>
      <xdr:col>11</xdr:col>
      <xdr:colOff>622300</xdr:colOff>
      <xdr:row>40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08765DA-12FC-B449-BD68-736C67B38D72}"/>
            </a:ext>
          </a:extLst>
        </xdr:cNvPr>
        <xdr:cNvCxnSpPr>
          <a:stCxn id="2" idx="4"/>
          <a:endCxn id="3" idx="0"/>
        </xdr:cNvCxnSpPr>
      </xdr:nvCxnSpPr>
      <xdr:spPr>
        <a:xfrm>
          <a:off x="6470650" y="14262100"/>
          <a:ext cx="31178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36</xdr:row>
      <xdr:rowOff>190500</xdr:rowOff>
    </xdr:from>
    <xdr:to>
      <xdr:col>6</xdr:col>
      <xdr:colOff>660400</xdr:colOff>
      <xdr:row>38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F2E0CA-6E20-854A-BC6D-29E1F7AF7174}"/>
            </a:ext>
          </a:extLst>
        </xdr:cNvPr>
        <xdr:cNvSpPr txBox="1"/>
      </xdr:nvSpPr>
      <xdr:spPr>
        <a:xfrm>
          <a:off x="2527300" y="14008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1</xdr:col>
      <xdr:colOff>1473200</xdr:colOff>
      <xdr:row>46</xdr:row>
      <xdr:rowOff>127000</xdr:rowOff>
    </xdr:from>
    <xdr:to>
      <xdr:col>4</xdr:col>
      <xdr:colOff>533400</xdr:colOff>
      <xdr:row>51</xdr:row>
      <xdr:rowOff>63500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32ADB608-FFA6-481C-D081-95AF1106BAC0}"/>
            </a:ext>
          </a:extLst>
        </xdr:cNvPr>
        <xdr:cNvSpPr/>
      </xdr:nvSpPr>
      <xdr:spPr>
        <a:xfrm>
          <a:off x="2298700" y="94742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5</xdr:col>
      <xdr:colOff>673100</xdr:colOff>
      <xdr:row>46</xdr:row>
      <xdr:rowOff>114300</xdr:rowOff>
    </xdr:from>
    <xdr:to>
      <xdr:col>8</xdr:col>
      <xdr:colOff>711200</xdr:colOff>
      <xdr:row>51</xdr:row>
      <xdr:rowOff>50800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85849585-C8E5-AC4C-8494-8DF58684CCAB}"/>
            </a:ext>
          </a:extLst>
        </xdr:cNvPr>
        <xdr:cNvSpPr/>
      </xdr:nvSpPr>
      <xdr:spPr>
        <a:xfrm>
          <a:off x="5778500" y="94615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3</xdr:col>
      <xdr:colOff>101600</xdr:colOff>
      <xdr:row>45</xdr:row>
      <xdr:rowOff>139700</xdr:rowOff>
    </xdr:from>
    <xdr:to>
      <xdr:col>5</xdr:col>
      <xdr:colOff>431800</xdr:colOff>
      <xdr:row>46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6BCDD0C-2557-2FF6-9C67-511A9C2350F3}"/>
            </a:ext>
          </a:extLst>
        </xdr:cNvPr>
        <xdr:cNvCxnSpPr>
          <a:stCxn id="4" idx="4"/>
          <a:endCxn id="10" idx="0"/>
        </xdr:cNvCxnSpPr>
      </xdr:nvCxnSpPr>
      <xdr:spPr>
        <a:xfrm flipH="1">
          <a:off x="3556000" y="92837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431800</xdr:colOff>
      <xdr:row>45</xdr:row>
      <xdr:rowOff>139700</xdr:rowOff>
    </xdr:from>
    <xdr:to>
      <xdr:col>7</xdr:col>
      <xdr:colOff>279400</xdr:colOff>
      <xdr:row>46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B8EEA1-99B2-7B1A-8B1B-212354E53A46}"/>
            </a:ext>
          </a:extLst>
        </xdr:cNvPr>
        <xdr:cNvCxnSpPr>
          <a:stCxn id="4" idx="4"/>
          <a:endCxn id="11" idx="0"/>
        </xdr:cNvCxnSpPr>
      </xdr:nvCxnSpPr>
      <xdr:spPr>
        <a:xfrm>
          <a:off x="5537200" y="92837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45</xdr:row>
      <xdr:rowOff>38100</xdr:rowOff>
    </xdr:from>
    <xdr:to>
      <xdr:col>13</xdr:col>
      <xdr:colOff>584200</xdr:colOff>
      <xdr:row>50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A3B0B16-ADC3-BB4F-8D89-967E8B1CB7E2}"/>
            </a:ext>
          </a:extLst>
        </xdr:cNvPr>
        <xdr:cNvSpPr/>
      </xdr:nvSpPr>
      <xdr:spPr>
        <a:xfrm>
          <a:off x="7099300" y="6743700"/>
          <a:ext cx="18923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14</xdr:col>
      <xdr:colOff>304800</xdr:colOff>
      <xdr:row>52</xdr:row>
      <xdr:rowOff>127000</xdr:rowOff>
    </xdr:from>
    <xdr:to>
      <xdr:col>17</xdr:col>
      <xdr:colOff>114300</xdr:colOff>
      <xdr:row>57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BE59F7C-6BB8-354F-9124-92AC6B16275D}"/>
            </a:ext>
          </a:extLst>
        </xdr:cNvPr>
        <xdr:cNvSpPr/>
      </xdr:nvSpPr>
      <xdr:spPr>
        <a:xfrm>
          <a:off x="9537700" y="82550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7</xdr:col>
      <xdr:colOff>939800</xdr:colOff>
      <xdr:row>51</xdr:row>
      <xdr:rowOff>177800</xdr:rowOff>
    </xdr:from>
    <xdr:to>
      <xdr:col>11</xdr:col>
      <xdr:colOff>38100</xdr:colOff>
      <xdr:row>57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DC175B1-99F8-B84A-973D-2B5034A476D5}"/>
            </a:ext>
          </a:extLst>
        </xdr:cNvPr>
        <xdr:cNvSpPr/>
      </xdr:nvSpPr>
      <xdr:spPr>
        <a:xfrm>
          <a:off x="4279900" y="8102600"/>
          <a:ext cx="25146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9</xdr:col>
      <xdr:colOff>203200</xdr:colOff>
      <xdr:row>50</xdr:row>
      <xdr:rowOff>38100</xdr:rowOff>
    </xdr:from>
    <xdr:to>
      <xdr:col>12</xdr:col>
      <xdr:colOff>946150</xdr:colOff>
      <xdr:row>51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AC0D069-3BB6-8543-9078-E880909DA8CA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5308600" y="7759700"/>
          <a:ext cx="3092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48</xdr:row>
      <xdr:rowOff>127000</xdr:rowOff>
    </xdr:from>
    <xdr:to>
      <xdr:col>15</xdr:col>
      <xdr:colOff>495300</xdr:colOff>
      <xdr:row>51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7455C8-85F1-8940-A4A0-119C5383E091}"/>
            </a:ext>
          </a:extLst>
        </xdr:cNvPr>
        <xdr:cNvSpPr txBox="1"/>
      </xdr:nvSpPr>
      <xdr:spPr>
        <a:xfrm>
          <a:off x="9144000" y="74422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12</xdr:col>
      <xdr:colOff>946150</xdr:colOff>
      <xdr:row>50</xdr:row>
      <xdr:rowOff>38100</xdr:rowOff>
    </xdr:from>
    <xdr:to>
      <xdr:col>15</xdr:col>
      <xdr:colOff>622300</xdr:colOff>
      <xdr:row>52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3191BE5-BBAE-CA40-9DF4-D08CE3DD71B9}"/>
            </a:ext>
          </a:extLst>
        </xdr:cNvPr>
        <xdr:cNvCxnSpPr>
          <a:stCxn id="2" idx="4"/>
          <a:endCxn id="3" idx="0"/>
        </xdr:cNvCxnSpPr>
      </xdr:nvCxnSpPr>
      <xdr:spPr>
        <a:xfrm>
          <a:off x="8401050" y="7759700"/>
          <a:ext cx="2279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48</xdr:row>
      <xdr:rowOff>190500</xdr:rowOff>
    </xdr:from>
    <xdr:to>
      <xdr:col>10</xdr:col>
      <xdr:colOff>660400</xdr:colOff>
      <xdr:row>50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2544624-F0CC-1E46-9B1A-ED208A643054}"/>
            </a:ext>
          </a:extLst>
        </xdr:cNvPr>
        <xdr:cNvSpPr txBox="1"/>
      </xdr:nvSpPr>
      <xdr:spPr>
        <a:xfrm>
          <a:off x="4584700" y="75057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5</xdr:col>
      <xdr:colOff>1473200</xdr:colOff>
      <xdr:row>58</xdr:row>
      <xdr:rowOff>127000</xdr:rowOff>
    </xdr:from>
    <xdr:to>
      <xdr:col>8</xdr:col>
      <xdr:colOff>533400</xdr:colOff>
      <xdr:row>63</xdr:row>
      <xdr:rowOff>63500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2F36066A-2D3B-4849-9E50-2CF1ADBBB17C}"/>
            </a:ext>
          </a:extLst>
        </xdr:cNvPr>
        <xdr:cNvSpPr/>
      </xdr:nvSpPr>
      <xdr:spPr>
        <a:xfrm>
          <a:off x="2298700" y="94742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9</xdr:col>
      <xdr:colOff>673100</xdr:colOff>
      <xdr:row>58</xdr:row>
      <xdr:rowOff>114300</xdr:rowOff>
    </xdr:from>
    <xdr:to>
      <xdr:col>12</xdr:col>
      <xdr:colOff>711200</xdr:colOff>
      <xdr:row>63</xdr:row>
      <xdr:rowOff>50800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983CE6E-8FDA-AB41-8BF3-16AFE92D9BF7}"/>
            </a:ext>
          </a:extLst>
        </xdr:cNvPr>
        <xdr:cNvSpPr/>
      </xdr:nvSpPr>
      <xdr:spPr>
        <a:xfrm>
          <a:off x="5778500" y="94615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7</xdr:col>
      <xdr:colOff>114300</xdr:colOff>
      <xdr:row>57</xdr:row>
      <xdr:rowOff>127000</xdr:rowOff>
    </xdr:from>
    <xdr:to>
      <xdr:col>9</xdr:col>
      <xdr:colOff>444500</xdr:colOff>
      <xdr:row>58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630C05B-BE38-E74C-86A5-C072DE5C7F84}"/>
            </a:ext>
          </a:extLst>
        </xdr:cNvPr>
        <xdr:cNvCxnSpPr/>
      </xdr:nvCxnSpPr>
      <xdr:spPr>
        <a:xfrm flipH="1">
          <a:off x="6464300" y="117094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431800</xdr:colOff>
      <xdr:row>57</xdr:row>
      <xdr:rowOff>139700</xdr:rowOff>
    </xdr:from>
    <xdr:to>
      <xdr:col>11</xdr:col>
      <xdr:colOff>279400</xdr:colOff>
      <xdr:row>58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7EF979E-DB0D-0943-9C43-0FAB3553B36C}"/>
            </a:ext>
          </a:extLst>
        </xdr:cNvPr>
        <xdr:cNvCxnSpPr>
          <a:stCxn id="4" idx="4"/>
          <a:endCxn id="10" idx="0"/>
        </xdr:cNvCxnSpPr>
      </xdr:nvCxnSpPr>
      <xdr:spPr>
        <a:xfrm>
          <a:off x="5537200" y="92837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292100</xdr:colOff>
      <xdr:row>58</xdr:row>
      <xdr:rowOff>127000</xdr:rowOff>
    </xdr:from>
    <xdr:to>
      <xdr:col>18</xdr:col>
      <xdr:colOff>647700</xdr:colOff>
      <xdr:row>60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5A5407D-F887-834D-9B0C-161DF0200C56}"/>
            </a:ext>
          </a:extLst>
        </xdr:cNvPr>
        <xdr:cNvSpPr txBox="1"/>
      </xdr:nvSpPr>
      <xdr:spPr>
        <a:xfrm>
          <a:off x="14071600" y="119126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Male</a:t>
          </a:r>
          <a:endParaRPr lang="en-GB" sz="1100"/>
        </a:p>
      </xdr:txBody>
    </xdr:sp>
    <xdr:clientData/>
  </xdr:twoCellAnchor>
  <xdr:twoCellAnchor>
    <xdr:from>
      <xdr:col>13</xdr:col>
      <xdr:colOff>38100</xdr:colOff>
      <xdr:row>58</xdr:row>
      <xdr:rowOff>152400</xdr:rowOff>
    </xdr:from>
    <xdr:to>
      <xdr:col>15</xdr:col>
      <xdr:colOff>393700</xdr:colOff>
      <xdr:row>60</xdr:row>
      <xdr:rowOff>63500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B8E2A5-79B2-6247-8EBF-0557DFD1FB45}"/>
            </a:ext>
          </a:extLst>
        </xdr:cNvPr>
        <xdr:cNvSpPr txBox="1"/>
      </xdr:nvSpPr>
      <xdr:spPr>
        <a:xfrm>
          <a:off x="11341100" y="11938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Female</a:t>
          </a:r>
          <a:endParaRPr lang="en-GB" sz="1100"/>
        </a:p>
      </xdr:txBody>
    </xdr:sp>
    <xdr:clientData/>
  </xdr:twoCellAnchor>
  <xdr:twoCellAnchor>
    <xdr:from>
      <xdr:col>5</xdr:col>
      <xdr:colOff>482600</xdr:colOff>
      <xdr:row>55</xdr:row>
      <xdr:rowOff>190500</xdr:rowOff>
    </xdr:from>
    <xdr:to>
      <xdr:col>8</xdr:col>
      <xdr:colOff>12700</xdr:colOff>
      <xdr:row>57</xdr:row>
      <xdr:rowOff>101600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FC60E3-096F-0C48-941D-3E890CD9A124}"/>
            </a:ext>
          </a:extLst>
        </xdr:cNvPr>
        <xdr:cNvSpPr txBox="1"/>
      </xdr:nvSpPr>
      <xdr:spPr>
        <a:xfrm>
          <a:off x="5181600" y="113665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&lt;=30</a:t>
          </a:r>
        </a:p>
      </xdr:txBody>
    </xdr:sp>
    <xdr:clientData/>
  </xdr:twoCellAnchor>
  <xdr:twoCellAnchor>
    <xdr:from>
      <xdr:col>11</xdr:col>
      <xdr:colOff>38100</xdr:colOff>
      <xdr:row>55</xdr:row>
      <xdr:rowOff>177800</xdr:rowOff>
    </xdr:from>
    <xdr:to>
      <xdr:col>13</xdr:col>
      <xdr:colOff>393700</xdr:colOff>
      <xdr:row>57</xdr:row>
      <xdr:rowOff>88900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F75B91C-D81D-884E-8F57-31155F3EFC91}"/>
            </a:ext>
          </a:extLst>
        </xdr:cNvPr>
        <xdr:cNvSpPr txBox="1"/>
      </xdr:nvSpPr>
      <xdr:spPr>
        <a:xfrm>
          <a:off x="9690100" y="113538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&gt;30</a:t>
          </a:r>
        </a:p>
      </xdr:txBody>
    </xdr:sp>
    <xdr:clientData/>
  </xdr:twoCellAnchor>
  <xdr:twoCellAnchor>
    <xdr:from>
      <xdr:col>13</xdr:col>
      <xdr:colOff>698500</xdr:colOff>
      <xdr:row>57</xdr:row>
      <xdr:rowOff>63500</xdr:rowOff>
    </xdr:from>
    <xdr:to>
      <xdr:col>15</xdr:col>
      <xdr:colOff>622300</xdr:colOff>
      <xdr:row>66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E642F21-793D-D644-863C-E76084B4E501}"/>
            </a:ext>
          </a:extLst>
        </xdr:cNvPr>
        <xdr:cNvCxnSpPr>
          <a:cxnSpLocks/>
          <a:stCxn id="3" idx="4"/>
        </xdr:cNvCxnSpPr>
      </xdr:nvCxnSpPr>
      <xdr:spPr>
        <a:xfrm flipH="1">
          <a:off x="12001500" y="11645900"/>
          <a:ext cx="1574800" cy="180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622300</xdr:colOff>
      <xdr:row>57</xdr:row>
      <xdr:rowOff>63500</xdr:rowOff>
    </xdr:from>
    <xdr:to>
      <xdr:col>18</xdr:col>
      <xdr:colOff>38100</xdr:colOff>
      <xdr:row>65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20BE67E-A662-584C-ACEB-3DBEB3967524}"/>
            </a:ext>
          </a:extLst>
        </xdr:cNvPr>
        <xdr:cNvCxnSpPr>
          <a:cxnSpLocks/>
          <a:stCxn id="3" idx="4"/>
        </xdr:cNvCxnSpPr>
      </xdr:nvCxnSpPr>
      <xdr:spPr>
        <a:xfrm>
          <a:off x="13576300" y="11645900"/>
          <a:ext cx="1892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66</xdr:row>
      <xdr:rowOff>50800</xdr:rowOff>
    </xdr:from>
    <xdr:to>
      <xdr:col>15</xdr:col>
      <xdr:colOff>76200</xdr:colOff>
      <xdr:row>70</xdr:row>
      <xdr:rowOff>190500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2A289690-9321-D541-9BFF-718EE623E321}"/>
            </a:ext>
          </a:extLst>
        </xdr:cNvPr>
        <xdr:cNvSpPr/>
      </xdr:nvSpPr>
      <xdr:spPr>
        <a:xfrm>
          <a:off x="10744200" y="134620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C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8,10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16</xdr:col>
      <xdr:colOff>508000</xdr:colOff>
      <xdr:row>66</xdr:row>
      <xdr:rowOff>0</xdr:rowOff>
    </xdr:from>
    <xdr:to>
      <xdr:col>19</xdr:col>
      <xdr:colOff>317500</xdr:colOff>
      <xdr:row>70</xdr:row>
      <xdr:rowOff>139700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79790C3F-6D21-DE49-B718-162DD7C719C2}"/>
            </a:ext>
          </a:extLst>
        </xdr:cNvPr>
        <xdr:cNvSpPr/>
      </xdr:nvSpPr>
      <xdr:spPr>
        <a:xfrm>
          <a:off x="14287500" y="134112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D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2,3,9,11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38100</xdr:rowOff>
    </xdr:from>
    <xdr:to>
      <xdr:col>10</xdr:col>
      <xdr:colOff>584200</xdr:colOff>
      <xdr:row>27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30F051B-4D3C-054B-9202-CBA855605114}"/>
            </a:ext>
          </a:extLst>
        </xdr:cNvPr>
        <xdr:cNvSpPr/>
      </xdr:nvSpPr>
      <xdr:spPr>
        <a:xfrm>
          <a:off x="9994900" y="9182100"/>
          <a:ext cx="18923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11</xdr:col>
      <xdr:colOff>304800</xdr:colOff>
      <xdr:row>29</xdr:row>
      <xdr:rowOff>127000</xdr:rowOff>
    </xdr:from>
    <xdr:to>
      <xdr:col>14</xdr:col>
      <xdr:colOff>114300</xdr:colOff>
      <xdr:row>34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CF8C4E3-E5FB-3045-81A7-3417EC140057}"/>
            </a:ext>
          </a:extLst>
        </xdr:cNvPr>
        <xdr:cNvSpPr/>
      </xdr:nvSpPr>
      <xdr:spPr>
        <a:xfrm>
          <a:off x="12433300" y="10693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4</xdr:col>
      <xdr:colOff>939800</xdr:colOff>
      <xdr:row>28</xdr:row>
      <xdr:rowOff>177800</xdr:rowOff>
    </xdr:from>
    <xdr:to>
      <xdr:col>8</xdr:col>
      <xdr:colOff>38100</xdr:colOff>
      <xdr:row>34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B784D8A-0077-7043-A80B-498F100E3C5F}"/>
            </a:ext>
          </a:extLst>
        </xdr:cNvPr>
        <xdr:cNvSpPr/>
      </xdr:nvSpPr>
      <xdr:spPr>
        <a:xfrm>
          <a:off x="7175500" y="10541000"/>
          <a:ext cx="25146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6</xdr:col>
      <xdr:colOff>203200</xdr:colOff>
      <xdr:row>27</xdr:row>
      <xdr:rowOff>38100</xdr:rowOff>
    </xdr:from>
    <xdr:to>
      <xdr:col>9</xdr:col>
      <xdr:colOff>946150</xdr:colOff>
      <xdr:row>28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0D75C8-FD75-AC4D-B470-87B039C5F505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8204200" y="10198100"/>
          <a:ext cx="3092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736600</xdr:colOff>
      <xdr:row>25</xdr:row>
      <xdr:rowOff>127000</xdr:rowOff>
    </xdr:from>
    <xdr:to>
      <xdr:col>12</xdr:col>
      <xdr:colOff>495300</xdr:colOff>
      <xdr:row>28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95534D-CAF5-2743-BAA9-9A2866A5F781}"/>
            </a:ext>
          </a:extLst>
        </xdr:cNvPr>
        <xdr:cNvSpPr txBox="1"/>
      </xdr:nvSpPr>
      <xdr:spPr>
        <a:xfrm>
          <a:off x="12039600" y="98806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9</xdr:col>
      <xdr:colOff>946150</xdr:colOff>
      <xdr:row>27</xdr:row>
      <xdr:rowOff>38100</xdr:rowOff>
    </xdr:from>
    <xdr:to>
      <xdr:col>12</xdr:col>
      <xdr:colOff>622300</xdr:colOff>
      <xdr:row>29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EA47C77-EDFD-E44B-8F1B-13D62F1D8BE1}"/>
            </a:ext>
          </a:extLst>
        </xdr:cNvPr>
        <xdr:cNvCxnSpPr>
          <a:stCxn id="2" idx="4"/>
          <a:endCxn id="3" idx="0"/>
        </xdr:cNvCxnSpPr>
      </xdr:nvCxnSpPr>
      <xdr:spPr>
        <a:xfrm>
          <a:off x="11296650" y="10198100"/>
          <a:ext cx="2279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25</xdr:row>
      <xdr:rowOff>190500</xdr:rowOff>
    </xdr:from>
    <xdr:to>
      <xdr:col>7</xdr:col>
      <xdr:colOff>660400</xdr:colOff>
      <xdr:row>27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58B109-7FF3-4A44-BFFB-2643248CF323}"/>
            </a:ext>
          </a:extLst>
        </xdr:cNvPr>
        <xdr:cNvSpPr txBox="1"/>
      </xdr:nvSpPr>
      <xdr:spPr>
        <a:xfrm>
          <a:off x="7480300" y="9944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2</xdr:col>
      <xdr:colOff>1473200</xdr:colOff>
      <xdr:row>35</xdr:row>
      <xdr:rowOff>127000</xdr:rowOff>
    </xdr:from>
    <xdr:to>
      <xdr:col>5</xdr:col>
      <xdr:colOff>533400</xdr:colOff>
      <xdr:row>40</xdr:row>
      <xdr:rowOff>63500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405F5156-4267-3042-81A2-64280E90ACC6}"/>
            </a:ext>
          </a:extLst>
        </xdr:cNvPr>
        <xdr:cNvSpPr/>
      </xdr:nvSpPr>
      <xdr:spPr>
        <a:xfrm>
          <a:off x="5524500" y="11912600"/>
          <a:ext cx="21844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6</xdr:col>
      <xdr:colOff>673100</xdr:colOff>
      <xdr:row>35</xdr:row>
      <xdr:rowOff>114300</xdr:rowOff>
    </xdr:from>
    <xdr:to>
      <xdr:col>9</xdr:col>
      <xdr:colOff>711200</xdr:colOff>
      <xdr:row>40</xdr:row>
      <xdr:rowOff>50800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8418C4FC-D86D-0D4F-937E-F5C5AFB8DF50}"/>
            </a:ext>
          </a:extLst>
        </xdr:cNvPr>
        <xdr:cNvSpPr/>
      </xdr:nvSpPr>
      <xdr:spPr>
        <a:xfrm>
          <a:off x="8674100" y="118999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4</xdr:col>
      <xdr:colOff>114300</xdr:colOff>
      <xdr:row>34</xdr:row>
      <xdr:rowOff>127000</xdr:rowOff>
    </xdr:from>
    <xdr:to>
      <xdr:col>6</xdr:col>
      <xdr:colOff>444500</xdr:colOff>
      <xdr:row>35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E42B93E-5908-0A4A-B3A8-28DCB5D0CEEB}"/>
            </a:ext>
          </a:extLst>
        </xdr:cNvPr>
        <xdr:cNvCxnSpPr/>
      </xdr:nvCxnSpPr>
      <xdr:spPr>
        <a:xfrm flipH="1">
          <a:off x="6464300" y="117094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34</xdr:row>
      <xdr:rowOff>139700</xdr:rowOff>
    </xdr:from>
    <xdr:to>
      <xdr:col>8</xdr:col>
      <xdr:colOff>279400</xdr:colOff>
      <xdr:row>35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2E0E398-DBAB-B54F-986C-9DA3AE9C645D}"/>
            </a:ext>
          </a:extLst>
        </xdr:cNvPr>
        <xdr:cNvCxnSpPr>
          <a:stCxn id="4" idx="4"/>
          <a:endCxn id="10" idx="0"/>
        </xdr:cNvCxnSpPr>
      </xdr:nvCxnSpPr>
      <xdr:spPr>
        <a:xfrm>
          <a:off x="8432800" y="117221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292100</xdr:colOff>
      <xdr:row>35</xdr:row>
      <xdr:rowOff>127000</xdr:rowOff>
    </xdr:from>
    <xdr:to>
      <xdr:col>15</xdr:col>
      <xdr:colOff>647700</xdr:colOff>
      <xdr:row>37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69BDBF-3DED-B84F-9A11-189798B117C9}"/>
            </a:ext>
          </a:extLst>
        </xdr:cNvPr>
        <xdr:cNvSpPr txBox="1"/>
      </xdr:nvSpPr>
      <xdr:spPr>
        <a:xfrm>
          <a:off x="14071600" y="119126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Male</a:t>
          </a:r>
          <a:endParaRPr lang="en-GB" sz="1100"/>
        </a:p>
      </xdr:txBody>
    </xdr:sp>
    <xdr:clientData/>
  </xdr:twoCellAnchor>
  <xdr:twoCellAnchor>
    <xdr:from>
      <xdr:col>10</xdr:col>
      <xdr:colOff>38100</xdr:colOff>
      <xdr:row>35</xdr:row>
      <xdr:rowOff>152400</xdr:rowOff>
    </xdr:from>
    <xdr:to>
      <xdr:col>12</xdr:col>
      <xdr:colOff>393700</xdr:colOff>
      <xdr:row>37</xdr:row>
      <xdr:rowOff>63500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1D1AB9-BB5F-F641-A684-C8E6A6A40140}"/>
            </a:ext>
          </a:extLst>
        </xdr:cNvPr>
        <xdr:cNvSpPr txBox="1"/>
      </xdr:nvSpPr>
      <xdr:spPr>
        <a:xfrm>
          <a:off x="11341100" y="11938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Female</a:t>
          </a:r>
          <a:endParaRPr lang="en-GB" sz="1100"/>
        </a:p>
      </xdr:txBody>
    </xdr:sp>
    <xdr:clientData/>
  </xdr:twoCellAnchor>
  <xdr:twoCellAnchor>
    <xdr:from>
      <xdr:col>2</xdr:col>
      <xdr:colOff>482600</xdr:colOff>
      <xdr:row>32</xdr:row>
      <xdr:rowOff>190500</xdr:rowOff>
    </xdr:from>
    <xdr:to>
      <xdr:col>5</xdr:col>
      <xdr:colOff>12700</xdr:colOff>
      <xdr:row>34</xdr:row>
      <xdr:rowOff>101600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D5E7956-6C1A-1740-B978-471BD0E95805}"/>
            </a:ext>
          </a:extLst>
        </xdr:cNvPr>
        <xdr:cNvSpPr txBox="1"/>
      </xdr:nvSpPr>
      <xdr:spPr>
        <a:xfrm>
          <a:off x="5181600" y="113665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&lt;=30</a:t>
          </a:r>
        </a:p>
      </xdr:txBody>
    </xdr:sp>
    <xdr:clientData/>
  </xdr:twoCellAnchor>
  <xdr:twoCellAnchor>
    <xdr:from>
      <xdr:col>8</xdr:col>
      <xdr:colOff>38100</xdr:colOff>
      <xdr:row>32</xdr:row>
      <xdr:rowOff>177800</xdr:rowOff>
    </xdr:from>
    <xdr:to>
      <xdr:col>10</xdr:col>
      <xdr:colOff>393700</xdr:colOff>
      <xdr:row>34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CB57933-91A1-1444-B0B2-7A75FFD6812D}"/>
            </a:ext>
          </a:extLst>
        </xdr:cNvPr>
        <xdr:cNvSpPr txBox="1"/>
      </xdr:nvSpPr>
      <xdr:spPr>
        <a:xfrm>
          <a:off x="9690100" y="113538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&gt;30</a:t>
          </a:r>
        </a:p>
      </xdr:txBody>
    </xdr:sp>
    <xdr:clientData/>
  </xdr:twoCellAnchor>
  <xdr:twoCellAnchor>
    <xdr:from>
      <xdr:col>10</xdr:col>
      <xdr:colOff>698500</xdr:colOff>
      <xdr:row>34</xdr:row>
      <xdr:rowOff>63500</xdr:rowOff>
    </xdr:from>
    <xdr:to>
      <xdr:col>12</xdr:col>
      <xdr:colOff>622300</xdr:colOff>
      <xdr:row>43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C9577B9-FCB3-7C4E-8FF0-F2D16DA25D17}"/>
            </a:ext>
          </a:extLst>
        </xdr:cNvPr>
        <xdr:cNvCxnSpPr>
          <a:cxnSpLocks/>
          <a:stCxn id="3" idx="4"/>
        </xdr:cNvCxnSpPr>
      </xdr:nvCxnSpPr>
      <xdr:spPr>
        <a:xfrm flipH="1">
          <a:off x="12001500" y="11645900"/>
          <a:ext cx="1574800" cy="180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622300</xdr:colOff>
      <xdr:row>34</xdr:row>
      <xdr:rowOff>63500</xdr:rowOff>
    </xdr:from>
    <xdr:to>
      <xdr:col>15</xdr:col>
      <xdr:colOff>38100</xdr:colOff>
      <xdr:row>42</xdr:row>
      <xdr:rowOff>190500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3B914C-1C87-CE4A-AA41-134064B8FEC7}"/>
            </a:ext>
          </a:extLst>
        </xdr:cNvPr>
        <xdr:cNvCxnSpPr>
          <a:cxnSpLocks/>
          <a:stCxn id="3" idx="4"/>
        </xdr:cNvCxnSpPr>
      </xdr:nvCxnSpPr>
      <xdr:spPr>
        <a:xfrm>
          <a:off x="13576300" y="11645900"/>
          <a:ext cx="1892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43</xdr:row>
      <xdr:rowOff>50800</xdr:rowOff>
    </xdr:from>
    <xdr:to>
      <xdr:col>12</xdr:col>
      <xdr:colOff>76200</xdr:colOff>
      <xdr:row>47</xdr:row>
      <xdr:rowOff>190500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8F00831-3AFC-A445-B49C-343915BAD597}"/>
            </a:ext>
          </a:extLst>
        </xdr:cNvPr>
        <xdr:cNvSpPr/>
      </xdr:nvSpPr>
      <xdr:spPr>
        <a:xfrm>
          <a:off x="10744200" y="134620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C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8,10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13</xdr:col>
      <xdr:colOff>508000</xdr:colOff>
      <xdr:row>43</xdr:row>
      <xdr:rowOff>0</xdr:rowOff>
    </xdr:from>
    <xdr:to>
      <xdr:col>16</xdr:col>
      <xdr:colOff>317500</xdr:colOff>
      <xdr:row>47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236665AD-A6B6-7A42-B65A-A299687F50CF}"/>
            </a:ext>
          </a:extLst>
        </xdr:cNvPr>
        <xdr:cNvSpPr/>
      </xdr:nvSpPr>
      <xdr:spPr>
        <a:xfrm>
          <a:off x="14287500" y="134112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D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2,3,9,11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6</xdr:col>
      <xdr:colOff>723900</xdr:colOff>
      <xdr:row>47</xdr:row>
      <xdr:rowOff>190500</xdr:rowOff>
    </xdr:from>
    <xdr:to>
      <xdr:col>9</xdr:col>
      <xdr:colOff>254000</xdr:colOff>
      <xdr:row>49</xdr:row>
      <xdr:rowOff>101600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E843F6D-C93E-7E4F-88CD-B617D45FE757}"/>
            </a:ext>
          </a:extLst>
        </xdr:cNvPr>
        <xdr:cNvSpPr txBox="1"/>
      </xdr:nvSpPr>
      <xdr:spPr>
        <a:xfrm>
          <a:off x="6248400" y="97409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&lt;=45</a:t>
          </a:r>
          <a:endParaRPr lang="en-GB" sz="1100"/>
        </a:p>
      </xdr:txBody>
    </xdr:sp>
    <xdr:clientData/>
  </xdr:twoCellAnchor>
  <xdr:twoCellAnchor>
    <xdr:from>
      <xdr:col>11</xdr:col>
      <xdr:colOff>304800</xdr:colOff>
      <xdr:row>48</xdr:row>
      <xdr:rowOff>38100</xdr:rowOff>
    </xdr:from>
    <xdr:to>
      <xdr:col>13</xdr:col>
      <xdr:colOff>660400</xdr:colOff>
      <xdr:row>49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915E5B1-F287-8B4D-95E0-78D9F5E71DB6}"/>
            </a:ext>
          </a:extLst>
        </xdr:cNvPr>
        <xdr:cNvSpPr txBox="1"/>
      </xdr:nvSpPr>
      <xdr:spPr>
        <a:xfrm>
          <a:off x="9956800" y="97917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6</xdr:col>
      <xdr:colOff>342900</xdr:colOff>
      <xdr:row>52</xdr:row>
      <xdr:rowOff>12700</xdr:rowOff>
    </xdr:from>
    <xdr:to>
      <xdr:col>9</xdr:col>
      <xdr:colOff>381000</xdr:colOff>
      <xdr:row>56</xdr:row>
      <xdr:rowOff>152400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DEC4995-156F-FA4C-9D76-D98DABFE7163}"/>
            </a:ext>
          </a:extLst>
        </xdr:cNvPr>
        <xdr:cNvSpPr/>
      </xdr:nvSpPr>
      <xdr:spPr>
        <a:xfrm>
          <a:off x="5867400" y="105791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2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$35000 &lt;= Salary &lt; $45000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- 1,8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11</xdr:col>
      <xdr:colOff>279400</xdr:colOff>
      <xdr:row>52</xdr:row>
      <xdr:rowOff>63500</xdr:rowOff>
    </xdr:from>
    <xdr:to>
      <xdr:col>14</xdr:col>
      <xdr:colOff>317500</xdr:colOff>
      <xdr:row>57</xdr:row>
      <xdr:rowOff>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1D96EF95-A0BF-2944-9154-3D9BF748A192}"/>
            </a:ext>
          </a:extLst>
        </xdr:cNvPr>
        <xdr:cNvSpPr/>
      </xdr:nvSpPr>
      <xdr:spPr>
        <a:xfrm>
          <a:off x="9931400" y="106299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- 10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7</xdr:col>
      <xdr:colOff>774700</xdr:colOff>
      <xdr:row>47</xdr:row>
      <xdr:rowOff>177800</xdr:rowOff>
    </xdr:from>
    <xdr:to>
      <xdr:col>10</xdr:col>
      <xdr:colOff>165100</xdr:colOff>
      <xdr:row>52</xdr:row>
      <xdr:rowOff>12700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F78904-B119-0F48-83C7-73EEBA1E3ABB}"/>
            </a:ext>
          </a:extLst>
        </xdr:cNvPr>
        <xdr:cNvCxnSpPr>
          <a:cxnSpLocks/>
          <a:endCxn id="24" idx="0"/>
        </xdr:cNvCxnSpPr>
      </xdr:nvCxnSpPr>
      <xdr:spPr>
        <a:xfrm flipH="1">
          <a:off x="7124700" y="9728200"/>
          <a:ext cx="18669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584200</xdr:colOff>
      <xdr:row>47</xdr:row>
      <xdr:rowOff>190500</xdr:rowOff>
    </xdr:from>
    <xdr:to>
      <xdr:col>12</xdr:col>
      <xdr:colOff>711200</xdr:colOff>
      <xdr:row>52</xdr:row>
      <xdr:rowOff>63500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A4E6DFE-0A3B-294B-B6FA-9CAC62829572}"/>
            </a:ext>
          </a:extLst>
        </xdr:cNvPr>
        <xdr:cNvCxnSpPr>
          <a:cxnSpLocks/>
          <a:stCxn id="19" idx="4"/>
          <a:endCxn id="25" idx="0"/>
        </xdr:cNvCxnSpPr>
      </xdr:nvCxnSpPr>
      <xdr:spPr>
        <a:xfrm>
          <a:off x="9410700" y="9740900"/>
          <a:ext cx="17780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25</xdr:row>
      <xdr:rowOff>38100</xdr:rowOff>
    </xdr:from>
    <xdr:to>
      <xdr:col>14</xdr:col>
      <xdr:colOff>584200</xdr:colOff>
      <xdr:row>30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127006D-07EE-9B45-8AD5-BF7DEA38BF5F}"/>
            </a:ext>
          </a:extLst>
        </xdr:cNvPr>
        <xdr:cNvSpPr/>
      </xdr:nvSpPr>
      <xdr:spPr>
        <a:xfrm>
          <a:off x="7518400" y="4508500"/>
          <a:ext cx="18923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15</xdr:col>
      <xdr:colOff>304800</xdr:colOff>
      <xdr:row>32</xdr:row>
      <xdr:rowOff>127000</xdr:rowOff>
    </xdr:from>
    <xdr:to>
      <xdr:col>18</xdr:col>
      <xdr:colOff>114300</xdr:colOff>
      <xdr:row>37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74C2FF-7722-F94E-9F16-73ADFBC5AA5F}"/>
            </a:ext>
          </a:extLst>
        </xdr:cNvPr>
        <xdr:cNvSpPr/>
      </xdr:nvSpPr>
      <xdr:spPr>
        <a:xfrm>
          <a:off x="9956800" y="60198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8</xdr:col>
      <xdr:colOff>939800</xdr:colOff>
      <xdr:row>31</xdr:row>
      <xdr:rowOff>177800</xdr:rowOff>
    </xdr:from>
    <xdr:to>
      <xdr:col>12</xdr:col>
      <xdr:colOff>38100</xdr:colOff>
      <xdr:row>37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DC58B05-5E4D-4E41-8E73-58D83CFC5072}"/>
            </a:ext>
          </a:extLst>
        </xdr:cNvPr>
        <xdr:cNvSpPr/>
      </xdr:nvSpPr>
      <xdr:spPr>
        <a:xfrm>
          <a:off x="4699000" y="5867400"/>
          <a:ext cx="25146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10</xdr:col>
      <xdr:colOff>203200</xdr:colOff>
      <xdr:row>30</xdr:row>
      <xdr:rowOff>38100</xdr:rowOff>
    </xdr:from>
    <xdr:to>
      <xdr:col>13</xdr:col>
      <xdr:colOff>946150</xdr:colOff>
      <xdr:row>31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5C86BC2-CC80-3348-91C2-DD90D3DB337E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5727700" y="5524500"/>
          <a:ext cx="3092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736600</xdr:colOff>
      <xdr:row>28</xdr:row>
      <xdr:rowOff>127000</xdr:rowOff>
    </xdr:from>
    <xdr:to>
      <xdr:col>16</xdr:col>
      <xdr:colOff>495300</xdr:colOff>
      <xdr:row>31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08459C-F726-764F-9CE9-12198F9021A1}"/>
            </a:ext>
          </a:extLst>
        </xdr:cNvPr>
        <xdr:cNvSpPr txBox="1"/>
      </xdr:nvSpPr>
      <xdr:spPr>
        <a:xfrm>
          <a:off x="9563100" y="52070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13</xdr:col>
      <xdr:colOff>946150</xdr:colOff>
      <xdr:row>30</xdr:row>
      <xdr:rowOff>38100</xdr:rowOff>
    </xdr:from>
    <xdr:to>
      <xdr:col>16</xdr:col>
      <xdr:colOff>622300</xdr:colOff>
      <xdr:row>32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6D609C6-2203-9648-8DFD-DB55C2E8A137}"/>
            </a:ext>
          </a:extLst>
        </xdr:cNvPr>
        <xdr:cNvCxnSpPr>
          <a:stCxn id="2" idx="4"/>
          <a:endCxn id="3" idx="0"/>
        </xdr:cNvCxnSpPr>
      </xdr:nvCxnSpPr>
      <xdr:spPr>
        <a:xfrm>
          <a:off x="8820150" y="5524500"/>
          <a:ext cx="2279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28</xdr:row>
      <xdr:rowOff>190500</xdr:rowOff>
    </xdr:from>
    <xdr:to>
      <xdr:col>11</xdr:col>
      <xdr:colOff>660400</xdr:colOff>
      <xdr:row>30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9D46FB-8E81-B44C-85E7-7E43AB736A81}"/>
            </a:ext>
          </a:extLst>
        </xdr:cNvPr>
        <xdr:cNvSpPr txBox="1"/>
      </xdr:nvSpPr>
      <xdr:spPr>
        <a:xfrm>
          <a:off x="5003800" y="52705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6</xdr:col>
      <xdr:colOff>1473200</xdr:colOff>
      <xdr:row>38</xdr:row>
      <xdr:rowOff>127000</xdr:rowOff>
    </xdr:from>
    <xdr:to>
      <xdr:col>9</xdr:col>
      <xdr:colOff>533400</xdr:colOff>
      <xdr:row>43</xdr:row>
      <xdr:rowOff>63500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67EF947-F6B8-0741-A84C-C406D335FEA1}"/>
            </a:ext>
          </a:extLst>
        </xdr:cNvPr>
        <xdr:cNvSpPr/>
      </xdr:nvSpPr>
      <xdr:spPr>
        <a:xfrm>
          <a:off x="3048000" y="7239000"/>
          <a:ext cx="21844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10</xdr:col>
      <xdr:colOff>673100</xdr:colOff>
      <xdr:row>38</xdr:row>
      <xdr:rowOff>114300</xdr:rowOff>
    </xdr:from>
    <xdr:to>
      <xdr:col>13</xdr:col>
      <xdr:colOff>711200</xdr:colOff>
      <xdr:row>43</xdr:row>
      <xdr:rowOff>50800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E6106CF-4C22-9D4D-81C4-7F818C982579}"/>
            </a:ext>
          </a:extLst>
        </xdr:cNvPr>
        <xdr:cNvSpPr/>
      </xdr:nvSpPr>
      <xdr:spPr>
        <a:xfrm>
          <a:off x="6197600" y="72263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8</xdr:col>
      <xdr:colOff>114300</xdr:colOff>
      <xdr:row>37</xdr:row>
      <xdr:rowOff>127000</xdr:rowOff>
    </xdr:from>
    <xdr:to>
      <xdr:col>10</xdr:col>
      <xdr:colOff>444500</xdr:colOff>
      <xdr:row>38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DF2616-F611-5C4A-9465-1F8F319709F8}"/>
            </a:ext>
          </a:extLst>
        </xdr:cNvPr>
        <xdr:cNvCxnSpPr/>
      </xdr:nvCxnSpPr>
      <xdr:spPr>
        <a:xfrm flipH="1">
          <a:off x="3987800" y="70358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431800</xdr:colOff>
      <xdr:row>37</xdr:row>
      <xdr:rowOff>139700</xdr:rowOff>
    </xdr:from>
    <xdr:to>
      <xdr:col>12</xdr:col>
      <xdr:colOff>279400</xdr:colOff>
      <xdr:row>38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009E07-4109-BE4C-968B-4C06CB241C15}"/>
            </a:ext>
          </a:extLst>
        </xdr:cNvPr>
        <xdr:cNvCxnSpPr>
          <a:stCxn id="4" idx="4"/>
          <a:endCxn id="10" idx="0"/>
        </xdr:cNvCxnSpPr>
      </xdr:nvCxnSpPr>
      <xdr:spPr>
        <a:xfrm>
          <a:off x="5956300" y="70485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292100</xdr:colOff>
      <xdr:row>38</xdr:row>
      <xdr:rowOff>127000</xdr:rowOff>
    </xdr:from>
    <xdr:to>
      <xdr:col>19</xdr:col>
      <xdr:colOff>647700</xdr:colOff>
      <xdr:row>40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24476DB-AAE0-D943-A311-3575F82581DD}"/>
            </a:ext>
          </a:extLst>
        </xdr:cNvPr>
        <xdr:cNvSpPr txBox="1"/>
      </xdr:nvSpPr>
      <xdr:spPr>
        <a:xfrm>
          <a:off x="11595100" y="7239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Male</a:t>
          </a:r>
          <a:endParaRPr lang="en-GB" sz="1100"/>
        </a:p>
      </xdr:txBody>
    </xdr:sp>
    <xdr:clientData/>
  </xdr:twoCellAnchor>
  <xdr:twoCellAnchor>
    <xdr:from>
      <xdr:col>14</xdr:col>
      <xdr:colOff>38100</xdr:colOff>
      <xdr:row>38</xdr:row>
      <xdr:rowOff>152400</xdr:rowOff>
    </xdr:from>
    <xdr:to>
      <xdr:col>16</xdr:col>
      <xdr:colOff>393700</xdr:colOff>
      <xdr:row>40</xdr:row>
      <xdr:rowOff>63500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F883C02-744A-5541-B338-D15E944D80DC}"/>
            </a:ext>
          </a:extLst>
        </xdr:cNvPr>
        <xdr:cNvSpPr txBox="1"/>
      </xdr:nvSpPr>
      <xdr:spPr>
        <a:xfrm>
          <a:off x="8864600" y="72644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Female</a:t>
          </a:r>
          <a:endParaRPr lang="en-GB" sz="1100"/>
        </a:p>
      </xdr:txBody>
    </xdr:sp>
    <xdr:clientData/>
  </xdr:twoCellAnchor>
  <xdr:twoCellAnchor>
    <xdr:from>
      <xdr:col>6</xdr:col>
      <xdr:colOff>482600</xdr:colOff>
      <xdr:row>35</xdr:row>
      <xdr:rowOff>190500</xdr:rowOff>
    </xdr:from>
    <xdr:to>
      <xdr:col>9</xdr:col>
      <xdr:colOff>12700</xdr:colOff>
      <xdr:row>37</xdr:row>
      <xdr:rowOff>101600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EDD080-BACC-3944-8436-5A162964EE8B}"/>
            </a:ext>
          </a:extLst>
        </xdr:cNvPr>
        <xdr:cNvSpPr txBox="1"/>
      </xdr:nvSpPr>
      <xdr:spPr>
        <a:xfrm>
          <a:off x="2705100" y="66929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&lt;=30</a:t>
          </a:r>
        </a:p>
      </xdr:txBody>
    </xdr:sp>
    <xdr:clientData/>
  </xdr:twoCellAnchor>
  <xdr:twoCellAnchor>
    <xdr:from>
      <xdr:col>12</xdr:col>
      <xdr:colOff>38100</xdr:colOff>
      <xdr:row>35</xdr:row>
      <xdr:rowOff>177800</xdr:rowOff>
    </xdr:from>
    <xdr:to>
      <xdr:col>14</xdr:col>
      <xdr:colOff>393700</xdr:colOff>
      <xdr:row>37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3A41DF2-6C9A-0F4C-A3DC-2FD94524007D}"/>
            </a:ext>
          </a:extLst>
        </xdr:cNvPr>
        <xdr:cNvSpPr txBox="1"/>
      </xdr:nvSpPr>
      <xdr:spPr>
        <a:xfrm>
          <a:off x="7213600" y="66802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&gt;30</a:t>
          </a:r>
        </a:p>
      </xdr:txBody>
    </xdr:sp>
    <xdr:clientData/>
  </xdr:twoCellAnchor>
  <xdr:twoCellAnchor>
    <xdr:from>
      <xdr:col>14</xdr:col>
      <xdr:colOff>698500</xdr:colOff>
      <xdr:row>37</xdr:row>
      <xdr:rowOff>63500</xdr:rowOff>
    </xdr:from>
    <xdr:to>
      <xdr:col>16</xdr:col>
      <xdr:colOff>622300</xdr:colOff>
      <xdr:row>46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82A00EA-597D-1249-9D13-6A0CF8120808}"/>
            </a:ext>
          </a:extLst>
        </xdr:cNvPr>
        <xdr:cNvCxnSpPr>
          <a:cxnSpLocks/>
          <a:stCxn id="3" idx="4"/>
        </xdr:cNvCxnSpPr>
      </xdr:nvCxnSpPr>
      <xdr:spPr>
        <a:xfrm flipH="1">
          <a:off x="9525000" y="6972300"/>
          <a:ext cx="1574800" cy="180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622300</xdr:colOff>
      <xdr:row>37</xdr:row>
      <xdr:rowOff>63500</xdr:rowOff>
    </xdr:from>
    <xdr:to>
      <xdr:col>19</xdr:col>
      <xdr:colOff>38100</xdr:colOff>
      <xdr:row>45</xdr:row>
      <xdr:rowOff>190500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E7C8B3-8425-7C42-8AEE-A841F6229898}"/>
            </a:ext>
          </a:extLst>
        </xdr:cNvPr>
        <xdr:cNvCxnSpPr>
          <a:cxnSpLocks/>
          <a:stCxn id="3" idx="4"/>
        </xdr:cNvCxnSpPr>
      </xdr:nvCxnSpPr>
      <xdr:spPr>
        <a:xfrm>
          <a:off x="11099800" y="6972300"/>
          <a:ext cx="1892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46</xdr:row>
      <xdr:rowOff>50800</xdr:rowOff>
    </xdr:from>
    <xdr:to>
      <xdr:col>16</xdr:col>
      <xdr:colOff>76200</xdr:colOff>
      <xdr:row>50</xdr:row>
      <xdr:rowOff>190500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15C2CE9-30FF-5744-944D-C4225194E646}"/>
            </a:ext>
          </a:extLst>
        </xdr:cNvPr>
        <xdr:cNvSpPr/>
      </xdr:nvSpPr>
      <xdr:spPr>
        <a:xfrm>
          <a:off x="8267700" y="8788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C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8,10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17</xdr:col>
      <xdr:colOff>508000</xdr:colOff>
      <xdr:row>46</xdr:row>
      <xdr:rowOff>0</xdr:rowOff>
    </xdr:from>
    <xdr:to>
      <xdr:col>20</xdr:col>
      <xdr:colOff>317500</xdr:colOff>
      <xdr:row>50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F1132C6-A0E0-3B4C-9FB2-1A3F3CEA1C36}"/>
            </a:ext>
          </a:extLst>
        </xdr:cNvPr>
        <xdr:cNvSpPr/>
      </xdr:nvSpPr>
      <xdr:spPr>
        <a:xfrm>
          <a:off x="11811000" y="87376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D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2,3,9,11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10</xdr:col>
      <xdr:colOff>723900</xdr:colOff>
      <xdr:row>50</xdr:row>
      <xdr:rowOff>190500</xdr:rowOff>
    </xdr:from>
    <xdr:to>
      <xdr:col>13</xdr:col>
      <xdr:colOff>254000</xdr:colOff>
      <xdr:row>52</xdr:row>
      <xdr:rowOff>101600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C1F5784-C01D-9940-8F38-BE951F69B5C3}"/>
            </a:ext>
          </a:extLst>
        </xdr:cNvPr>
        <xdr:cNvSpPr txBox="1"/>
      </xdr:nvSpPr>
      <xdr:spPr>
        <a:xfrm>
          <a:off x="6248400" y="97409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&lt;=45</a:t>
          </a:r>
          <a:endParaRPr lang="en-GB" sz="1100"/>
        </a:p>
      </xdr:txBody>
    </xdr:sp>
    <xdr:clientData/>
  </xdr:twoCellAnchor>
  <xdr:twoCellAnchor>
    <xdr:from>
      <xdr:col>14</xdr:col>
      <xdr:colOff>749300</xdr:colOff>
      <xdr:row>52</xdr:row>
      <xdr:rowOff>101600</xdr:rowOff>
    </xdr:from>
    <xdr:to>
      <xdr:col>17</xdr:col>
      <xdr:colOff>279400</xdr:colOff>
      <xdr:row>54</xdr:row>
      <xdr:rowOff>12700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8024B1A-95AA-0040-A085-13368CAD43B0}"/>
            </a:ext>
          </a:extLst>
        </xdr:cNvPr>
        <xdr:cNvSpPr txBox="1"/>
      </xdr:nvSpPr>
      <xdr:spPr>
        <a:xfrm>
          <a:off x="12306300" y="10668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10</xdr:col>
      <xdr:colOff>342900</xdr:colOff>
      <xdr:row>55</xdr:row>
      <xdr:rowOff>12700</xdr:rowOff>
    </xdr:from>
    <xdr:to>
      <xdr:col>13</xdr:col>
      <xdr:colOff>381000</xdr:colOff>
      <xdr:row>59</xdr:row>
      <xdr:rowOff>152400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65B35F82-9B50-DA4F-AD4B-DE67BCA6F317}"/>
            </a:ext>
          </a:extLst>
        </xdr:cNvPr>
        <xdr:cNvSpPr/>
      </xdr:nvSpPr>
      <xdr:spPr>
        <a:xfrm>
          <a:off x="5867400" y="105791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2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$35000 &lt;= Salary &lt; $45000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- 1,8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14</xdr:col>
      <xdr:colOff>63500</xdr:colOff>
      <xdr:row>57</xdr:row>
      <xdr:rowOff>88900</xdr:rowOff>
    </xdr:from>
    <xdr:to>
      <xdr:col>17</xdr:col>
      <xdr:colOff>101600</xdr:colOff>
      <xdr:row>62</xdr:row>
      <xdr:rowOff>25400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C57DFCFE-F795-7A48-8C05-82FBEB3AE2A0}"/>
            </a:ext>
          </a:extLst>
        </xdr:cNvPr>
        <xdr:cNvSpPr/>
      </xdr:nvSpPr>
      <xdr:spPr>
        <a:xfrm>
          <a:off x="11620500" y="116713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- 10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11</xdr:col>
      <xdr:colOff>774700</xdr:colOff>
      <xdr:row>50</xdr:row>
      <xdr:rowOff>177800</xdr:rowOff>
    </xdr:from>
    <xdr:to>
      <xdr:col>14</xdr:col>
      <xdr:colOff>165100</xdr:colOff>
      <xdr:row>55</xdr:row>
      <xdr:rowOff>12700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0D8CDF8-7286-1340-AD5A-27C656C39B06}"/>
            </a:ext>
          </a:extLst>
        </xdr:cNvPr>
        <xdr:cNvCxnSpPr>
          <a:cxnSpLocks/>
          <a:endCxn id="23" idx="0"/>
        </xdr:cNvCxnSpPr>
      </xdr:nvCxnSpPr>
      <xdr:spPr>
        <a:xfrm flipH="1">
          <a:off x="7124700" y="9728200"/>
          <a:ext cx="18669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584200</xdr:colOff>
      <xdr:row>50</xdr:row>
      <xdr:rowOff>190500</xdr:rowOff>
    </xdr:from>
    <xdr:to>
      <xdr:col>15</xdr:col>
      <xdr:colOff>495300</xdr:colOff>
      <xdr:row>57</xdr:row>
      <xdr:rowOff>88900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B793FA4-84A6-4546-8F88-C2C9E25573FB}"/>
            </a:ext>
          </a:extLst>
        </xdr:cNvPr>
        <xdr:cNvCxnSpPr>
          <a:cxnSpLocks/>
          <a:stCxn id="19" idx="4"/>
          <a:endCxn id="24" idx="0"/>
        </xdr:cNvCxnSpPr>
      </xdr:nvCxnSpPr>
      <xdr:spPr>
        <a:xfrm>
          <a:off x="12141200" y="10350500"/>
          <a:ext cx="736600" cy="132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50</xdr:row>
      <xdr:rowOff>139700</xdr:rowOff>
    </xdr:from>
    <xdr:to>
      <xdr:col>21</xdr:col>
      <xdr:colOff>774700</xdr:colOff>
      <xdr:row>57</xdr:row>
      <xdr:rowOff>139700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4BCD35DF-7C81-2A4D-A4FF-5DD952084E74}"/>
            </a:ext>
          </a:extLst>
        </xdr:cNvPr>
        <xdr:cNvCxnSpPr>
          <a:cxnSpLocks/>
          <a:stCxn id="20" idx="4"/>
        </xdr:cNvCxnSpPr>
      </xdr:nvCxnSpPr>
      <xdr:spPr>
        <a:xfrm>
          <a:off x="15684500" y="10299700"/>
          <a:ext cx="2425700" cy="142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673100</xdr:colOff>
      <xdr:row>55</xdr:row>
      <xdr:rowOff>165100</xdr:rowOff>
    </xdr:from>
    <xdr:to>
      <xdr:col>20</xdr:col>
      <xdr:colOff>203200</xdr:colOff>
      <xdr:row>57</xdr:row>
      <xdr:rowOff>76200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8826564-1B04-AE4D-9395-C01B2EBA1816}"/>
            </a:ext>
          </a:extLst>
        </xdr:cNvPr>
        <xdr:cNvSpPr txBox="1"/>
      </xdr:nvSpPr>
      <xdr:spPr>
        <a:xfrm>
          <a:off x="14706600" y="11341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19</xdr:col>
      <xdr:colOff>406400</xdr:colOff>
      <xdr:row>52</xdr:row>
      <xdr:rowOff>76200</xdr:rowOff>
    </xdr:from>
    <xdr:to>
      <xdr:col>21</xdr:col>
      <xdr:colOff>762000</xdr:colOff>
      <xdr:row>53</xdr:row>
      <xdr:rowOff>190500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C6AF657-5826-7B45-A051-308FD9E24112}"/>
            </a:ext>
          </a:extLst>
        </xdr:cNvPr>
        <xdr:cNvSpPr txBox="1"/>
      </xdr:nvSpPr>
      <xdr:spPr>
        <a:xfrm>
          <a:off x="16090900" y="106426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18</xdr:col>
      <xdr:colOff>190500</xdr:colOff>
      <xdr:row>50</xdr:row>
      <xdr:rowOff>139700</xdr:rowOff>
    </xdr:from>
    <xdr:to>
      <xdr:col>19</xdr:col>
      <xdr:colOff>0</xdr:colOff>
      <xdr:row>62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0CB7AE6-D8A0-5242-9C23-8885155BBF37}"/>
            </a:ext>
          </a:extLst>
        </xdr:cNvPr>
        <xdr:cNvCxnSpPr>
          <a:cxnSpLocks/>
          <a:stCxn id="20" idx="4"/>
        </xdr:cNvCxnSpPr>
      </xdr:nvCxnSpPr>
      <xdr:spPr>
        <a:xfrm flipH="1">
          <a:off x="15049500" y="10299700"/>
          <a:ext cx="635000" cy="229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749300</xdr:colOff>
      <xdr:row>62</xdr:row>
      <xdr:rowOff>50800</xdr:rowOff>
    </xdr:from>
    <xdr:to>
      <xdr:col>19</xdr:col>
      <xdr:colOff>787400</xdr:colOff>
      <xdr:row>66</xdr:row>
      <xdr:rowOff>190500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4DD8067-C90C-4B4F-9F7A-1B1AF622709B}"/>
            </a:ext>
          </a:extLst>
        </xdr:cNvPr>
        <xdr:cNvSpPr/>
      </xdr:nvSpPr>
      <xdr:spPr>
        <a:xfrm>
          <a:off x="13957300" y="126492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1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Salary &lt; $35000</a:t>
          </a:r>
          <a:r>
            <a:rPr lang="en-IN"/>
            <a:t> 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- 2,9,11</a:t>
          </a:r>
          <a:endParaRPr lang="en-GB" sz="1100"/>
        </a:p>
      </xdr:txBody>
    </xdr:sp>
    <xdr:clientData/>
  </xdr:twoCellAnchor>
  <xdr:twoCellAnchor>
    <xdr:from>
      <xdr:col>21</xdr:col>
      <xdr:colOff>292100</xdr:colOff>
      <xdr:row>57</xdr:row>
      <xdr:rowOff>139700</xdr:rowOff>
    </xdr:from>
    <xdr:to>
      <xdr:col>24</xdr:col>
      <xdr:colOff>330200</xdr:colOff>
      <xdr:row>62</xdr:row>
      <xdr:rowOff>76200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42BF74DA-6012-DA4E-A3BF-4C3E68A586D2}"/>
            </a:ext>
          </a:extLst>
        </xdr:cNvPr>
        <xdr:cNvSpPr/>
      </xdr:nvSpPr>
      <xdr:spPr>
        <a:xfrm>
          <a:off x="17627600" y="117221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2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$35000 &lt;= Salary &lt; $45000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- 3</a:t>
          </a:r>
          <a:r>
            <a:rPr lang="en-IN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F470-9028-A14B-9BB8-3F8F7D2069DF}">
  <dimension ref="A1:J64"/>
  <sheetViews>
    <sheetView workbookViewId="0">
      <selection sqref="A1:G24"/>
    </sheetView>
  </sheetViews>
  <sheetFormatPr baseColWidth="10" defaultRowHeight="16" x14ac:dyDescent="0.2"/>
  <cols>
    <col min="1" max="1" width="10.83203125" style="7"/>
    <col min="2" max="2" width="18.33203125" bestFit="1" customWidth="1"/>
    <col min="5" max="5" width="10.83203125" style="7"/>
    <col min="7" max="7" width="23.5" bestFit="1" customWidth="1"/>
  </cols>
  <sheetData>
    <row r="1" spans="1:7" x14ac:dyDescent="0.2">
      <c r="A1" s="7" t="s">
        <v>11</v>
      </c>
      <c r="B1" s="3" t="s">
        <v>13</v>
      </c>
      <c r="C1" t="s">
        <v>14</v>
      </c>
      <c r="D1" t="s">
        <v>12</v>
      </c>
      <c r="E1" s="7" t="s">
        <v>15</v>
      </c>
    </row>
    <row r="2" spans="1:7" x14ac:dyDescent="0.2">
      <c r="A2" s="23">
        <v>1</v>
      </c>
      <c r="B2" s="14">
        <v>48000</v>
      </c>
      <c r="C2" s="20">
        <v>45</v>
      </c>
      <c r="D2" s="5" t="s">
        <v>16</v>
      </c>
      <c r="E2" s="22" t="s">
        <v>20</v>
      </c>
    </row>
    <row r="3" spans="1:7" x14ac:dyDescent="0.2">
      <c r="A3" s="23">
        <v>2</v>
      </c>
      <c r="B3" s="11">
        <v>25000</v>
      </c>
      <c r="C3" s="19">
        <v>25</v>
      </c>
      <c r="D3" s="5" t="s">
        <v>16</v>
      </c>
      <c r="E3" s="23" t="s">
        <v>21</v>
      </c>
    </row>
    <row r="4" spans="1:7" x14ac:dyDescent="0.2">
      <c r="A4" s="23">
        <v>3</v>
      </c>
      <c r="B4" s="12">
        <v>35000</v>
      </c>
      <c r="C4" s="20">
        <v>33</v>
      </c>
      <c r="D4" s="5" t="s">
        <v>16</v>
      </c>
      <c r="E4" s="23" t="s">
        <v>21</v>
      </c>
    </row>
    <row r="5" spans="1:7" x14ac:dyDescent="0.2">
      <c r="A5" s="24">
        <v>4</v>
      </c>
      <c r="B5" s="14">
        <v>45000</v>
      </c>
      <c r="C5" s="19">
        <v>25</v>
      </c>
      <c r="D5" s="4" t="s">
        <v>17</v>
      </c>
      <c r="E5" s="24" t="s">
        <v>21</v>
      </c>
    </row>
    <row r="6" spans="1:7" x14ac:dyDescent="0.2">
      <c r="A6" s="24">
        <v>5</v>
      </c>
      <c r="B6" s="16">
        <v>65000</v>
      </c>
      <c r="C6" s="20">
        <v>35</v>
      </c>
      <c r="D6" s="4" t="s">
        <v>17</v>
      </c>
      <c r="E6" s="22" t="s">
        <v>20</v>
      </c>
    </row>
    <row r="7" spans="1:7" x14ac:dyDescent="0.2">
      <c r="A7" s="24">
        <v>6</v>
      </c>
      <c r="B7" s="14">
        <v>45000</v>
      </c>
      <c r="C7" s="19">
        <v>26</v>
      </c>
      <c r="D7" s="4" t="s">
        <v>17</v>
      </c>
      <c r="E7" s="24" t="s">
        <v>21</v>
      </c>
    </row>
    <row r="8" spans="1:7" x14ac:dyDescent="0.2">
      <c r="A8" s="24">
        <v>7</v>
      </c>
      <c r="B8" s="16">
        <v>70000</v>
      </c>
      <c r="C8" s="20">
        <v>45</v>
      </c>
      <c r="D8" s="4" t="s">
        <v>17</v>
      </c>
      <c r="E8" s="22" t="s">
        <v>20</v>
      </c>
    </row>
    <row r="9" spans="1:7" x14ac:dyDescent="0.2">
      <c r="A9" s="25">
        <v>8</v>
      </c>
      <c r="B9" s="14">
        <v>50000</v>
      </c>
      <c r="C9" s="20">
        <v>40</v>
      </c>
      <c r="D9" s="8" t="s">
        <v>18</v>
      </c>
      <c r="E9" s="22" t="s">
        <v>20</v>
      </c>
    </row>
    <row r="10" spans="1:7" x14ac:dyDescent="0.2">
      <c r="A10" s="25">
        <v>9</v>
      </c>
      <c r="B10" s="12">
        <v>40000</v>
      </c>
      <c r="C10" s="19">
        <v>30</v>
      </c>
      <c r="D10" s="8" t="s">
        <v>18</v>
      </c>
      <c r="E10" s="25" t="s">
        <v>21</v>
      </c>
    </row>
    <row r="11" spans="1:7" x14ac:dyDescent="0.2">
      <c r="A11" s="26">
        <v>10</v>
      </c>
      <c r="B11" s="12">
        <v>40000</v>
      </c>
      <c r="C11" s="9">
        <v>50</v>
      </c>
      <c r="D11" s="9" t="s">
        <v>19</v>
      </c>
      <c r="E11" s="22" t="s">
        <v>20</v>
      </c>
    </row>
    <row r="12" spans="1:7" x14ac:dyDescent="0.2">
      <c r="A12" s="26">
        <v>11</v>
      </c>
      <c r="B12" s="11">
        <v>25000</v>
      </c>
      <c r="C12" s="19">
        <v>25</v>
      </c>
      <c r="D12" s="9" t="s">
        <v>19</v>
      </c>
      <c r="E12" s="26" t="s">
        <v>21</v>
      </c>
    </row>
    <row r="15" spans="1:7" x14ac:dyDescent="0.2">
      <c r="A15" s="1" t="s">
        <v>0</v>
      </c>
      <c r="B15" s="1" t="s">
        <v>23</v>
      </c>
      <c r="C15" s="1" t="s">
        <v>10</v>
      </c>
      <c r="D15" s="2"/>
      <c r="E15" s="2"/>
      <c r="F15" s="10" t="s">
        <v>33</v>
      </c>
      <c r="G15" t="s">
        <v>37</v>
      </c>
    </row>
    <row r="16" spans="1:7" x14ac:dyDescent="0.2">
      <c r="A16" s="7">
        <v>1</v>
      </c>
      <c r="B16" t="s">
        <v>22</v>
      </c>
      <c r="C16" t="s">
        <v>24</v>
      </c>
      <c r="F16" s="13" t="s">
        <v>34</v>
      </c>
      <c r="G16" t="s">
        <v>40</v>
      </c>
    </row>
    <row r="17" spans="1:10" x14ac:dyDescent="0.2">
      <c r="A17" s="7">
        <v>2</v>
      </c>
      <c r="B17" t="s">
        <v>25</v>
      </c>
      <c r="C17" t="s">
        <v>24</v>
      </c>
      <c r="F17" s="15" t="s">
        <v>35</v>
      </c>
      <c r="G17" t="s">
        <v>39</v>
      </c>
    </row>
    <row r="18" spans="1:10" x14ac:dyDescent="0.2">
      <c r="A18" s="7">
        <v>3</v>
      </c>
      <c r="B18" t="s">
        <v>26</v>
      </c>
      <c r="C18" t="s">
        <v>24</v>
      </c>
      <c r="F18" s="17" t="s">
        <v>36</v>
      </c>
      <c r="G18" t="s">
        <v>38</v>
      </c>
    </row>
    <row r="19" spans="1:10" x14ac:dyDescent="0.2">
      <c r="A19" s="7">
        <v>4</v>
      </c>
      <c r="B19" t="s">
        <v>27</v>
      </c>
      <c r="C19" t="s">
        <v>24</v>
      </c>
    </row>
    <row r="20" spans="1:10" x14ac:dyDescent="0.2">
      <c r="A20" s="7">
        <v>5</v>
      </c>
      <c r="B20" t="s">
        <v>28</v>
      </c>
      <c r="C20" t="s">
        <v>24</v>
      </c>
    </row>
    <row r="21" spans="1:10" x14ac:dyDescent="0.2">
      <c r="A21" s="7">
        <v>6</v>
      </c>
      <c r="B21" t="s">
        <v>29</v>
      </c>
      <c r="C21" t="s">
        <v>24</v>
      </c>
    </row>
    <row r="22" spans="1:10" x14ac:dyDescent="0.2">
      <c r="A22" s="7">
        <v>7</v>
      </c>
      <c r="B22" t="s">
        <v>30</v>
      </c>
      <c r="C22" t="s">
        <v>24</v>
      </c>
    </row>
    <row r="23" spans="1:10" x14ac:dyDescent="0.2">
      <c r="A23" s="7">
        <v>8</v>
      </c>
      <c r="B23" t="s">
        <v>32</v>
      </c>
      <c r="C23" t="s">
        <v>24</v>
      </c>
    </row>
    <row r="24" spans="1:10" x14ac:dyDescent="0.2">
      <c r="A24" s="7">
        <v>9</v>
      </c>
      <c r="B24" t="s">
        <v>31</v>
      </c>
      <c r="C24" t="s">
        <v>24</v>
      </c>
    </row>
    <row r="28" spans="1:10" x14ac:dyDescent="0.2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 x14ac:dyDescent="0.2">
      <c r="A29" s="7">
        <v>1</v>
      </c>
      <c r="B29" s="7">
        <f>3/11</f>
        <v>0.27272727272727271</v>
      </c>
      <c r="C29" s="7">
        <f>1-B29</f>
        <v>0.72727272727272729</v>
      </c>
      <c r="D29" s="7" t="s">
        <v>33</v>
      </c>
      <c r="E29" s="7">
        <f>1/3</f>
        <v>0.33333333333333331</v>
      </c>
      <c r="F29" s="7">
        <f>1/8</f>
        <v>0.125</v>
      </c>
      <c r="G29" s="7">
        <f>2*B29*C29</f>
        <v>0.39669421487603301</v>
      </c>
      <c r="H29" s="7">
        <f>ABS(F29-E29)</f>
        <v>0.20833333333333331</v>
      </c>
      <c r="I29" s="7">
        <f>SUM(H29:H32)</f>
        <v>0.58333333333333326</v>
      </c>
      <c r="J29" s="7">
        <f>I29*G29</f>
        <v>0.2314049586776859</v>
      </c>
    </row>
    <row r="30" spans="1:10" x14ac:dyDescent="0.2">
      <c r="B30" s="7"/>
      <c r="C30" s="7"/>
      <c r="D30" s="7" t="s">
        <v>34</v>
      </c>
      <c r="E30" s="7">
        <f>1/3</f>
        <v>0.33333333333333331</v>
      </c>
      <c r="F30" s="7">
        <f>2/8</f>
        <v>0.25</v>
      </c>
      <c r="G30" s="7"/>
      <c r="H30" s="7">
        <f t="shared" ref="H30:H64" si="0">ABS(F30-E30)</f>
        <v>8.3333333333333315E-2</v>
      </c>
      <c r="I30" s="7"/>
      <c r="J30" s="7"/>
    </row>
    <row r="31" spans="1:10" x14ac:dyDescent="0.2">
      <c r="B31" s="7"/>
      <c r="C31" s="7"/>
      <c r="D31" s="7" t="s">
        <v>35</v>
      </c>
      <c r="E31" s="7">
        <f>1/3</f>
        <v>0.33333333333333331</v>
      </c>
      <c r="F31" s="7">
        <f>3/8</f>
        <v>0.375</v>
      </c>
      <c r="G31" s="7"/>
      <c r="H31" s="7">
        <f t="shared" si="0"/>
        <v>4.1666666666666685E-2</v>
      </c>
      <c r="I31" s="7"/>
      <c r="J31" s="7"/>
    </row>
    <row r="32" spans="1:10" x14ac:dyDescent="0.2">
      <c r="B32" s="7"/>
      <c r="C32" s="7"/>
      <c r="D32" s="7" t="s">
        <v>36</v>
      </c>
      <c r="E32" s="7">
        <v>0</v>
      </c>
      <c r="F32" s="7">
        <f>2/8</f>
        <v>0.25</v>
      </c>
      <c r="G32" s="7"/>
      <c r="H32" s="7">
        <f t="shared" si="0"/>
        <v>0.25</v>
      </c>
      <c r="I32" s="7"/>
      <c r="J32" s="7"/>
    </row>
    <row r="33" spans="1:10" s="6" customFormat="1" x14ac:dyDescent="0.2">
      <c r="A33" s="27">
        <v>2</v>
      </c>
      <c r="B33" s="27">
        <f>4/11</f>
        <v>0.36363636363636365</v>
      </c>
      <c r="C33" s="27">
        <f>1-B33</f>
        <v>0.63636363636363635</v>
      </c>
      <c r="D33" s="27" t="s">
        <v>33</v>
      </c>
      <c r="E33" s="27">
        <v>0</v>
      </c>
      <c r="F33" s="27">
        <f>2/7</f>
        <v>0.2857142857142857</v>
      </c>
      <c r="G33" s="27">
        <f>2*B33*C33</f>
        <v>0.46280991735537191</v>
      </c>
      <c r="H33" s="27">
        <f t="shared" si="0"/>
        <v>0.2857142857142857</v>
      </c>
      <c r="I33" s="27">
        <f>SUM(H33:H36)</f>
        <v>1.4285714285714284</v>
      </c>
      <c r="J33" s="27">
        <f>I33*G33</f>
        <v>0.66115702479338834</v>
      </c>
    </row>
    <row r="34" spans="1:10" x14ac:dyDescent="0.2">
      <c r="B34" s="7"/>
      <c r="C34" s="7"/>
      <c r="D34" s="7" t="s">
        <v>34</v>
      </c>
      <c r="E34" s="7">
        <v>0</v>
      </c>
      <c r="F34" s="7">
        <f>3/7</f>
        <v>0.42857142857142855</v>
      </c>
      <c r="G34" s="7"/>
      <c r="H34" s="7">
        <f t="shared" si="0"/>
        <v>0.42857142857142855</v>
      </c>
      <c r="I34" s="7"/>
      <c r="J34" s="7"/>
    </row>
    <row r="35" spans="1:10" x14ac:dyDescent="0.2">
      <c r="B35" s="7"/>
      <c r="C35" s="7"/>
      <c r="D35" s="7" t="s">
        <v>35</v>
      </c>
      <c r="E35" s="7">
        <f>2/4</f>
        <v>0.5</v>
      </c>
      <c r="F35" s="7">
        <f>2/7</f>
        <v>0.2857142857142857</v>
      </c>
      <c r="G35" s="7"/>
      <c r="H35" s="7">
        <f t="shared" si="0"/>
        <v>0.2142857142857143</v>
      </c>
      <c r="I35" s="7"/>
      <c r="J35" s="7"/>
    </row>
    <row r="36" spans="1:10" x14ac:dyDescent="0.2">
      <c r="B36" s="7"/>
      <c r="C36" s="7"/>
      <c r="D36" s="7" t="s">
        <v>36</v>
      </c>
      <c r="E36" s="7">
        <f>2/4</f>
        <v>0.5</v>
      </c>
      <c r="F36" s="7">
        <v>0</v>
      </c>
      <c r="G36" s="7"/>
      <c r="H36" s="7">
        <f t="shared" si="0"/>
        <v>0.5</v>
      </c>
      <c r="I36" s="7"/>
      <c r="J36" s="7"/>
    </row>
    <row r="37" spans="1:10" x14ac:dyDescent="0.2">
      <c r="A37" s="7">
        <v>3</v>
      </c>
      <c r="B37" s="7">
        <f>2/11</f>
        <v>0.18181818181818182</v>
      </c>
      <c r="C37" s="7">
        <f>1-B37</f>
        <v>0.81818181818181812</v>
      </c>
      <c r="D37" s="7" t="s">
        <v>33</v>
      </c>
      <c r="E37" s="7">
        <f>0</f>
        <v>0</v>
      </c>
      <c r="F37" s="7">
        <f>2/9</f>
        <v>0.22222222222222221</v>
      </c>
      <c r="G37" s="7">
        <f t="shared" ref="G34:G62" si="1">2*B37*C37</f>
        <v>0.2975206611570248</v>
      </c>
      <c r="H37" s="7">
        <f t="shared" si="0"/>
        <v>0.22222222222222221</v>
      </c>
      <c r="I37" s="7">
        <f t="shared" ref="I34:I61" si="2">SUM(H37:H40)</f>
        <v>0.88888888888888895</v>
      </c>
      <c r="J37" s="7">
        <f t="shared" ref="J34:J61" si="3">I37*G37</f>
        <v>0.26446280991735538</v>
      </c>
    </row>
    <row r="38" spans="1:10" x14ac:dyDescent="0.2">
      <c r="B38" s="7"/>
      <c r="C38" s="7"/>
      <c r="D38" s="7" t="s">
        <v>34</v>
      </c>
      <c r="E38" s="7">
        <f>1/2</f>
        <v>0.5</v>
      </c>
      <c r="F38" s="7">
        <f>2/9</f>
        <v>0.22222222222222221</v>
      </c>
      <c r="G38" s="7"/>
      <c r="H38" s="7">
        <f t="shared" si="0"/>
        <v>0.27777777777777779</v>
      </c>
      <c r="I38" s="7"/>
      <c r="J38" s="7"/>
    </row>
    <row r="39" spans="1:10" x14ac:dyDescent="0.2">
      <c r="B39" s="7"/>
      <c r="C39" s="7"/>
      <c r="D39" s="7" t="s">
        <v>35</v>
      </c>
      <c r="E39" s="7">
        <f>1/2</f>
        <v>0.5</v>
      </c>
      <c r="F39" s="7">
        <f>3/9</f>
        <v>0.33333333333333331</v>
      </c>
      <c r="G39" s="7"/>
      <c r="H39" s="7">
        <f t="shared" si="0"/>
        <v>0.16666666666666669</v>
      </c>
      <c r="I39" s="7"/>
      <c r="J39" s="7"/>
    </row>
    <row r="40" spans="1:10" x14ac:dyDescent="0.2">
      <c r="B40" s="7"/>
      <c r="C40" s="7"/>
      <c r="D40" s="7" t="s">
        <v>36</v>
      </c>
      <c r="E40" s="7">
        <v>0</v>
      </c>
      <c r="F40" s="7">
        <f>2/9</f>
        <v>0.22222222222222221</v>
      </c>
      <c r="G40" s="7"/>
      <c r="H40" s="7">
        <f t="shared" si="0"/>
        <v>0.22222222222222221</v>
      </c>
      <c r="I40" s="7"/>
      <c r="J40" s="7"/>
    </row>
    <row r="41" spans="1:10" x14ac:dyDescent="0.2">
      <c r="A41" s="7">
        <v>4</v>
      </c>
      <c r="B41" s="7">
        <f>2/11</f>
        <v>0.18181818181818182</v>
      </c>
      <c r="C41" s="7">
        <f>1-B41</f>
        <v>0.81818181818181812</v>
      </c>
      <c r="D41" s="7" t="s">
        <v>33</v>
      </c>
      <c r="E41" s="7">
        <f>1/2</f>
        <v>0.5</v>
      </c>
      <c r="F41" s="7">
        <f>1/9</f>
        <v>0.1111111111111111</v>
      </c>
      <c r="G41" s="7">
        <f t="shared" si="1"/>
        <v>0.2975206611570248</v>
      </c>
      <c r="H41" s="7">
        <f t="shared" si="0"/>
        <v>0.3888888888888889</v>
      </c>
      <c r="I41" s="7">
        <f t="shared" si="2"/>
        <v>1.3333333333333335</v>
      </c>
      <c r="J41" s="7">
        <f t="shared" si="3"/>
        <v>0.39669421487603312</v>
      </c>
    </row>
    <row r="42" spans="1:10" x14ac:dyDescent="0.2">
      <c r="B42" s="7"/>
      <c r="C42" s="7"/>
      <c r="D42" s="7" t="s">
        <v>34</v>
      </c>
      <c r="E42" s="7">
        <f>1/2</f>
        <v>0.5</v>
      </c>
      <c r="F42" s="18">
        <f>2/9</f>
        <v>0.22222222222222221</v>
      </c>
      <c r="G42" s="7"/>
      <c r="H42" s="7">
        <f t="shared" si="0"/>
        <v>0.27777777777777779</v>
      </c>
      <c r="I42" s="7"/>
      <c r="J42" s="7"/>
    </row>
    <row r="43" spans="1:10" x14ac:dyDescent="0.2">
      <c r="B43" s="7"/>
      <c r="C43" s="7"/>
      <c r="D43" s="7" t="s">
        <v>35</v>
      </c>
      <c r="E43" s="7">
        <v>0</v>
      </c>
      <c r="F43" s="7">
        <f>4/9</f>
        <v>0.44444444444444442</v>
      </c>
      <c r="G43" s="7"/>
      <c r="H43" s="7">
        <f t="shared" si="0"/>
        <v>0.44444444444444442</v>
      </c>
      <c r="I43" s="7"/>
      <c r="J43" s="7"/>
    </row>
    <row r="44" spans="1:10" x14ac:dyDescent="0.2">
      <c r="B44" s="7"/>
      <c r="C44" s="7"/>
      <c r="D44" s="7" t="s">
        <v>36</v>
      </c>
      <c r="E44" s="7">
        <v>0</v>
      </c>
      <c r="F44" s="7">
        <f>2/9</f>
        <v>0.22222222222222221</v>
      </c>
      <c r="G44" s="7"/>
      <c r="H44" s="7">
        <f t="shared" si="0"/>
        <v>0.22222222222222221</v>
      </c>
      <c r="I44" s="7"/>
      <c r="J44" s="7"/>
    </row>
    <row r="45" spans="1:10" x14ac:dyDescent="0.2">
      <c r="A45" s="7">
        <v>5</v>
      </c>
      <c r="B45">
        <f>5/11</f>
        <v>0.45454545454545453</v>
      </c>
      <c r="C45" s="7">
        <f>1-B45</f>
        <v>0.54545454545454541</v>
      </c>
      <c r="D45" s="7" t="s">
        <v>33</v>
      </c>
      <c r="E45" s="7">
        <f xml:space="preserve"> 2/5</f>
        <v>0.4</v>
      </c>
      <c r="F45" s="7">
        <v>0</v>
      </c>
      <c r="G45" s="7">
        <f t="shared" si="1"/>
        <v>0.49586776859504128</v>
      </c>
      <c r="H45" s="7">
        <f t="shared" si="0"/>
        <v>0.4</v>
      </c>
      <c r="I45" s="7">
        <f t="shared" si="2"/>
        <v>0.93333333333333335</v>
      </c>
      <c r="J45" s="7">
        <f t="shared" si="3"/>
        <v>0.46280991735537186</v>
      </c>
    </row>
    <row r="46" spans="1:10" x14ac:dyDescent="0.2">
      <c r="B46" s="7"/>
      <c r="C46" s="7"/>
      <c r="D46" s="7" t="s">
        <v>34</v>
      </c>
      <c r="E46" s="7">
        <f>1/5</f>
        <v>0.2</v>
      </c>
      <c r="F46" s="7">
        <f>2/6</f>
        <v>0.33333333333333331</v>
      </c>
      <c r="G46" s="7"/>
      <c r="H46" s="7">
        <f t="shared" si="0"/>
        <v>0.1333333333333333</v>
      </c>
      <c r="I46" s="7"/>
      <c r="J46" s="7"/>
    </row>
    <row r="47" spans="1:10" x14ac:dyDescent="0.2">
      <c r="B47" s="7"/>
      <c r="C47" s="7"/>
      <c r="D47" s="7" t="s">
        <v>35</v>
      </c>
      <c r="E47" s="7">
        <f>2/5</f>
        <v>0.4</v>
      </c>
      <c r="F47" s="7">
        <f>2/6</f>
        <v>0.33333333333333331</v>
      </c>
      <c r="G47" s="7"/>
      <c r="H47" s="7">
        <f t="shared" si="0"/>
        <v>6.6666666666666707E-2</v>
      </c>
      <c r="I47" s="7"/>
      <c r="J47" s="7"/>
    </row>
    <row r="48" spans="1:10" x14ac:dyDescent="0.2">
      <c r="B48" s="7"/>
      <c r="C48" s="7"/>
      <c r="D48" s="7" t="s">
        <v>36</v>
      </c>
      <c r="E48" s="7">
        <v>0</v>
      </c>
      <c r="F48" s="7">
        <f>2/6</f>
        <v>0.33333333333333331</v>
      </c>
      <c r="G48" s="7"/>
      <c r="H48" s="7">
        <f t="shared" si="0"/>
        <v>0.33333333333333331</v>
      </c>
      <c r="I48" s="7"/>
      <c r="J48" s="7"/>
    </row>
    <row r="49" spans="1:10" x14ac:dyDescent="0.2">
      <c r="A49" s="7">
        <v>6</v>
      </c>
      <c r="B49" s="7">
        <f>5/11</f>
        <v>0.45454545454545453</v>
      </c>
      <c r="C49" s="7">
        <f>1-B49</f>
        <v>0.54545454545454541</v>
      </c>
      <c r="D49" s="7" t="s">
        <v>33</v>
      </c>
      <c r="E49" s="7">
        <v>0</v>
      </c>
      <c r="F49" s="7">
        <f>2/6</f>
        <v>0.33333333333333331</v>
      </c>
      <c r="G49" s="7">
        <f t="shared" si="1"/>
        <v>0.49586776859504128</v>
      </c>
      <c r="H49" s="7">
        <f t="shared" si="0"/>
        <v>0.33333333333333331</v>
      </c>
      <c r="I49" s="7">
        <f t="shared" si="2"/>
        <v>0.93333333333333335</v>
      </c>
      <c r="J49" s="7">
        <f t="shared" si="3"/>
        <v>0.46280991735537186</v>
      </c>
    </row>
    <row r="50" spans="1:10" x14ac:dyDescent="0.2">
      <c r="B50" s="7"/>
      <c r="C50" s="7"/>
      <c r="D50" s="7" t="s">
        <v>34</v>
      </c>
      <c r="E50" s="7">
        <f>1/5</f>
        <v>0.2</v>
      </c>
      <c r="F50" s="7">
        <f>2/6</f>
        <v>0.33333333333333331</v>
      </c>
      <c r="G50" s="7"/>
      <c r="H50" s="7">
        <f t="shared" si="0"/>
        <v>0.1333333333333333</v>
      </c>
      <c r="I50" s="7"/>
      <c r="J50" s="7"/>
    </row>
    <row r="51" spans="1:10" x14ac:dyDescent="0.2">
      <c r="B51" s="7"/>
      <c r="C51" s="7"/>
      <c r="D51" s="7" t="s">
        <v>35</v>
      </c>
      <c r="E51" s="7">
        <f>2/5</f>
        <v>0.4</v>
      </c>
      <c r="F51" s="7">
        <f>2/6</f>
        <v>0.33333333333333331</v>
      </c>
      <c r="G51" s="7"/>
      <c r="H51" s="7">
        <f t="shared" si="0"/>
        <v>6.6666666666666707E-2</v>
      </c>
      <c r="I51" s="7"/>
      <c r="J51" s="7"/>
    </row>
    <row r="52" spans="1:10" x14ac:dyDescent="0.2">
      <c r="B52" s="7"/>
      <c r="C52" s="7"/>
      <c r="D52" s="7" t="s">
        <v>36</v>
      </c>
      <c r="E52" s="7">
        <f>2/5</f>
        <v>0.4</v>
      </c>
      <c r="F52" s="7">
        <f>0</f>
        <v>0</v>
      </c>
      <c r="G52" s="7"/>
      <c r="H52" s="7">
        <f t="shared" si="0"/>
        <v>0.4</v>
      </c>
      <c r="I52" s="7"/>
      <c r="J52" s="7"/>
    </row>
    <row r="53" spans="1:10" x14ac:dyDescent="0.2">
      <c r="A53" s="7">
        <v>7</v>
      </c>
      <c r="B53" s="7">
        <f>1/11</f>
        <v>9.0909090909090912E-2</v>
      </c>
      <c r="C53" s="7">
        <f>1-B53</f>
        <v>0.90909090909090906</v>
      </c>
      <c r="D53" s="21" t="s">
        <v>33</v>
      </c>
      <c r="E53" s="7">
        <v>0</v>
      </c>
      <c r="F53" s="7">
        <f>2/10</f>
        <v>0.2</v>
      </c>
      <c r="G53" s="7">
        <f t="shared" si="1"/>
        <v>0.16528925619834711</v>
      </c>
      <c r="H53" s="7">
        <f t="shared" si="0"/>
        <v>0.2</v>
      </c>
      <c r="I53" s="7">
        <f t="shared" si="2"/>
        <v>1.5999999999999999</v>
      </c>
      <c r="J53" s="7">
        <f t="shared" si="3"/>
        <v>0.26446280991735538</v>
      </c>
    </row>
    <row r="54" spans="1:10" x14ac:dyDescent="0.2">
      <c r="D54" s="21" t="s">
        <v>34</v>
      </c>
      <c r="E54" s="7">
        <v>1</v>
      </c>
      <c r="F54">
        <f>2/10</f>
        <v>0.2</v>
      </c>
      <c r="G54" s="7"/>
      <c r="H54" s="7">
        <f t="shared" si="0"/>
        <v>0.8</v>
      </c>
      <c r="I54" s="7"/>
      <c r="J54" s="7"/>
    </row>
    <row r="55" spans="1:10" x14ac:dyDescent="0.2">
      <c r="D55" s="21" t="s">
        <v>35</v>
      </c>
      <c r="E55" s="7">
        <v>0</v>
      </c>
      <c r="F55">
        <f>4/10</f>
        <v>0.4</v>
      </c>
      <c r="G55" s="7"/>
      <c r="H55" s="7">
        <f t="shared" si="0"/>
        <v>0.4</v>
      </c>
      <c r="I55" s="7"/>
      <c r="J55" s="7"/>
    </row>
    <row r="56" spans="1:10" x14ac:dyDescent="0.2">
      <c r="D56" s="21" t="s">
        <v>36</v>
      </c>
      <c r="E56" s="7">
        <v>0</v>
      </c>
      <c r="F56">
        <f>2/10</f>
        <v>0.2</v>
      </c>
      <c r="G56" s="7"/>
      <c r="H56" s="7">
        <f t="shared" si="0"/>
        <v>0.2</v>
      </c>
      <c r="I56" s="7"/>
      <c r="J56" s="7"/>
    </row>
    <row r="57" spans="1:10" x14ac:dyDescent="0.2">
      <c r="A57" s="7">
        <v>8</v>
      </c>
      <c r="B57">
        <f>5/11</f>
        <v>0.45454545454545453</v>
      </c>
      <c r="C57">
        <f>1-B57</f>
        <v>0.54545454545454541</v>
      </c>
      <c r="D57" s="21" t="s">
        <v>33</v>
      </c>
      <c r="E57" s="7">
        <v>0</v>
      </c>
      <c r="F57">
        <f>2/6</f>
        <v>0.33333333333333331</v>
      </c>
      <c r="G57" s="7">
        <f t="shared" si="1"/>
        <v>0.49586776859504128</v>
      </c>
      <c r="H57" s="7">
        <f t="shared" si="0"/>
        <v>0.33333333333333331</v>
      </c>
      <c r="I57" s="7">
        <f t="shared" si="2"/>
        <v>0.93333333333333335</v>
      </c>
      <c r="J57" s="7">
        <f t="shared" si="3"/>
        <v>0.46280991735537186</v>
      </c>
    </row>
    <row r="58" spans="1:10" x14ac:dyDescent="0.2">
      <c r="D58" s="21" t="s">
        <v>34</v>
      </c>
      <c r="E58" s="7">
        <f>1/5</f>
        <v>0.2</v>
      </c>
      <c r="F58">
        <f>2/6</f>
        <v>0.33333333333333331</v>
      </c>
      <c r="G58" s="7"/>
      <c r="H58" s="7">
        <f t="shared" si="0"/>
        <v>0.1333333333333333</v>
      </c>
      <c r="I58" s="7"/>
      <c r="J58" s="7"/>
    </row>
    <row r="59" spans="1:10" x14ac:dyDescent="0.2">
      <c r="D59" s="21" t="s">
        <v>35</v>
      </c>
      <c r="E59" s="7">
        <f>2/5</f>
        <v>0.4</v>
      </c>
      <c r="F59">
        <f>2/6</f>
        <v>0.33333333333333331</v>
      </c>
      <c r="G59" s="7"/>
      <c r="H59" s="7">
        <f t="shared" si="0"/>
        <v>6.6666666666666707E-2</v>
      </c>
      <c r="I59" s="7"/>
      <c r="J59" s="7"/>
    </row>
    <row r="60" spans="1:10" x14ac:dyDescent="0.2">
      <c r="D60" s="21" t="s">
        <v>36</v>
      </c>
      <c r="E60" s="7">
        <f>2/5</f>
        <v>0.4</v>
      </c>
      <c r="F60">
        <v>0</v>
      </c>
      <c r="G60" s="7"/>
      <c r="H60" s="7">
        <f t="shared" si="0"/>
        <v>0.4</v>
      </c>
      <c r="I60" s="7"/>
      <c r="J60" s="7"/>
    </row>
    <row r="61" spans="1:10" x14ac:dyDescent="0.2">
      <c r="A61" s="7">
        <v>9</v>
      </c>
      <c r="B61">
        <f xml:space="preserve"> 6/11</f>
        <v>0.54545454545454541</v>
      </c>
      <c r="C61">
        <f>1-B61</f>
        <v>0.45454545454545459</v>
      </c>
      <c r="D61" s="21" t="s">
        <v>33</v>
      </c>
      <c r="E61">
        <f>2/6</f>
        <v>0.33333333333333331</v>
      </c>
      <c r="F61" s="7">
        <v>0</v>
      </c>
      <c r="G61" s="7">
        <f t="shared" si="1"/>
        <v>0.49586776859504134</v>
      </c>
      <c r="H61" s="7">
        <f t="shared" si="0"/>
        <v>0.33333333333333331</v>
      </c>
      <c r="I61" s="7">
        <f t="shared" si="2"/>
        <v>0.93333333333333335</v>
      </c>
      <c r="J61" s="7">
        <f t="shared" si="3"/>
        <v>0.46280991735537191</v>
      </c>
    </row>
    <row r="62" spans="1:10" x14ac:dyDescent="0.2">
      <c r="D62" s="21" t="s">
        <v>34</v>
      </c>
      <c r="E62">
        <f>2/6</f>
        <v>0.33333333333333331</v>
      </c>
      <c r="F62" s="7">
        <f>1/5</f>
        <v>0.2</v>
      </c>
      <c r="G62" s="7">
        <f t="shared" si="1"/>
        <v>0</v>
      </c>
      <c r="H62" s="7">
        <f t="shared" si="0"/>
        <v>0.1333333333333333</v>
      </c>
    </row>
    <row r="63" spans="1:10" x14ac:dyDescent="0.2">
      <c r="D63" s="21" t="s">
        <v>35</v>
      </c>
      <c r="E63">
        <f>2/6</f>
        <v>0.33333333333333331</v>
      </c>
      <c r="F63" s="7">
        <f>2/5</f>
        <v>0.4</v>
      </c>
      <c r="H63" s="7">
        <f t="shared" si="0"/>
        <v>6.6666666666666707E-2</v>
      </c>
    </row>
    <row r="64" spans="1:10" x14ac:dyDescent="0.2">
      <c r="D64" s="21" t="s">
        <v>36</v>
      </c>
      <c r="E64">
        <v>0</v>
      </c>
      <c r="F64" s="7">
        <f>2/5</f>
        <v>0.4</v>
      </c>
      <c r="H64" s="7">
        <f t="shared" si="0"/>
        <v>0.4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1644-1DAD-9745-8848-F63F51DF623F}">
  <dimension ref="A1:J53"/>
  <sheetViews>
    <sheetView workbookViewId="0">
      <selection activeCell="B33" sqref="B33:O60"/>
    </sheetView>
  </sheetViews>
  <sheetFormatPr baseColWidth="10" defaultRowHeight="16" x14ac:dyDescent="0.2"/>
  <cols>
    <col min="2" max="2" width="23.6640625" bestFit="1" customWidth="1"/>
  </cols>
  <sheetData>
    <row r="1" spans="1:6" x14ac:dyDescent="0.2">
      <c r="A1" s="7" t="s">
        <v>11</v>
      </c>
      <c r="B1" s="3" t="s">
        <v>13</v>
      </c>
      <c r="C1" t="s">
        <v>14</v>
      </c>
      <c r="D1" t="s">
        <v>12</v>
      </c>
      <c r="E1" s="7" t="s">
        <v>15</v>
      </c>
    </row>
    <row r="2" spans="1:6" x14ac:dyDescent="0.2">
      <c r="A2" s="24">
        <v>4</v>
      </c>
      <c r="B2" s="14">
        <v>45000</v>
      </c>
      <c r="C2" s="19">
        <v>25</v>
      </c>
      <c r="D2" s="4" t="s">
        <v>17</v>
      </c>
      <c r="E2" s="24" t="s">
        <v>21</v>
      </c>
    </row>
    <row r="3" spans="1:6" x14ac:dyDescent="0.2">
      <c r="A3" s="24">
        <v>5</v>
      </c>
      <c r="B3" s="16">
        <v>65000</v>
      </c>
      <c r="C3" s="20">
        <v>35</v>
      </c>
      <c r="D3" s="4" t="s">
        <v>17</v>
      </c>
      <c r="E3" s="22" t="s">
        <v>20</v>
      </c>
    </row>
    <row r="4" spans="1:6" x14ac:dyDescent="0.2">
      <c r="A4" s="24">
        <v>6</v>
      </c>
      <c r="B4" s="14">
        <v>45000</v>
      </c>
      <c r="C4" s="19">
        <v>26</v>
      </c>
      <c r="D4" s="4" t="s">
        <v>17</v>
      </c>
      <c r="E4" s="24" t="s">
        <v>21</v>
      </c>
    </row>
    <row r="5" spans="1:6" x14ac:dyDescent="0.2">
      <c r="A5" s="24">
        <v>7</v>
      </c>
      <c r="B5" s="16">
        <v>70000</v>
      </c>
      <c r="C5" s="20">
        <v>45</v>
      </c>
      <c r="D5" s="4" t="s">
        <v>17</v>
      </c>
      <c r="E5" s="22" t="s">
        <v>20</v>
      </c>
    </row>
    <row r="6" spans="1:6" x14ac:dyDescent="0.2">
      <c r="A6" s="7"/>
      <c r="E6" s="7"/>
    </row>
    <row r="7" spans="1:6" x14ac:dyDescent="0.2">
      <c r="A7" s="7"/>
    </row>
    <row r="8" spans="1:6" x14ac:dyDescent="0.2">
      <c r="A8" s="7"/>
      <c r="D8" s="2"/>
    </row>
    <row r="9" spans="1:6" x14ac:dyDescent="0.2">
      <c r="A9" s="7"/>
      <c r="E9" s="15" t="s">
        <v>35</v>
      </c>
      <c r="F9" t="s">
        <v>39</v>
      </c>
    </row>
    <row r="10" spans="1:6" x14ac:dyDescent="0.2">
      <c r="A10" s="7"/>
      <c r="E10" s="17" t="s">
        <v>36</v>
      </c>
      <c r="F10" t="s">
        <v>38</v>
      </c>
    </row>
    <row r="11" spans="1:6" x14ac:dyDescent="0.2">
      <c r="C11" s="7"/>
      <c r="E11" s="7"/>
    </row>
    <row r="12" spans="1:6" x14ac:dyDescent="0.2">
      <c r="A12" s="1" t="s">
        <v>0</v>
      </c>
      <c r="B12" s="1" t="s">
        <v>23</v>
      </c>
      <c r="C12" s="1" t="s">
        <v>10</v>
      </c>
      <c r="E12" s="7"/>
    </row>
    <row r="13" spans="1:6" x14ac:dyDescent="0.2">
      <c r="A13" s="7">
        <v>5</v>
      </c>
      <c r="B13" t="s">
        <v>28</v>
      </c>
      <c r="C13" t="s">
        <v>24</v>
      </c>
      <c r="E13" s="7"/>
    </row>
    <row r="14" spans="1:6" x14ac:dyDescent="0.2">
      <c r="A14" s="7">
        <v>6</v>
      </c>
      <c r="B14" t="s">
        <v>29</v>
      </c>
      <c r="C14" t="s">
        <v>24</v>
      </c>
      <c r="E14" s="7"/>
    </row>
    <row r="15" spans="1:6" x14ac:dyDescent="0.2">
      <c r="A15" s="7">
        <v>8</v>
      </c>
      <c r="B15" t="s">
        <v>32</v>
      </c>
      <c r="C15" t="s">
        <v>24</v>
      </c>
      <c r="E15" s="7"/>
    </row>
    <row r="16" spans="1:6" x14ac:dyDescent="0.2">
      <c r="A16" s="7">
        <v>9</v>
      </c>
      <c r="B16" t="s">
        <v>31</v>
      </c>
      <c r="C16" t="s">
        <v>24</v>
      </c>
      <c r="E16" s="7"/>
    </row>
    <row r="17" spans="1:10" x14ac:dyDescent="0.2">
      <c r="A17" s="7"/>
      <c r="E17" s="7"/>
    </row>
    <row r="18" spans="1:10" x14ac:dyDescent="0.2">
      <c r="A18" s="7"/>
      <c r="E18" s="7"/>
    </row>
    <row r="19" spans="1:10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1:10" s="6" customFormat="1" x14ac:dyDescent="0.2">
      <c r="A20" s="27">
        <v>5</v>
      </c>
      <c r="B20" s="6">
        <f>2/4</f>
        <v>0.5</v>
      </c>
      <c r="C20" s="6">
        <f>2/4</f>
        <v>0.5</v>
      </c>
      <c r="D20" s="6" t="s">
        <v>35</v>
      </c>
      <c r="E20" s="6">
        <f>1</f>
        <v>1</v>
      </c>
      <c r="F20" s="6">
        <v>0</v>
      </c>
      <c r="G20" s="6">
        <f>2*C20*B20</f>
        <v>0.5</v>
      </c>
      <c r="H20" s="6">
        <f>ABS(E20-F20)</f>
        <v>1</v>
      </c>
      <c r="I20" s="6">
        <f>SUM(H20:H21)</f>
        <v>2</v>
      </c>
      <c r="J20" s="6">
        <f>I20*G20</f>
        <v>1</v>
      </c>
    </row>
    <row r="21" spans="1:10" x14ac:dyDescent="0.2">
      <c r="D21" t="s">
        <v>36</v>
      </c>
      <c r="E21">
        <v>0</v>
      </c>
      <c r="F21">
        <v>1</v>
      </c>
      <c r="H21">
        <f>ABS(E21-F21)</f>
        <v>1</v>
      </c>
    </row>
    <row r="22" spans="1:10" x14ac:dyDescent="0.2">
      <c r="A22">
        <v>6</v>
      </c>
      <c r="B22">
        <f>1</f>
        <v>1</v>
      </c>
      <c r="C22">
        <v>0</v>
      </c>
      <c r="D22" t="s">
        <v>35</v>
      </c>
      <c r="E22">
        <f>2/4</f>
        <v>0.5</v>
      </c>
      <c r="F22">
        <v>0</v>
      </c>
      <c r="G22">
        <f t="shared" ref="G21:G26" si="0">2*C22*B22</f>
        <v>0</v>
      </c>
      <c r="H22">
        <f>ABS(E22-F22)</f>
        <v>0.5</v>
      </c>
      <c r="I22">
        <f t="shared" ref="I21:I26" si="1">SUM(H22:H23)</f>
        <v>1</v>
      </c>
      <c r="J22">
        <f t="shared" ref="J21:J26" si="2">I22*G22</f>
        <v>0</v>
      </c>
    </row>
    <row r="23" spans="1:10" x14ac:dyDescent="0.2">
      <c r="D23" t="s">
        <v>36</v>
      </c>
      <c r="E23">
        <f>2/4</f>
        <v>0.5</v>
      </c>
      <c r="F23">
        <v>0</v>
      </c>
      <c r="H23">
        <f>ABS(E23-F23)</f>
        <v>0.5</v>
      </c>
    </row>
    <row r="24" spans="1:10" x14ac:dyDescent="0.2">
      <c r="A24">
        <v>8</v>
      </c>
      <c r="B24">
        <v>0.5</v>
      </c>
      <c r="C24">
        <v>0.5</v>
      </c>
      <c r="D24" t="s">
        <v>35</v>
      </c>
      <c r="E24">
        <v>0</v>
      </c>
      <c r="F24">
        <v>1</v>
      </c>
      <c r="G24">
        <f t="shared" si="0"/>
        <v>0.5</v>
      </c>
      <c r="H24">
        <f>ABS(E24-F24)</f>
        <v>1</v>
      </c>
      <c r="I24">
        <f t="shared" si="1"/>
        <v>2</v>
      </c>
      <c r="J24">
        <f t="shared" si="2"/>
        <v>1</v>
      </c>
    </row>
    <row r="25" spans="1:10" x14ac:dyDescent="0.2">
      <c r="D25" t="s">
        <v>36</v>
      </c>
      <c r="E25">
        <v>1</v>
      </c>
      <c r="F25">
        <v>0</v>
      </c>
      <c r="H25">
        <f t="shared" ref="H25:H27" si="3">ABS(E25-F25)</f>
        <v>1</v>
      </c>
    </row>
    <row r="26" spans="1:10" x14ac:dyDescent="0.2">
      <c r="A26">
        <v>9</v>
      </c>
      <c r="B26">
        <v>0.5</v>
      </c>
      <c r="C26">
        <v>0.5</v>
      </c>
      <c r="D26" t="s">
        <v>35</v>
      </c>
      <c r="E26">
        <v>1</v>
      </c>
      <c r="F26">
        <v>0</v>
      </c>
      <c r="G26">
        <f t="shared" si="0"/>
        <v>0.5</v>
      </c>
      <c r="H26">
        <f t="shared" si="3"/>
        <v>1</v>
      </c>
      <c r="I26">
        <f t="shared" si="1"/>
        <v>2</v>
      </c>
      <c r="J26">
        <f t="shared" si="2"/>
        <v>1</v>
      </c>
    </row>
    <row r="27" spans="1:10" x14ac:dyDescent="0.2">
      <c r="D27" t="s">
        <v>36</v>
      </c>
      <c r="E27">
        <v>0</v>
      </c>
      <c r="F27">
        <v>1</v>
      </c>
      <c r="H27">
        <f t="shared" si="3"/>
        <v>1</v>
      </c>
    </row>
    <row r="32" spans="1:10" x14ac:dyDescent="0.2">
      <c r="F32" s="21"/>
      <c r="H32" s="7"/>
      <c r="J32" s="7"/>
    </row>
    <row r="33" spans="7:7" x14ac:dyDescent="0.2">
      <c r="G33" s="7"/>
    </row>
    <row r="34" spans="7:7" x14ac:dyDescent="0.2">
      <c r="G34" s="7"/>
    </row>
    <row r="35" spans="7:7" x14ac:dyDescent="0.2">
      <c r="G35" s="7"/>
    </row>
    <row r="36" spans="7:7" x14ac:dyDescent="0.2">
      <c r="G36" s="7"/>
    </row>
    <row r="37" spans="7:7" x14ac:dyDescent="0.2">
      <c r="G37" s="7"/>
    </row>
    <row r="38" spans="7:7" x14ac:dyDescent="0.2">
      <c r="G38" s="7"/>
    </row>
    <row r="39" spans="7:7" x14ac:dyDescent="0.2">
      <c r="G39" s="7"/>
    </row>
    <row r="40" spans="7:7" x14ac:dyDescent="0.2">
      <c r="G40" s="7"/>
    </row>
    <row r="41" spans="7:7" x14ac:dyDescent="0.2">
      <c r="G41" s="7"/>
    </row>
    <row r="42" spans="7:7" x14ac:dyDescent="0.2">
      <c r="G42" s="7"/>
    </row>
    <row r="43" spans="7:7" x14ac:dyDescent="0.2">
      <c r="G43" s="7"/>
    </row>
    <row r="44" spans="7:7" x14ac:dyDescent="0.2">
      <c r="G44" s="7"/>
    </row>
    <row r="45" spans="7:7" x14ac:dyDescent="0.2">
      <c r="G45" s="7"/>
    </row>
    <row r="46" spans="7:7" x14ac:dyDescent="0.2">
      <c r="G46" s="7"/>
    </row>
    <row r="47" spans="7:7" x14ac:dyDescent="0.2">
      <c r="G47" s="7"/>
    </row>
    <row r="48" spans="7:7" x14ac:dyDescent="0.2">
      <c r="G48" s="7"/>
    </row>
    <row r="49" spans="7:7" x14ac:dyDescent="0.2">
      <c r="G49" s="7"/>
    </row>
    <row r="50" spans="7:7" x14ac:dyDescent="0.2">
      <c r="G50" s="7"/>
    </row>
    <row r="51" spans="7:7" x14ac:dyDescent="0.2">
      <c r="G51" s="7"/>
    </row>
    <row r="52" spans="7:7" x14ac:dyDescent="0.2">
      <c r="G52" s="7"/>
    </row>
    <row r="53" spans="7:7" x14ac:dyDescent="0.2">
      <c r="G5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288A-D8BE-A34A-B2A3-4CF46F03C844}">
  <dimension ref="A1:K65"/>
  <sheetViews>
    <sheetView topLeftCell="F44" workbookViewId="0">
      <selection activeCell="K8" sqref="K8"/>
    </sheetView>
  </sheetViews>
  <sheetFormatPr baseColWidth="10" defaultRowHeight="16" x14ac:dyDescent="0.2"/>
  <cols>
    <col min="2" max="2" width="18.33203125" bestFit="1" customWidth="1"/>
  </cols>
  <sheetData>
    <row r="1" spans="1:10" x14ac:dyDescent="0.2">
      <c r="A1" s="7" t="s">
        <v>11</v>
      </c>
      <c r="B1" s="3" t="s">
        <v>13</v>
      </c>
      <c r="C1" t="s">
        <v>14</v>
      </c>
      <c r="D1" t="s">
        <v>12</v>
      </c>
      <c r="E1" s="7" t="s">
        <v>15</v>
      </c>
    </row>
    <row r="2" spans="1:10" x14ac:dyDescent="0.2">
      <c r="A2" s="23">
        <v>1</v>
      </c>
      <c r="B2" s="14">
        <v>48000</v>
      </c>
      <c r="C2" s="20">
        <v>45</v>
      </c>
      <c r="D2" s="5" t="s">
        <v>16</v>
      </c>
      <c r="E2" s="22" t="s">
        <v>20</v>
      </c>
    </row>
    <row r="3" spans="1:10" x14ac:dyDescent="0.2">
      <c r="A3" s="23">
        <v>2</v>
      </c>
      <c r="B3" s="11">
        <v>25000</v>
      </c>
      <c r="C3" s="19">
        <v>25</v>
      </c>
      <c r="D3" s="5" t="s">
        <v>16</v>
      </c>
      <c r="E3" s="23" t="s">
        <v>21</v>
      </c>
    </row>
    <row r="4" spans="1:10" x14ac:dyDescent="0.2">
      <c r="A4" s="23">
        <v>3</v>
      </c>
      <c r="B4" s="12">
        <v>35000</v>
      </c>
      <c r="C4" s="20">
        <v>33</v>
      </c>
      <c r="D4" s="5" t="s">
        <v>16</v>
      </c>
      <c r="E4" s="23" t="s">
        <v>21</v>
      </c>
    </row>
    <row r="5" spans="1:10" x14ac:dyDescent="0.2">
      <c r="A5" s="25">
        <v>8</v>
      </c>
      <c r="B5" s="14">
        <v>50000</v>
      </c>
      <c r="C5" s="20">
        <v>40</v>
      </c>
      <c r="D5" s="8" t="s">
        <v>18</v>
      </c>
      <c r="E5" s="22" t="s">
        <v>20</v>
      </c>
    </row>
    <row r="6" spans="1:10" x14ac:dyDescent="0.2">
      <c r="A6" s="25">
        <v>9</v>
      </c>
      <c r="B6" s="12">
        <v>40000</v>
      </c>
      <c r="C6" s="19">
        <v>30</v>
      </c>
      <c r="D6" s="8" t="s">
        <v>18</v>
      </c>
      <c r="E6" s="25" t="s">
        <v>21</v>
      </c>
    </row>
    <row r="7" spans="1:10" x14ac:dyDescent="0.2">
      <c r="A7" s="26">
        <v>10</v>
      </c>
      <c r="B7" s="12">
        <v>40000</v>
      </c>
      <c r="C7" s="9">
        <v>50</v>
      </c>
      <c r="D7" s="9" t="s">
        <v>19</v>
      </c>
      <c r="E7" s="22" t="s">
        <v>20</v>
      </c>
    </row>
    <row r="8" spans="1:10" x14ac:dyDescent="0.2">
      <c r="A8" s="26">
        <v>11</v>
      </c>
      <c r="B8" s="11">
        <v>25000</v>
      </c>
      <c r="C8" s="19">
        <v>25</v>
      </c>
      <c r="D8" s="9" t="s">
        <v>19</v>
      </c>
      <c r="E8" s="26" t="s">
        <v>21</v>
      </c>
    </row>
    <row r="9" spans="1:10" x14ac:dyDescent="0.2">
      <c r="A9" s="7"/>
      <c r="E9" s="7"/>
    </row>
    <row r="10" spans="1:10" x14ac:dyDescent="0.2">
      <c r="A10" s="7"/>
      <c r="E10" s="7"/>
    </row>
    <row r="11" spans="1:10" x14ac:dyDescent="0.2">
      <c r="A11" s="1" t="s">
        <v>0</v>
      </c>
      <c r="B11" s="1" t="s">
        <v>23</v>
      </c>
      <c r="C11" s="1" t="s">
        <v>10</v>
      </c>
      <c r="D11" s="2"/>
      <c r="E11" s="2"/>
    </row>
    <row r="12" spans="1:10" x14ac:dyDescent="0.2">
      <c r="A12" s="7">
        <v>1</v>
      </c>
      <c r="B12" t="s">
        <v>22</v>
      </c>
      <c r="C12" t="s">
        <v>24</v>
      </c>
      <c r="E12" s="7"/>
    </row>
    <row r="13" spans="1:10" x14ac:dyDescent="0.2">
      <c r="A13" s="7">
        <v>3</v>
      </c>
      <c r="B13" t="s">
        <v>26</v>
      </c>
      <c r="C13" t="s">
        <v>24</v>
      </c>
      <c r="E13" s="7"/>
    </row>
    <row r="14" spans="1:10" x14ac:dyDescent="0.2">
      <c r="A14" s="7">
        <v>4</v>
      </c>
      <c r="B14" t="s">
        <v>27</v>
      </c>
      <c r="C14" t="s">
        <v>24</v>
      </c>
      <c r="E14" s="7"/>
    </row>
    <row r="15" spans="1:10" x14ac:dyDescent="0.2">
      <c r="A15" s="7">
        <v>5</v>
      </c>
      <c r="B15" t="s">
        <v>28</v>
      </c>
      <c r="C15" t="s">
        <v>24</v>
      </c>
      <c r="E15" s="7"/>
      <c r="F15" s="10" t="s">
        <v>33</v>
      </c>
      <c r="G15" t="s">
        <v>37</v>
      </c>
      <c r="H15" s="1"/>
      <c r="I15" s="1"/>
      <c r="J15" s="1"/>
    </row>
    <row r="16" spans="1:10" x14ac:dyDescent="0.2">
      <c r="A16" s="7">
        <v>6</v>
      </c>
      <c r="B16" t="s">
        <v>29</v>
      </c>
      <c r="C16" t="s">
        <v>24</v>
      </c>
      <c r="E16" s="7"/>
      <c r="F16" s="13" t="s">
        <v>34</v>
      </c>
      <c r="G16" t="s">
        <v>40</v>
      </c>
    </row>
    <row r="17" spans="1:10" x14ac:dyDescent="0.2">
      <c r="A17" s="7">
        <v>8</v>
      </c>
      <c r="B17" t="s">
        <v>32</v>
      </c>
      <c r="C17" t="s">
        <v>24</v>
      </c>
      <c r="E17" s="7"/>
      <c r="F17" s="15" t="s">
        <v>35</v>
      </c>
      <c r="G17" t="s">
        <v>39</v>
      </c>
    </row>
    <row r="18" spans="1:10" x14ac:dyDescent="0.2">
      <c r="A18" s="7">
        <v>9</v>
      </c>
      <c r="B18" t="s">
        <v>31</v>
      </c>
      <c r="C18" t="s">
        <v>24</v>
      </c>
      <c r="E18" s="7"/>
    </row>
    <row r="19" spans="1:10" x14ac:dyDescent="0.2">
      <c r="E19" s="7"/>
    </row>
    <row r="20" spans="1:10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</row>
    <row r="21" spans="1:10" x14ac:dyDescent="0.2">
      <c r="A21" s="7">
        <v>1</v>
      </c>
      <c r="B21">
        <f>3/7</f>
        <v>0.42857142857142855</v>
      </c>
      <c r="C21">
        <f>1-B21</f>
        <v>0.5714285714285714</v>
      </c>
      <c r="D21" t="s">
        <v>33</v>
      </c>
      <c r="E21">
        <f>1/3</f>
        <v>0.33333333333333331</v>
      </c>
      <c r="F21">
        <f>1/4</f>
        <v>0.25</v>
      </c>
      <c r="G21">
        <f>2*C21*B21</f>
        <v>0.48979591836734687</v>
      </c>
      <c r="H21">
        <f>ABS(E21-F21)</f>
        <v>8.3333333333333315E-2</v>
      </c>
      <c r="I21">
        <f>SUM(H21:H23)</f>
        <v>0.33333333333333331</v>
      </c>
      <c r="J21">
        <f>I21*G21</f>
        <v>0.16326530612244894</v>
      </c>
    </row>
    <row r="22" spans="1:10" x14ac:dyDescent="0.2">
      <c r="D22" t="s">
        <v>34</v>
      </c>
      <c r="E22">
        <f>1/3</f>
        <v>0.33333333333333331</v>
      </c>
      <c r="F22">
        <f>2/4</f>
        <v>0.5</v>
      </c>
      <c r="H22">
        <f t="shared" ref="H22:H41" si="0">ABS(E22-F22)</f>
        <v>0.16666666666666669</v>
      </c>
    </row>
    <row r="23" spans="1:10" x14ac:dyDescent="0.2">
      <c r="D23" t="s">
        <v>35</v>
      </c>
      <c r="E23">
        <f>1/3</f>
        <v>0.33333333333333331</v>
      </c>
      <c r="F23">
        <f>1/4</f>
        <v>0.25</v>
      </c>
      <c r="H23">
        <f t="shared" si="0"/>
        <v>8.3333333333333315E-2</v>
      </c>
    </row>
    <row r="24" spans="1:10" x14ac:dyDescent="0.2">
      <c r="A24">
        <v>3</v>
      </c>
      <c r="B24">
        <f>2/7</f>
        <v>0.2857142857142857</v>
      </c>
      <c r="C24">
        <f>5/7</f>
        <v>0.7142857142857143</v>
      </c>
      <c r="D24" t="s">
        <v>33</v>
      </c>
      <c r="E24">
        <f xml:space="preserve"> 0</f>
        <v>0</v>
      </c>
      <c r="F24">
        <f>2/5</f>
        <v>0.4</v>
      </c>
      <c r="G24">
        <f t="shared" ref="G22:G39" si="1">2*C24*B24</f>
        <v>0.40816326530612246</v>
      </c>
      <c r="H24">
        <f t="shared" si="0"/>
        <v>0.4</v>
      </c>
      <c r="I24">
        <f t="shared" ref="I22:I39" si="2">SUM(H24:H26)</f>
        <v>0.8</v>
      </c>
      <c r="J24">
        <f t="shared" ref="J22:J39" si="3">I24*G24</f>
        <v>0.32653061224489799</v>
      </c>
    </row>
    <row r="25" spans="1:10" x14ac:dyDescent="0.2">
      <c r="D25" t="s">
        <v>34</v>
      </c>
      <c r="E25">
        <f>1/2</f>
        <v>0.5</v>
      </c>
      <c r="F25">
        <f>2/5</f>
        <v>0.4</v>
      </c>
      <c r="H25">
        <f t="shared" si="0"/>
        <v>9.9999999999999978E-2</v>
      </c>
    </row>
    <row r="26" spans="1:10" x14ac:dyDescent="0.2">
      <c r="D26" t="s">
        <v>35</v>
      </c>
      <c r="E26">
        <f>1/2</f>
        <v>0.5</v>
      </c>
      <c r="F26">
        <f>1/5</f>
        <v>0.2</v>
      </c>
      <c r="H26">
        <f t="shared" si="0"/>
        <v>0.3</v>
      </c>
    </row>
    <row r="27" spans="1:10" x14ac:dyDescent="0.2">
      <c r="A27">
        <v>4</v>
      </c>
      <c r="B27">
        <f>2/7</f>
        <v>0.2857142857142857</v>
      </c>
      <c r="C27">
        <f>1-B27</f>
        <v>0.7142857142857143</v>
      </c>
      <c r="D27" t="s">
        <v>33</v>
      </c>
      <c r="E27">
        <f>1/2</f>
        <v>0.5</v>
      </c>
      <c r="F27">
        <f>1/5</f>
        <v>0.2</v>
      </c>
      <c r="G27">
        <f t="shared" si="1"/>
        <v>0.40816326530612246</v>
      </c>
      <c r="H27">
        <f t="shared" si="0"/>
        <v>0.3</v>
      </c>
      <c r="I27">
        <f t="shared" si="2"/>
        <v>0.8</v>
      </c>
      <c r="J27">
        <f t="shared" si="3"/>
        <v>0.32653061224489799</v>
      </c>
    </row>
    <row r="28" spans="1:10" x14ac:dyDescent="0.2">
      <c r="D28" t="s">
        <v>34</v>
      </c>
      <c r="E28">
        <f>1/2</f>
        <v>0.5</v>
      </c>
      <c r="F28">
        <f>2/5</f>
        <v>0.4</v>
      </c>
      <c r="H28">
        <f t="shared" si="0"/>
        <v>9.9999999999999978E-2</v>
      </c>
    </row>
    <row r="29" spans="1:10" x14ac:dyDescent="0.2">
      <c r="D29" t="s">
        <v>35</v>
      </c>
      <c r="E29">
        <f>0</f>
        <v>0</v>
      </c>
      <c r="F29">
        <f>2/5</f>
        <v>0.4</v>
      </c>
      <c r="H29">
        <f t="shared" si="0"/>
        <v>0.4</v>
      </c>
    </row>
    <row r="30" spans="1:10" x14ac:dyDescent="0.2">
      <c r="A30">
        <v>5</v>
      </c>
      <c r="B30">
        <f>3/7</f>
        <v>0.42857142857142855</v>
      </c>
      <c r="C30">
        <f>1-B30</f>
        <v>0.5714285714285714</v>
      </c>
      <c r="D30" t="s">
        <v>33</v>
      </c>
      <c r="E30">
        <f>2/3</f>
        <v>0.66666666666666663</v>
      </c>
      <c r="F30">
        <v>0</v>
      </c>
      <c r="G30">
        <f t="shared" si="1"/>
        <v>0.48979591836734687</v>
      </c>
      <c r="H30">
        <f t="shared" si="0"/>
        <v>0.66666666666666663</v>
      </c>
      <c r="I30">
        <f t="shared" si="2"/>
        <v>1.3333333333333333</v>
      </c>
      <c r="J30">
        <f t="shared" si="3"/>
        <v>0.65306122448979576</v>
      </c>
    </row>
    <row r="31" spans="1:10" x14ac:dyDescent="0.2">
      <c r="D31" t="s">
        <v>34</v>
      </c>
      <c r="E31">
        <f>1/3</f>
        <v>0.33333333333333331</v>
      </c>
      <c r="F31">
        <f>2/4</f>
        <v>0.5</v>
      </c>
      <c r="H31">
        <f t="shared" si="0"/>
        <v>0.16666666666666669</v>
      </c>
      <c r="J31">
        <f t="shared" si="3"/>
        <v>0</v>
      </c>
    </row>
    <row r="32" spans="1:10" x14ac:dyDescent="0.2">
      <c r="D32" t="s">
        <v>35</v>
      </c>
      <c r="E32">
        <v>0</v>
      </c>
      <c r="F32">
        <f>2/4</f>
        <v>0.5</v>
      </c>
      <c r="H32">
        <f t="shared" si="0"/>
        <v>0.5</v>
      </c>
      <c r="J32">
        <f t="shared" si="3"/>
        <v>0</v>
      </c>
    </row>
    <row r="33" spans="1:11" x14ac:dyDescent="0.2">
      <c r="A33">
        <v>6</v>
      </c>
      <c r="B33">
        <f>6/7</f>
        <v>0.8571428571428571</v>
      </c>
      <c r="C33">
        <f>1-B33</f>
        <v>0.1428571428571429</v>
      </c>
      <c r="D33" t="s">
        <v>33</v>
      </c>
      <c r="E33">
        <f>2/6</f>
        <v>0.33333333333333331</v>
      </c>
      <c r="F33">
        <v>0</v>
      </c>
      <c r="G33">
        <f t="shared" si="1"/>
        <v>0.24489795918367355</v>
      </c>
      <c r="H33">
        <f t="shared" si="0"/>
        <v>0.33333333333333331</v>
      </c>
      <c r="I33">
        <f t="shared" si="2"/>
        <v>1.3333333333333333</v>
      </c>
      <c r="J33">
        <f t="shared" si="3"/>
        <v>0.32653061224489804</v>
      </c>
    </row>
    <row r="34" spans="1:11" x14ac:dyDescent="0.2">
      <c r="D34" t="s">
        <v>34</v>
      </c>
      <c r="E34">
        <f>2/6</f>
        <v>0.33333333333333331</v>
      </c>
      <c r="F34">
        <v>1</v>
      </c>
      <c r="H34">
        <f t="shared" si="0"/>
        <v>0.66666666666666674</v>
      </c>
      <c r="J34">
        <f t="shared" si="3"/>
        <v>0</v>
      </c>
    </row>
    <row r="35" spans="1:11" x14ac:dyDescent="0.2">
      <c r="D35" t="s">
        <v>35</v>
      </c>
      <c r="E35">
        <f>2/6</f>
        <v>0.33333333333333331</v>
      </c>
      <c r="F35">
        <v>0</v>
      </c>
      <c r="H35">
        <f t="shared" si="0"/>
        <v>0.33333333333333331</v>
      </c>
      <c r="J35">
        <f t="shared" si="3"/>
        <v>0</v>
      </c>
    </row>
    <row r="36" spans="1:11" s="6" customFormat="1" x14ac:dyDescent="0.2">
      <c r="A36" s="6">
        <v>8</v>
      </c>
      <c r="B36" s="6">
        <f>3/7</f>
        <v>0.42857142857142855</v>
      </c>
      <c r="C36" s="6">
        <f>1-B36</f>
        <v>0.5714285714285714</v>
      </c>
      <c r="D36" s="6" t="s">
        <v>33</v>
      </c>
      <c r="E36" s="6">
        <f>0</f>
        <v>0</v>
      </c>
      <c r="F36" s="6">
        <f>2/4</f>
        <v>0.5</v>
      </c>
      <c r="G36" s="6">
        <f t="shared" si="1"/>
        <v>0.48979591836734687</v>
      </c>
      <c r="H36" s="6">
        <f t="shared" si="0"/>
        <v>0.5</v>
      </c>
      <c r="I36" s="6">
        <f t="shared" si="2"/>
        <v>1.3333333333333335</v>
      </c>
      <c r="J36" s="6">
        <f t="shared" si="3"/>
        <v>0.65306122448979587</v>
      </c>
    </row>
    <row r="37" spans="1:11" x14ac:dyDescent="0.2">
      <c r="D37" t="s">
        <v>34</v>
      </c>
      <c r="E37">
        <f>1/3</f>
        <v>0.33333333333333331</v>
      </c>
      <c r="F37">
        <f>2/4</f>
        <v>0.5</v>
      </c>
      <c r="H37">
        <f t="shared" si="0"/>
        <v>0.16666666666666669</v>
      </c>
      <c r="J37">
        <f t="shared" si="3"/>
        <v>0</v>
      </c>
    </row>
    <row r="38" spans="1:11" x14ac:dyDescent="0.2">
      <c r="D38" t="s">
        <v>35</v>
      </c>
      <c r="E38">
        <f>2/3</f>
        <v>0.66666666666666663</v>
      </c>
      <c r="F38">
        <v>0</v>
      </c>
      <c r="H38">
        <f t="shared" si="0"/>
        <v>0.66666666666666663</v>
      </c>
      <c r="J38">
        <f t="shared" si="3"/>
        <v>0</v>
      </c>
    </row>
    <row r="39" spans="1:11" x14ac:dyDescent="0.2">
      <c r="A39">
        <v>9</v>
      </c>
      <c r="B39">
        <f>4/7</f>
        <v>0.5714285714285714</v>
      </c>
      <c r="C39">
        <f>1-B39</f>
        <v>0.4285714285714286</v>
      </c>
      <c r="D39" t="s">
        <v>33</v>
      </c>
      <c r="E39">
        <f>2/4</f>
        <v>0.5</v>
      </c>
      <c r="F39">
        <f>0</f>
        <v>0</v>
      </c>
      <c r="G39">
        <f t="shared" si="1"/>
        <v>0.48979591836734693</v>
      </c>
      <c r="H39">
        <f t="shared" si="0"/>
        <v>0.5</v>
      </c>
      <c r="I39">
        <f t="shared" si="2"/>
        <v>1.3333333333333335</v>
      </c>
      <c r="J39">
        <f t="shared" si="3"/>
        <v>0.65306122448979598</v>
      </c>
    </row>
    <row r="40" spans="1:11" x14ac:dyDescent="0.2">
      <c r="D40" t="s">
        <v>34</v>
      </c>
      <c r="E40">
        <f>2/4</f>
        <v>0.5</v>
      </c>
      <c r="F40">
        <f>1/3</f>
        <v>0.33333333333333331</v>
      </c>
      <c r="H40">
        <f t="shared" si="0"/>
        <v>0.16666666666666669</v>
      </c>
    </row>
    <row r="41" spans="1:11" x14ac:dyDescent="0.2">
      <c r="D41" t="s">
        <v>35</v>
      </c>
      <c r="E41">
        <v>0</v>
      </c>
      <c r="F41">
        <f>2/3</f>
        <v>0.66666666666666663</v>
      </c>
      <c r="H41">
        <f t="shared" si="0"/>
        <v>0.66666666666666663</v>
      </c>
    </row>
    <row r="45" spans="1:11" x14ac:dyDescent="0.2">
      <c r="K45" s="7"/>
    </row>
    <row r="46" spans="1:11" x14ac:dyDescent="0.2">
      <c r="K46" s="7"/>
    </row>
    <row r="47" spans="1:11" x14ac:dyDescent="0.2">
      <c r="K47" s="7"/>
    </row>
    <row r="48" spans="1:11" x14ac:dyDescent="0.2">
      <c r="K48" s="7"/>
    </row>
    <row r="49" spans="11:11" x14ac:dyDescent="0.2">
      <c r="K49" s="7"/>
    </row>
    <row r="50" spans="11:11" x14ac:dyDescent="0.2">
      <c r="K50" s="7"/>
    </row>
    <row r="51" spans="11:11" x14ac:dyDescent="0.2">
      <c r="K51" s="7"/>
    </row>
    <row r="52" spans="11:11" x14ac:dyDescent="0.2">
      <c r="K52" s="7"/>
    </row>
    <row r="53" spans="11:11" x14ac:dyDescent="0.2">
      <c r="K53" s="7"/>
    </row>
    <row r="54" spans="11:11" x14ac:dyDescent="0.2">
      <c r="K54" s="7"/>
    </row>
    <row r="55" spans="11:11" x14ac:dyDescent="0.2">
      <c r="K55" s="7"/>
    </row>
    <row r="56" spans="11:11" x14ac:dyDescent="0.2">
      <c r="K56" s="7"/>
    </row>
    <row r="57" spans="11:11" x14ac:dyDescent="0.2">
      <c r="K57" s="7"/>
    </row>
    <row r="58" spans="11:11" x14ac:dyDescent="0.2">
      <c r="K58" s="7"/>
    </row>
    <row r="59" spans="11:11" x14ac:dyDescent="0.2">
      <c r="K59" s="7"/>
    </row>
    <row r="60" spans="11:11" x14ac:dyDescent="0.2">
      <c r="K60" s="7"/>
    </row>
    <row r="61" spans="11:11" x14ac:dyDescent="0.2">
      <c r="K61" s="7"/>
    </row>
    <row r="62" spans="11:11" x14ac:dyDescent="0.2">
      <c r="K62" s="7"/>
    </row>
    <row r="63" spans="11:11" x14ac:dyDescent="0.2">
      <c r="K63" s="7"/>
    </row>
    <row r="64" spans="11:11" x14ac:dyDescent="0.2">
      <c r="K64" s="7"/>
    </row>
    <row r="65" spans="11:11" x14ac:dyDescent="0.2">
      <c r="K65" s="7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48E2-F20D-EB42-911A-71021EC6FA80}">
  <dimension ref="A1:J42"/>
  <sheetViews>
    <sheetView topLeftCell="A15" zoomScale="59" workbookViewId="0">
      <selection activeCell="D22" sqref="D22:R65"/>
    </sheetView>
  </sheetViews>
  <sheetFormatPr baseColWidth="10" defaultRowHeight="16" x14ac:dyDescent="0.2"/>
  <cols>
    <col min="2" max="2" width="18.33203125" bestFit="1" customWidth="1"/>
  </cols>
  <sheetData>
    <row r="1" spans="1:10" x14ac:dyDescent="0.2">
      <c r="A1" s="7" t="s">
        <v>11</v>
      </c>
      <c r="B1" s="3" t="s">
        <v>13</v>
      </c>
      <c r="C1" t="s">
        <v>14</v>
      </c>
      <c r="D1" t="s">
        <v>12</v>
      </c>
      <c r="E1" s="7" t="s">
        <v>15</v>
      </c>
    </row>
    <row r="2" spans="1:10" x14ac:dyDescent="0.2">
      <c r="A2" s="23">
        <v>1</v>
      </c>
      <c r="B2" s="14">
        <v>48000</v>
      </c>
      <c r="C2" s="20">
        <v>45</v>
      </c>
      <c r="D2" s="5" t="s">
        <v>16</v>
      </c>
      <c r="E2" s="22" t="s">
        <v>20</v>
      </c>
    </row>
    <row r="3" spans="1:10" x14ac:dyDescent="0.2">
      <c r="A3" s="25">
        <v>8</v>
      </c>
      <c r="B3" s="14">
        <v>50000</v>
      </c>
      <c r="C3" s="20">
        <v>40</v>
      </c>
      <c r="D3" s="8" t="s">
        <v>18</v>
      </c>
      <c r="E3" s="22" t="s">
        <v>20</v>
      </c>
    </row>
    <row r="4" spans="1:10" x14ac:dyDescent="0.2">
      <c r="A4" s="26">
        <v>10</v>
      </c>
      <c r="B4" s="12">
        <v>40000</v>
      </c>
      <c r="C4" s="9">
        <v>50</v>
      </c>
      <c r="D4" s="9" t="s">
        <v>19</v>
      </c>
      <c r="E4" s="22" t="s">
        <v>20</v>
      </c>
    </row>
    <row r="5" spans="1:10" x14ac:dyDescent="0.2">
      <c r="A5" s="7"/>
      <c r="E5" s="7"/>
    </row>
    <row r="6" spans="1:10" x14ac:dyDescent="0.2">
      <c r="A6" s="7"/>
      <c r="E6" s="7"/>
    </row>
    <row r="7" spans="1:10" x14ac:dyDescent="0.2">
      <c r="A7" s="1" t="s">
        <v>0</v>
      </c>
      <c r="B7" s="1" t="s">
        <v>23</v>
      </c>
      <c r="C7" s="1" t="s">
        <v>10</v>
      </c>
      <c r="D7" s="2"/>
      <c r="E7" s="2"/>
    </row>
    <row r="8" spans="1:10" x14ac:dyDescent="0.2">
      <c r="A8" s="7">
        <v>1</v>
      </c>
      <c r="B8" t="s">
        <v>22</v>
      </c>
      <c r="C8" t="s">
        <v>24</v>
      </c>
      <c r="E8" s="13" t="s">
        <v>34</v>
      </c>
      <c r="F8" t="s">
        <v>40</v>
      </c>
    </row>
    <row r="9" spans="1:10" x14ac:dyDescent="0.2">
      <c r="A9" s="7">
        <v>3</v>
      </c>
      <c r="B9" t="s">
        <v>26</v>
      </c>
      <c r="C9" t="s">
        <v>24</v>
      </c>
      <c r="E9" s="15" t="s">
        <v>35</v>
      </c>
      <c r="F9" t="s">
        <v>39</v>
      </c>
    </row>
    <row r="10" spans="1:10" x14ac:dyDescent="0.2">
      <c r="A10" s="7">
        <v>4</v>
      </c>
      <c r="B10" t="s">
        <v>27</v>
      </c>
      <c r="C10" t="s">
        <v>24</v>
      </c>
      <c r="E10" s="7"/>
    </row>
    <row r="11" spans="1:10" x14ac:dyDescent="0.2">
      <c r="A11" s="7">
        <v>5</v>
      </c>
      <c r="B11" t="s">
        <v>28</v>
      </c>
      <c r="C11" t="s">
        <v>24</v>
      </c>
      <c r="E11" s="7"/>
    </row>
    <row r="12" spans="1:10" x14ac:dyDescent="0.2">
      <c r="A12" s="7">
        <v>6</v>
      </c>
      <c r="B12" t="s">
        <v>29</v>
      </c>
      <c r="C12" t="s">
        <v>24</v>
      </c>
      <c r="E12" s="7"/>
    </row>
    <row r="13" spans="1:10" x14ac:dyDescent="0.2">
      <c r="B13" s="7"/>
    </row>
    <row r="14" spans="1:10" x14ac:dyDescent="0.2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0" x14ac:dyDescent="0.2">
      <c r="A15" s="7">
        <v>5</v>
      </c>
      <c r="B15">
        <f>0</f>
        <v>0</v>
      </c>
      <c r="C15">
        <f>1</f>
        <v>1</v>
      </c>
      <c r="D15" t="s">
        <v>34</v>
      </c>
      <c r="E15">
        <f>0</f>
        <v>0</v>
      </c>
      <c r="F15">
        <f>1/3</f>
        <v>0.33333333333333331</v>
      </c>
      <c r="G15">
        <f>2*B15*C15</f>
        <v>0</v>
      </c>
      <c r="H15">
        <f>ABS(E15-F15)</f>
        <v>0.33333333333333331</v>
      </c>
      <c r="I15">
        <f>SUM(H15:H16)</f>
        <v>1</v>
      </c>
      <c r="J15">
        <f>I15*G15</f>
        <v>0</v>
      </c>
    </row>
    <row r="16" spans="1:10" x14ac:dyDescent="0.2">
      <c r="D16" t="s">
        <v>35</v>
      </c>
      <c r="E16">
        <f>0</f>
        <v>0</v>
      </c>
      <c r="F16">
        <f>2/3</f>
        <v>0.66666666666666663</v>
      </c>
      <c r="H16">
        <f t="shared" ref="H16:H18" si="0">ABS(E16-F16)</f>
        <v>0.66666666666666663</v>
      </c>
      <c r="J16">
        <f t="shared" ref="J16:J17" si="1">I16*G16</f>
        <v>0</v>
      </c>
    </row>
    <row r="17" spans="1:10" s="6" customFormat="1" x14ac:dyDescent="0.2">
      <c r="A17" s="6">
        <v>6</v>
      </c>
      <c r="B17" s="6">
        <f>2/3</f>
        <v>0.66666666666666663</v>
      </c>
      <c r="C17" s="6">
        <f>1/3</f>
        <v>0.33333333333333331</v>
      </c>
      <c r="D17" s="6" t="s">
        <v>34</v>
      </c>
      <c r="E17" s="6">
        <v>1</v>
      </c>
      <c r="F17" s="6">
        <v>0</v>
      </c>
      <c r="G17" s="6">
        <f t="shared" ref="G16:G18" si="2">2*B17*C17</f>
        <v>0.44444444444444442</v>
      </c>
      <c r="H17" s="6">
        <f t="shared" si="0"/>
        <v>1</v>
      </c>
      <c r="I17" s="6">
        <f t="shared" ref="I16:I17" si="3">SUM(H17:H18)</f>
        <v>2</v>
      </c>
      <c r="J17" s="6">
        <f t="shared" si="1"/>
        <v>0.88888888888888884</v>
      </c>
    </row>
    <row r="18" spans="1:10" x14ac:dyDescent="0.2">
      <c r="D18" t="s">
        <v>35</v>
      </c>
      <c r="E18">
        <v>0</v>
      </c>
      <c r="F18">
        <v>1</v>
      </c>
      <c r="H18">
        <f t="shared" si="0"/>
        <v>1</v>
      </c>
    </row>
    <row r="22" spans="1:10" x14ac:dyDescent="0.2">
      <c r="H22" s="7"/>
    </row>
    <row r="23" spans="1:10" x14ac:dyDescent="0.2">
      <c r="H23" s="7"/>
    </row>
    <row r="24" spans="1:10" x14ac:dyDescent="0.2">
      <c r="H24" s="7"/>
    </row>
    <row r="25" spans="1:10" x14ac:dyDescent="0.2">
      <c r="H25" s="7"/>
    </row>
    <row r="26" spans="1:10" x14ac:dyDescent="0.2">
      <c r="H26" s="7"/>
    </row>
    <row r="27" spans="1:10" x14ac:dyDescent="0.2">
      <c r="H27" s="7"/>
    </row>
    <row r="28" spans="1:10" x14ac:dyDescent="0.2">
      <c r="H28" s="7"/>
    </row>
    <row r="29" spans="1:10" x14ac:dyDescent="0.2">
      <c r="H29" s="7"/>
    </row>
    <row r="30" spans="1:10" x14ac:dyDescent="0.2">
      <c r="H30" s="7"/>
    </row>
    <row r="31" spans="1:10" x14ac:dyDescent="0.2">
      <c r="H31" s="7"/>
    </row>
    <row r="32" spans="1:10" x14ac:dyDescent="0.2">
      <c r="H32" s="7"/>
    </row>
    <row r="33" spans="8:8" x14ac:dyDescent="0.2">
      <c r="H33" s="7"/>
    </row>
    <row r="34" spans="8:8" x14ac:dyDescent="0.2">
      <c r="H34" s="7"/>
    </row>
    <row r="35" spans="8:8" x14ac:dyDescent="0.2">
      <c r="H35" s="7"/>
    </row>
    <row r="36" spans="8:8" x14ac:dyDescent="0.2">
      <c r="H36" s="7"/>
    </row>
    <row r="37" spans="8:8" x14ac:dyDescent="0.2">
      <c r="H37" s="7"/>
    </row>
    <row r="38" spans="8:8" x14ac:dyDescent="0.2">
      <c r="H38" s="7"/>
    </row>
    <row r="39" spans="8:8" x14ac:dyDescent="0.2">
      <c r="H39" s="7"/>
    </row>
    <row r="40" spans="8:8" x14ac:dyDescent="0.2">
      <c r="H40" s="7"/>
    </row>
    <row r="41" spans="8:8" x14ac:dyDescent="0.2">
      <c r="H41" s="7"/>
    </row>
    <row r="42" spans="8:8" x14ac:dyDescent="0.2">
      <c r="H4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984B-B239-A54F-B1C1-7F5089E2EB77}">
  <dimension ref="A1:L45"/>
  <sheetViews>
    <sheetView tabSelected="1" topLeftCell="A9" workbookViewId="0">
      <selection activeCell="D29" sqref="D29"/>
    </sheetView>
  </sheetViews>
  <sheetFormatPr baseColWidth="10" defaultRowHeight="16" x14ac:dyDescent="0.2"/>
  <sheetData>
    <row r="1" spans="1:10" x14ac:dyDescent="0.2">
      <c r="A1" s="7" t="s">
        <v>11</v>
      </c>
      <c r="B1" s="3" t="s">
        <v>13</v>
      </c>
      <c r="C1" t="s">
        <v>14</v>
      </c>
      <c r="D1" t="s">
        <v>12</v>
      </c>
      <c r="E1" s="7" t="s">
        <v>15</v>
      </c>
    </row>
    <row r="2" spans="1:10" x14ac:dyDescent="0.2">
      <c r="A2" s="23">
        <v>2</v>
      </c>
      <c r="B2" s="11">
        <v>25000</v>
      </c>
      <c r="C2" s="19">
        <v>25</v>
      </c>
      <c r="D2" s="5" t="s">
        <v>16</v>
      </c>
      <c r="E2" s="23" t="s">
        <v>21</v>
      </c>
    </row>
    <row r="3" spans="1:10" x14ac:dyDescent="0.2">
      <c r="A3" s="23">
        <v>3</v>
      </c>
      <c r="B3" s="12">
        <v>35000</v>
      </c>
      <c r="C3" s="20">
        <v>33</v>
      </c>
      <c r="D3" s="5" t="s">
        <v>16</v>
      </c>
      <c r="E3" s="23" t="s">
        <v>21</v>
      </c>
    </row>
    <row r="4" spans="1:10" x14ac:dyDescent="0.2">
      <c r="A4" s="25">
        <v>9</v>
      </c>
      <c r="B4" s="12">
        <v>40000</v>
      </c>
      <c r="C4" s="19">
        <v>30</v>
      </c>
      <c r="D4" s="8" t="s">
        <v>18</v>
      </c>
      <c r="E4" s="25" t="s">
        <v>21</v>
      </c>
    </row>
    <row r="5" spans="1:10" x14ac:dyDescent="0.2">
      <c r="A5" s="26">
        <v>11</v>
      </c>
      <c r="B5" s="11">
        <v>25000</v>
      </c>
      <c r="C5" s="19">
        <v>25</v>
      </c>
      <c r="D5" s="9" t="s">
        <v>19</v>
      </c>
      <c r="E5" s="26" t="s">
        <v>21</v>
      </c>
    </row>
    <row r="6" spans="1:10" x14ac:dyDescent="0.2">
      <c r="A6" s="7"/>
      <c r="E6" s="7"/>
    </row>
    <row r="7" spans="1:10" x14ac:dyDescent="0.2">
      <c r="A7" s="7"/>
      <c r="E7" s="7"/>
    </row>
    <row r="8" spans="1:10" x14ac:dyDescent="0.2">
      <c r="A8" s="1" t="s">
        <v>0</v>
      </c>
      <c r="B8" s="1" t="s">
        <v>23</v>
      </c>
      <c r="C8" s="1" t="s">
        <v>10</v>
      </c>
      <c r="D8" s="2"/>
      <c r="E8" s="2"/>
      <c r="F8" s="10" t="s">
        <v>33</v>
      </c>
      <c r="G8" t="s">
        <v>37</v>
      </c>
    </row>
    <row r="9" spans="1:10" x14ac:dyDescent="0.2">
      <c r="A9" s="7">
        <v>5</v>
      </c>
      <c r="B9" t="s">
        <v>28</v>
      </c>
      <c r="C9" t="s">
        <v>24</v>
      </c>
      <c r="E9" s="7"/>
      <c r="F9" s="13" t="s">
        <v>34</v>
      </c>
      <c r="G9" t="s">
        <v>40</v>
      </c>
    </row>
    <row r="10" spans="1:10" x14ac:dyDescent="0.2">
      <c r="A10" s="7">
        <v>6</v>
      </c>
      <c r="B10" t="s">
        <v>29</v>
      </c>
      <c r="C10" t="s">
        <v>24</v>
      </c>
      <c r="E10" s="7"/>
    </row>
    <row r="11" spans="1:10" x14ac:dyDescent="0.2">
      <c r="B11" s="7"/>
      <c r="E11" s="7"/>
    </row>
    <row r="12" spans="1:10" x14ac:dyDescent="0.2">
      <c r="B12" s="7"/>
      <c r="E12" s="7"/>
    </row>
    <row r="13" spans="1:10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</row>
    <row r="14" spans="1:10" s="6" customFormat="1" x14ac:dyDescent="0.2">
      <c r="A14" s="6">
        <v>5</v>
      </c>
      <c r="B14" s="6">
        <f>3/4</f>
        <v>0.75</v>
      </c>
      <c r="C14" s="6">
        <f>1-B14</f>
        <v>0.25</v>
      </c>
      <c r="D14" s="6" t="s">
        <v>33</v>
      </c>
      <c r="E14" s="6">
        <f>2/3</f>
        <v>0.66666666666666663</v>
      </c>
      <c r="F14" s="6">
        <f>1</f>
        <v>1</v>
      </c>
      <c r="G14" s="6">
        <f>2*B14*C14</f>
        <v>0.375</v>
      </c>
      <c r="H14" s="6">
        <f>ABS(E14-F14)</f>
        <v>0.33333333333333337</v>
      </c>
      <c r="I14" s="6">
        <f>SUM(H14:H15)</f>
        <v>0.66666666666666674</v>
      </c>
      <c r="J14" s="6">
        <f>I14*G14</f>
        <v>0.25</v>
      </c>
    </row>
    <row r="15" spans="1:10" x14ac:dyDescent="0.2">
      <c r="D15" t="s">
        <v>34</v>
      </c>
      <c r="E15">
        <f>1/3</f>
        <v>0.33333333333333331</v>
      </c>
      <c r="F15">
        <v>0</v>
      </c>
      <c r="H15">
        <f>ABS(E15-F15)</f>
        <v>0.33333333333333331</v>
      </c>
    </row>
    <row r="16" spans="1:10" x14ac:dyDescent="0.2">
      <c r="A16">
        <v>6</v>
      </c>
      <c r="B16">
        <f>1/4</f>
        <v>0.25</v>
      </c>
      <c r="C16">
        <f>1-B16</f>
        <v>0.75</v>
      </c>
      <c r="D16" t="s">
        <v>33</v>
      </c>
      <c r="E16">
        <f>2/3</f>
        <v>0.66666666666666663</v>
      </c>
      <c r="F16">
        <f>2/3</f>
        <v>0.66666666666666663</v>
      </c>
      <c r="G16">
        <f t="shared" ref="G15:G16" si="0">2*B16*C16</f>
        <v>0.375</v>
      </c>
      <c r="H16">
        <f t="shared" ref="H16:H18" si="1">ABS(E16-F16)</f>
        <v>0</v>
      </c>
      <c r="I16">
        <f t="shared" ref="I15:I16" si="2">SUM(H16:H17)</f>
        <v>0</v>
      </c>
      <c r="J16">
        <f t="shared" ref="J15:J16" si="3">I16*G16</f>
        <v>0</v>
      </c>
    </row>
    <row r="17" spans="4:12" x14ac:dyDescent="0.2">
      <c r="D17" t="s">
        <v>34</v>
      </c>
      <c r="E17">
        <f>1/3</f>
        <v>0.33333333333333331</v>
      </c>
      <c r="F17">
        <f>1/3</f>
        <v>0.33333333333333331</v>
      </c>
      <c r="H17">
        <f t="shared" si="1"/>
        <v>0</v>
      </c>
    </row>
    <row r="25" spans="4:12" x14ac:dyDescent="0.2">
      <c r="L25" s="7"/>
    </row>
    <row r="26" spans="4:12" x14ac:dyDescent="0.2">
      <c r="L26" s="7"/>
    </row>
    <row r="27" spans="4:12" x14ac:dyDescent="0.2">
      <c r="L27" s="7"/>
    </row>
    <row r="28" spans="4:12" x14ac:dyDescent="0.2">
      <c r="L28" s="7"/>
    </row>
    <row r="29" spans="4:12" x14ac:dyDescent="0.2">
      <c r="L29" s="7"/>
    </row>
    <row r="30" spans="4:12" x14ac:dyDescent="0.2">
      <c r="L30" s="7"/>
    </row>
    <row r="31" spans="4:12" x14ac:dyDescent="0.2">
      <c r="L31" s="7"/>
    </row>
    <row r="32" spans="4:12" x14ac:dyDescent="0.2">
      <c r="L32" s="7"/>
    </row>
    <row r="33" spans="12:12" x14ac:dyDescent="0.2">
      <c r="L33" s="7"/>
    </row>
    <row r="34" spans="12:12" x14ac:dyDescent="0.2">
      <c r="L34" s="7"/>
    </row>
    <row r="35" spans="12:12" x14ac:dyDescent="0.2">
      <c r="L35" s="7"/>
    </row>
    <row r="36" spans="12:12" x14ac:dyDescent="0.2">
      <c r="L36" s="7"/>
    </row>
    <row r="37" spans="12:12" x14ac:dyDescent="0.2">
      <c r="L37" s="7"/>
    </row>
    <row r="38" spans="12:12" x14ac:dyDescent="0.2">
      <c r="L38" s="7"/>
    </row>
    <row r="39" spans="12:12" x14ac:dyDescent="0.2">
      <c r="L39" s="7"/>
    </row>
    <row r="40" spans="12:12" x14ac:dyDescent="0.2">
      <c r="L40" s="7"/>
    </row>
    <row r="41" spans="12:12" x14ac:dyDescent="0.2">
      <c r="L41" s="7"/>
    </row>
    <row r="42" spans="12:12" x14ac:dyDescent="0.2">
      <c r="L42" s="7"/>
    </row>
    <row r="43" spans="12:12" x14ac:dyDescent="0.2">
      <c r="L43" s="7"/>
    </row>
    <row r="44" spans="12:12" x14ac:dyDescent="0.2">
      <c r="L44" s="7"/>
    </row>
    <row r="45" spans="12:12" x14ac:dyDescent="0.2">
      <c r="L4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NODEA</vt:lpstr>
      <vt:lpstr>NODEB</vt:lpstr>
      <vt:lpstr>NODEC</vt:lpstr>
      <vt:lpstr>NODE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2022-10-11T02:53:28Z</dcterms:created>
  <dcterms:modified xsi:type="dcterms:W3CDTF">2022-10-13T22:01:09Z</dcterms:modified>
</cp:coreProperties>
</file>