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41764/Library/CloudStorage/OneDrive-stevens.edu/Courses/Data Analytics and Machine Learning (MIS 637)/Chapters/Chapter 8/"/>
    </mc:Choice>
  </mc:AlternateContent>
  <xr:revisionPtr revIDLastSave="0" documentId="13_ncr:1_{03C91B8F-AE21-444E-937F-DB5CE2F7A8E0}" xr6:coauthVersionLast="47" xr6:coauthVersionMax="47" xr10:uidLastSave="{00000000-0000-0000-0000-000000000000}"/>
  <bookViews>
    <workbookView xWindow="800" yWindow="500" windowWidth="27960" windowHeight="19460" activeTab="2" xr2:uid="{E10D75A0-166B-154F-8723-6D7DDB42C467}"/>
  </bookViews>
  <sheets>
    <sheet name="Root node" sheetId="1" r:id="rId1"/>
    <sheet name="Node A" sheetId="2" r:id="rId2"/>
    <sheet name="Node 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3" l="1"/>
  <c r="E15" i="3"/>
  <c r="H15" i="3" s="1"/>
  <c r="H14" i="3"/>
  <c r="I14" i="3" s="1"/>
  <c r="C14" i="3"/>
  <c r="G14" i="3" s="1"/>
  <c r="F13" i="3"/>
  <c r="E13" i="3"/>
  <c r="H13" i="3" s="1"/>
  <c r="H12" i="3"/>
  <c r="C12" i="3"/>
  <c r="G12" i="3" s="1"/>
  <c r="F24" i="2"/>
  <c r="F25" i="2" s="1"/>
  <c r="F22" i="2"/>
  <c r="F23" i="2" s="1"/>
  <c r="B36" i="2"/>
  <c r="C36" i="2" s="1"/>
  <c r="B34" i="2"/>
  <c r="C34" i="2" s="1"/>
  <c r="G34" i="2" s="1"/>
  <c r="B32" i="2"/>
  <c r="B30" i="2"/>
  <c r="B28" i="2"/>
  <c r="B26" i="2"/>
  <c r="C26" i="2" s="1"/>
  <c r="G26" i="2" s="1"/>
  <c r="B24" i="2"/>
  <c r="B22" i="2"/>
  <c r="F37" i="2"/>
  <c r="E37" i="2"/>
  <c r="H36" i="2"/>
  <c r="F35" i="2"/>
  <c r="E35" i="2"/>
  <c r="H35" i="2" s="1"/>
  <c r="H34" i="2"/>
  <c r="F33" i="2"/>
  <c r="E33" i="2"/>
  <c r="F31" i="2"/>
  <c r="E31" i="2"/>
  <c r="H30" i="2"/>
  <c r="F29" i="2"/>
  <c r="E29" i="2"/>
  <c r="H28" i="2"/>
  <c r="F27" i="2"/>
  <c r="E27" i="2"/>
  <c r="E25" i="2"/>
  <c r="C22" i="2"/>
  <c r="H27" i="1"/>
  <c r="I27" i="1" s="1"/>
  <c r="H28" i="1"/>
  <c r="H29" i="1"/>
  <c r="I29" i="1" s="1"/>
  <c r="H33" i="1"/>
  <c r="H35" i="1"/>
  <c r="H39" i="1"/>
  <c r="H41" i="1"/>
  <c r="I41" i="1" s="1"/>
  <c r="H42" i="1"/>
  <c r="H25" i="1"/>
  <c r="E37" i="1"/>
  <c r="E38" i="1" s="1"/>
  <c r="H38" i="1" s="1"/>
  <c r="F31" i="1"/>
  <c r="F32" i="1" s="1"/>
  <c r="F29" i="1"/>
  <c r="F30" i="1" s="1"/>
  <c r="E29" i="1"/>
  <c r="F27" i="1"/>
  <c r="F28" i="1" s="1"/>
  <c r="F25" i="1"/>
  <c r="F26" i="1" s="1"/>
  <c r="F42" i="1"/>
  <c r="F40" i="1"/>
  <c r="F38" i="1"/>
  <c r="F36" i="1"/>
  <c r="F34" i="1"/>
  <c r="E42" i="1"/>
  <c r="E40" i="1"/>
  <c r="H40" i="1" s="1"/>
  <c r="E36" i="1"/>
  <c r="H36" i="1" s="1"/>
  <c r="I35" i="1" s="1"/>
  <c r="E34" i="1"/>
  <c r="H34" i="1" s="1"/>
  <c r="I33" i="1" s="1"/>
  <c r="E32" i="1"/>
  <c r="H32" i="1" s="1"/>
  <c r="E30" i="1"/>
  <c r="H30" i="1" s="1"/>
  <c r="E28" i="1"/>
  <c r="E25" i="1"/>
  <c r="E26" i="1" s="1"/>
  <c r="H26" i="1" s="1"/>
  <c r="B41" i="1"/>
  <c r="C41" i="1" s="1"/>
  <c r="G41" i="1" s="1"/>
  <c r="J41" i="1" s="1"/>
  <c r="B39" i="1"/>
  <c r="C39" i="1" s="1"/>
  <c r="G39" i="1" s="1"/>
  <c r="B37" i="1"/>
  <c r="B35" i="1"/>
  <c r="B31" i="1"/>
  <c r="B33" i="1"/>
  <c r="B29" i="1"/>
  <c r="B27" i="1"/>
  <c r="C27" i="1" s="1"/>
  <c r="C29" i="1"/>
  <c r="C31" i="1"/>
  <c r="C33" i="1"/>
  <c r="C35" i="1"/>
  <c r="C37" i="1"/>
  <c r="G37" i="1" s="1"/>
  <c r="B25" i="1"/>
  <c r="C25" i="1" s="1"/>
  <c r="G25" i="1" s="1"/>
  <c r="H22" i="2" l="1"/>
  <c r="I25" i="1"/>
  <c r="I39" i="1"/>
  <c r="J39" i="1" s="1"/>
  <c r="J25" i="1"/>
  <c r="G35" i="1"/>
  <c r="J35" i="1" s="1"/>
  <c r="G29" i="1"/>
  <c r="J29" i="1" s="1"/>
  <c r="G31" i="1"/>
  <c r="G33" i="1"/>
  <c r="J33" i="1" s="1"/>
  <c r="H31" i="1"/>
  <c r="I31" i="1" s="1"/>
  <c r="H37" i="1"/>
  <c r="I37" i="1" s="1"/>
  <c r="J37" i="1" s="1"/>
  <c r="I12" i="3"/>
  <c r="J12" i="3" s="1"/>
  <c r="J14" i="3"/>
  <c r="H33" i="2"/>
  <c r="H37" i="2"/>
  <c r="I36" i="2" s="1"/>
  <c r="I34" i="2"/>
  <c r="J34" i="2" s="1"/>
  <c r="H31" i="2"/>
  <c r="I30" i="2" s="1"/>
  <c r="E23" i="2"/>
  <c r="H23" i="2" s="1"/>
  <c r="H29" i="2"/>
  <c r="I28" i="2" s="1"/>
  <c r="H25" i="2"/>
  <c r="H27" i="2"/>
  <c r="I22" i="2"/>
  <c r="C28" i="2"/>
  <c r="G28" i="2" s="1"/>
  <c r="C32" i="2"/>
  <c r="G32" i="2" s="1"/>
  <c r="H24" i="2"/>
  <c r="H32" i="2"/>
  <c r="G36" i="2"/>
  <c r="G22" i="2"/>
  <c r="C30" i="2"/>
  <c r="G30" i="2" s="1"/>
  <c r="H26" i="2"/>
  <c r="C24" i="2"/>
  <c r="G24" i="2" s="1"/>
  <c r="G27" i="1"/>
  <c r="J27" i="1" s="1"/>
  <c r="I32" i="2" l="1"/>
  <c r="J31" i="1"/>
  <c r="J36" i="2"/>
  <c r="J22" i="2"/>
  <c r="I24" i="2"/>
  <c r="J24" i="2" s="1"/>
  <c r="J30" i="2"/>
  <c r="J32" i="2"/>
  <c r="J28" i="2"/>
  <c r="I26" i="2"/>
  <c r="J26" i="2" s="1"/>
</calcChain>
</file>

<file path=xl/sharedStrings.xml><?xml version="1.0" encoding="utf-8"?>
<sst xmlns="http://schemas.openxmlformats.org/spreadsheetml/2006/main" count="178" uniqueCount="32">
  <si>
    <t>Customer</t>
  </si>
  <si>
    <t>Savings</t>
  </si>
  <si>
    <t>Assets</t>
  </si>
  <si>
    <t>Income (1000)</t>
  </si>
  <si>
    <t>Credit Risk</t>
  </si>
  <si>
    <t>Medium</t>
  </si>
  <si>
    <t>High</t>
  </si>
  <si>
    <t>Good</t>
  </si>
  <si>
    <t>Low</t>
  </si>
  <si>
    <t>Bad</t>
  </si>
  <si>
    <t>Candidate Split</t>
  </si>
  <si>
    <t>Left child</t>
  </si>
  <si>
    <t>Right child</t>
  </si>
  <si>
    <t>P_L</t>
  </si>
  <si>
    <t>P_R</t>
  </si>
  <si>
    <t>P(j|t_L)</t>
  </si>
  <si>
    <t>P(j|t_R)</t>
  </si>
  <si>
    <t>2P_LP_R</t>
  </si>
  <si>
    <t>Q(S|t)</t>
  </si>
  <si>
    <t>phi(S|t)</t>
  </si>
  <si>
    <t>j</t>
  </si>
  <si>
    <t>Saving=Low</t>
  </si>
  <si>
    <t>O.W</t>
  </si>
  <si>
    <t>Saving=Medium</t>
  </si>
  <si>
    <t>Saving=High</t>
  </si>
  <si>
    <t>Assets=Low</t>
  </si>
  <si>
    <t>Assets=Medium</t>
  </si>
  <si>
    <t>Assets=High</t>
  </si>
  <si>
    <t>Income&lt;=25</t>
  </si>
  <si>
    <t>Income&lt;=50</t>
  </si>
  <si>
    <t>Income&lt;=75</t>
  </si>
  <si>
    <t>|P(j|t_L)-P(j|t_R)|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</si>
</sst>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889000</xdr:colOff>
      <xdr:row>45</xdr:row>
      <xdr:rowOff>116417</xdr:rowOff>
    </xdr:from>
    <xdr:to>
      <xdr:col>4</xdr:col>
      <xdr:colOff>878416</xdr:colOff>
      <xdr:row>50</xdr:row>
      <xdr:rowOff>25400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E806FFD-931E-63A1-D4CB-A50029CDC3BF}"/>
            </a:ext>
          </a:extLst>
        </xdr:cNvPr>
        <xdr:cNvSpPr/>
      </xdr:nvSpPr>
      <xdr:spPr>
        <a:xfrm>
          <a:off x="3714750" y="9366250"/>
          <a:ext cx="2614083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Root</a:t>
          </a:r>
          <a:r>
            <a:rPr lang="en-US" sz="1200" baseline="0"/>
            <a:t> node</a:t>
          </a:r>
        </a:p>
        <a:p>
          <a:pPr algn="ctr"/>
          <a:r>
            <a:rPr lang="en-US" sz="1200" baseline="0"/>
            <a:t>(All records)</a:t>
          </a:r>
          <a:endParaRPr lang="en-US" sz="1200"/>
        </a:p>
      </xdr:txBody>
    </xdr:sp>
    <xdr:clientData/>
  </xdr:twoCellAnchor>
  <xdr:twoCellAnchor>
    <xdr:from>
      <xdr:col>4</xdr:col>
      <xdr:colOff>220132</xdr:colOff>
      <xdr:row>53</xdr:row>
      <xdr:rowOff>40217</xdr:rowOff>
    </xdr:from>
    <xdr:to>
      <xdr:col>7</xdr:col>
      <xdr:colOff>103715</xdr:colOff>
      <xdr:row>57</xdr:row>
      <xdr:rowOff>150284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CD90FC4-B2DF-3849-903C-1FCD3075CA85}"/>
            </a:ext>
          </a:extLst>
        </xdr:cNvPr>
        <xdr:cNvSpPr/>
      </xdr:nvSpPr>
      <xdr:spPr>
        <a:xfrm>
          <a:off x="5670549" y="10898717"/>
          <a:ext cx="2614083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Node A</a:t>
          </a:r>
          <a:endParaRPr lang="en-US" sz="1200" baseline="0"/>
        </a:p>
        <a:p>
          <a:pPr algn="ctr"/>
          <a:r>
            <a:rPr lang="en-US" sz="1200" baseline="0"/>
            <a:t>(Records1,3,4,5,6,8)</a:t>
          </a:r>
          <a:endParaRPr lang="en-US" sz="1200"/>
        </a:p>
      </xdr:txBody>
    </xdr:sp>
    <xdr:clientData/>
  </xdr:twoCellAnchor>
  <xdr:twoCellAnchor>
    <xdr:from>
      <xdr:col>2</xdr:col>
      <xdr:colOff>423333</xdr:colOff>
      <xdr:row>50</xdr:row>
      <xdr:rowOff>25400</xdr:rowOff>
    </xdr:from>
    <xdr:to>
      <xdr:col>3</xdr:col>
      <xdr:colOff>545042</xdr:colOff>
      <xdr:row>52</xdr:row>
      <xdr:rowOff>179916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81D4A1D-75D4-6DE3-79F6-30497917BFB8}"/>
            </a:ext>
          </a:extLst>
        </xdr:cNvPr>
        <xdr:cNvCxnSpPr>
          <a:stCxn id="2" idx="4"/>
        </xdr:cNvCxnSpPr>
      </xdr:nvCxnSpPr>
      <xdr:spPr>
        <a:xfrm flipH="1">
          <a:off x="3249083" y="10280650"/>
          <a:ext cx="1772709" cy="5566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545042</xdr:colOff>
      <xdr:row>50</xdr:row>
      <xdr:rowOff>25400</xdr:rowOff>
    </xdr:from>
    <xdr:to>
      <xdr:col>5</xdr:col>
      <xdr:colOff>447674</xdr:colOff>
      <xdr:row>53</xdr:row>
      <xdr:rowOff>40217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BEDC1A7-DFC4-892C-F036-FF6DD54EFFEC}"/>
            </a:ext>
          </a:extLst>
        </xdr:cNvPr>
        <xdr:cNvCxnSpPr>
          <a:stCxn id="2" idx="4"/>
          <a:endCxn id="4" idx="0"/>
        </xdr:cNvCxnSpPr>
      </xdr:nvCxnSpPr>
      <xdr:spPr>
        <a:xfrm>
          <a:off x="5021792" y="10280650"/>
          <a:ext cx="1955799" cy="6180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254000</xdr:colOff>
      <xdr:row>50</xdr:row>
      <xdr:rowOff>31749</xdr:rowOff>
    </xdr:from>
    <xdr:ext cx="1036630" cy="31149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0CE103A-A4ED-5187-DF8B-1682F88AD792}"/>
            </a:ext>
          </a:extLst>
        </xdr:cNvPr>
        <xdr:cNvSpPr txBox="1"/>
      </xdr:nvSpPr>
      <xdr:spPr>
        <a:xfrm>
          <a:off x="3079750" y="10286999"/>
          <a:ext cx="10366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Assets=Low</a:t>
          </a:r>
        </a:p>
      </xdr:txBody>
    </xdr:sp>
    <xdr:clientData/>
  </xdr:oneCellAnchor>
  <xdr:oneCellAnchor>
    <xdr:from>
      <xdr:col>4</xdr:col>
      <xdr:colOff>480483</xdr:colOff>
      <xdr:row>49</xdr:row>
      <xdr:rowOff>194732</xdr:rowOff>
    </xdr:from>
    <xdr:ext cx="1924629" cy="31149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B2FC638-BE84-2746-9AF8-C1F64CB4A3C9}"/>
            </a:ext>
          </a:extLst>
        </xdr:cNvPr>
        <xdr:cNvSpPr txBox="1"/>
      </xdr:nvSpPr>
      <xdr:spPr>
        <a:xfrm>
          <a:off x="5930900" y="10248899"/>
          <a:ext cx="192462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Assets=High</a:t>
          </a:r>
          <a:r>
            <a:rPr lang="en-US" sz="1400" baseline="0"/>
            <a:t> or Medium</a:t>
          </a:r>
          <a:endParaRPr lang="en-US" sz="1400"/>
        </a:p>
      </xdr:txBody>
    </xdr:sp>
    <xdr:clientData/>
  </xdr:oneCellAnchor>
  <xdr:twoCellAnchor>
    <xdr:from>
      <xdr:col>1</xdr:col>
      <xdr:colOff>105835</xdr:colOff>
      <xdr:row>53</xdr:row>
      <xdr:rowOff>10583</xdr:rowOff>
    </xdr:from>
    <xdr:to>
      <xdr:col>3</xdr:col>
      <xdr:colOff>0</xdr:colOff>
      <xdr:row>58</xdr:row>
      <xdr:rowOff>184151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3DC47C1-0E88-EE53-AED0-519C175FC076}"/>
            </a:ext>
          </a:extLst>
        </xdr:cNvPr>
        <xdr:cNvSpPr/>
      </xdr:nvSpPr>
      <xdr:spPr>
        <a:xfrm>
          <a:off x="1767418" y="10668000"/>
          <a:ext cx="2709332" cy="11789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878419</xdr:colOff>
      <xdr:row>54</xdr:row>
      <xdr:rowOff>74084</xdr:rowOff>
    </xdr:from>
    <xdr:to>
      <xdr:col>2</xdr:col>
      <xdr:colOff>704852</xdr:colOff>
      <xdr:row>56</xdr:row>
      <xdr:rowOff>192617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5DA9657-1626-FB50-0F2A-2C2A3A18D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2" y="10932584"/>
          <a:ext cx="990600" cy="52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889000</xdr:colOff>
      <xdr:row>40</xdr:row>
      <xdr:rowOff>116417</xdr:rowOff>
    </xdr:from>
    <xdr:to>
      <xdr:col>4</xdr:col>
      <xdr:colOff>878416</xdr:colOff>
      <xdr:row>45</xdr:row>
      <xdr:rowOff>25400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033A2F2-D48C-7246-9366-E2C5C51C7919}"/>
            </a:ext>
          </a:extLst>
        </xdr:cNvPr>
        <xdr:cNvSpPr/>
      </xdr:nvSpPr>
      <xdr:spPr>
        <a:xfrm>
          <a:off x="3721100" y="9463617"/>
          <a:ext cx="2618316" cy="9249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Root</a:t>
          </a:r>
          <a:r>
            <a:rPr lang="en-US" sz="1200" baseline="0"/>
            <a:t> node</a:t>
          </a:r>
        </a:p>
        <a:p>
          <a:pPr algn="ctr"/>
          <a:r>
            <a:rPr lang="en-US" sz="1200" baseline="0"/>
            <a:t>(All records)</a:t>
          </a:r>
          <a:endParaRPr lang="en-US" sz="1200"/>
        </a:p>
      </xdr:txBody>
    </xdr:sp>
    <xdr:clientData/>
  </xdr:twoCellAnchor>
  <xdr:twoCellAnchor>
    <xdr:from>
      <xdr:col>4</xdr:col>
      <xdr:colOff>220132</xdr:colOff>
      <xdr:row>48</xdr:row>
      <xdr:rowOff>40217</xdr:rowOff>
    </xdr:from>
    <xdr:to>
      <xdr:col>7</xdr:col>
      <xdr:colOff>103715</xdr:colOff>
      <xdr:row>52</xdr:row>
      <xdr:rowOff>150284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B6D8955-BC82-6746-BCB0-D2F16A9036E7}"/>
            </a:ext>
          </a:extLst>
        </xdr:cNvPr>
        <xdr:cNvSpPr/>
      </xdr:nvSpPr>
      <xdr:spPr>
        <a:xfrm>
          <a:off x="5681132" y="11013017"/>
          <a:ext cx="2614083" cy="9228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Node A</a:t>
          </a:r>
          <a:endParaRPr lang="en-US" sz="1200" baseline="0"/>
        </a:p>
        <a:p>
          <a:pPr algn="ctr"/>
          <a:r>
            <a:rPr lang="en-US" sz="1200" baseline="0"/>
            <a:t>(Records1,3,4,5,6,8)</a:t>
          </a:r>
          <a:endParaRPr lang="en-US" sz="1200"/>
        </a:p>
      </xdr:txBody>
    </xdr:sp>
    <xdr:clientData/>
  </xdr:twoCellAnchor>
  <xdr:twoCellAnchor>
    <xdr:from>
      <xdr:col>2</xdr:col>
      <xdr:colOff>423333</xdr:colOff>
      <xdr:row>45</xdr:row>
      <xdr:rowOff>25400</xdr:rowOff>
    </xdr:from>
    <xdr:to>
      <xdr:col>3</xdr:col>
      <xdr:colOff>545042</xdr:colOff>
      <xdr:row>47</xdr:row>
      <xdr:rowOff>179916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5BE7352-5F9B-CA45-AA48-3B64B287369C}"/>
            </a:ext>
          </a:extLst>
        </xdr:cNvPr>
        <xdr:cNvCxnSpPr>
          <a:stCxn id="2" idx="4"/>
        </xdr:cNvCxnSpPr>
      </xdr:nvCxnSpPr>
      <xdr:spPr>
        <a:xfrm flipH="1">
          <a:off x="3255433" y="10388600"/>
          <a:ext cx="1772709" cy="5609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545042</xdr:colOff>
      <xdr:row>45</xdr:row>
      <xdr:rowOff>25400</xdr:rowOff>
    </xdr:from>
    <xdr:to>
      <xdr:col>5</xdr:col>
      <xdr:colOff>447674</xdr:colOff>
      <xdr:row>48</xdr:row>
      <xdr:rowOff>40217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CF0825D-64D3-EB42-A5FC-ED36C2958CA8}"/>
            </a:ext>
          </a:extLst>
        </xdr:cNvPr>
        <xdr:cNvCxnSpPr>
          <a:stCxn id="2" idx="4"/>
          <a:endCxn id="4" idx="0"/>
        </xdr:cNvCxnSpPr>
      </xdr:nvCxnSpPr>
      <xdr:spPr>
        <a:xfrm>
          <a:off x="5028142" y="10388600"/>
          <a:ext cx="1960032" cy="624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254000</xdr:colOff>
      <xdr:row>45</xdr:row>
      <xdr:rowOff>31749</xdr:rowOff>
    </xdr:from>
    <xdr:ext cx="1036630" cy="31149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1E63142-B483-004D-B420-8C2C83D2FF0B}"/>
            </a:ext>
          </a:extLst>
        </xdr:cNvPr>
        <xdr:cNvSpPr txBox="1"/>
      </xdr:nvSpPr>
      <xdr:spPr>
        <a:xfrm>
          <a:off x="3086100" y="10394949"/>
          <a:ext cx="10366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Assets=Low</a:t>
          </a:r>
        </a:p>
      </xdr:txBody>
    </xdr:sp>
    <xdr:clientData/>
  </xdr:oneCellAnchor>
  <xdr:oneCellAnchor>
    <xdr:from>
      <xdr:col>4</xdr:col>
      <xdr:colOff>480483</xdr:colOff>
      <xdr:row>44</xdr:row>
      <xdr:rowOff>194732</xdr:rowOff>
    </xdr:from>
    <xdr:ext cx="1924629" cy="31149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C8FD1E6-EF80-0D44-9FA5-CE7B45A35A11}"/>
            </a:ext>
          </a:extLst>
        </xdr:cNvPr>
        <xdr:cNvSpPr txBox="1"/>
      </xdr:nvSpPr>
      <xdr:spPr>
        <a:xfrm>
          <a:off x="5941483" y="10354732"/>
          <a:ext cx="192462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Assets=High</a:t>
          </a:r>
          <a:r>
            <a:rPr lang="en-US" sz="1400" baseline="0"/>
            <a:t> or Medium</a:t>
          </a:r>
          <a:endParaRPr lang="en-US" sz="1400"/>
        </a:p>
      </xdr:txBody>
    </xdr:sp>
    <xdr:clientData/>
  </xdr:oneCellAnchor>
  <xdr:twoCellAnchor>
    <xdr:from>
      <xdr:col>2</xdr:col>
      <xdr:colOff>1032932</xdr:colOff>
      <xdr:row>54</xdr:row>
      <xdr:rowOff>192617</xdr:rowOff>
    </xdr:from>
    <xdr:to>
      <xdr:col>4</xdr:col>
      <xdr:colOff>1018115</xdr:colOff>
      <xdr:row>59</xdr:row>
      <xdr:rowOff>99484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0CC2D6C-D0A7-9944-ABA6-1413AE8AE3C6}"/>
            </a:ext>
          </a:extLst>
        </xdr:cNvPr>
        <xdr:cNvSpPr/>
      </xdr:nvSpPr>
      <xdr:spPr>
        <a:xfrm>
          <a:off x="3865032" y="11368617"/>
          <a:ext cx="2614083" cy="9228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Node B</a:t>
          </a:r>
          <a:endParaRPr lang="en-US" sz="1200" baseline="0"/>
        </a:p>
        <a:p>
          <a:pPr algn="ctr"/>
          <a:r>
            <a:rPr lang="en-US" sz="1200" baseline="0"/>
            <a:t>(Records 3,6)</a:t>
          </a:r>
          <a:endParaRPr lang="en-US" sz="1200"/>
        </a:p>
      </xdr:txBody>
    </xdr:sp>
    <xdr:clientData/>
  </xdr:twoCellAnchor>
  <xdr:twoCellAnchor>
    <xdr:from>
      <xdr:col>3</xdr:col>
      <xdr:colOff>850900</xdr:colOff>
      <xdr:row>52</xdr:row>
      <xdr:rowOff>150284</xdr:rowOff>
    </xdr:from>
    <xdr:to>
      <xdr:col>5</xdr:col>
      <xdr:colOff>447674</xdr:colOff>
      <xdr:row>54</xdr:row>
      <xdr:rowOff>152400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90FAC339-551E-429E-3941-7D19A8505075}"/>
            </a:ext>
          </a:extLst>
        </xdr:cNvPr>
        <xdr:cNvCxnSpPr>
          <a:stCxn id="4" idx="4"/>
        </xdr:cNvCxnSpPr>
      </xdr:nvCxnSpPr>
      <xdr:spPr>
        <a:xfrm flipH="1">
          <a:off x="5334000" y="10919884"/>
          <a:ext cx="1654174" cy="4085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447674</xdr:colOff>
      <xdr:row>52</xdr:row>
      <xdr:rowOff>150284</xdr:rowOff>
    </xdr:from>
    <xdr:to>
      <xdr:col>7</xdr:col>
      <xdr:colOff>508000</xdr:colOff>
      <xdr:row>54</xdr:row>
      <xdr:rowOff>190500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98967C3-0D59-0867-AF7C-CB9C48ECDE50}"/>
            </a:ext>
          </a:extLst>
        </xdr:cNvPr>
        <xdr:cNvCxnSpPr>
          <a:stCxn id="4" idx="4"/>
        </xdr:cNvCxnSpPr>
      </xdr:nvCxnSpPr>
      <xdr:spPr>
        <a:xfrm>
          <a:off x="6988174" y="10919884"/>
          <a:ext cx="1711326" cy="446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228600</xdr:colOff>
      <xdr:row>52</xdr:row>
      <xdr:rowOff>31749</xdr:rowOff>
    </xdr:from>
    <xdr:ext cx="1075744" cy="31149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64E12FE-108A-824F-A64F-CE4172F24463}"/>
            </a:ext>
          </a:extLst>
        </xdr:cNvPr>
        <xdr:cNvSpPr txBox="1"/>
      </xdr:nvSpPr>
      <xdr:spPr>
        <a:xfrm>
          <a:off x="4711700" y="10801349"/>
          <a:ext cx="107574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Saving=High</a:t>
          </a:r>
        </a:p>
      </xdr:txBody>
    </xdr:sp>
    <xdr:clientData/>
  </xdr:oneCellAnchor>
  <xdr:oneCellAnchor>
    <xdr:from>
      <xdr:col>7</xdr:col>
      <xdr:colOff>0</xdr:colOff>
      <xdr:row>52</xdr:row>
      <xdr:rowOff>44449</xdr:rowOff>
    </xdr:from>
    <xdr:ext cx="1896930" cy="31149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7F7E0D3-4EDF-9043-A000-86FE810CBD37}"/>
            </a:ext>
          </a:extLst>
        </xdr:cNvPr>
        <xdr:cNvSpPr txBox="1"/>
      </xdr:nvSpPr>
      <xdr:spPr>
        <a:xfrm>
          <a:off x="8191500" y="10814049"/>
          <a:ext cx="18969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Saving=Low</a:t>
          </a:r>
          <a:r>
            <a:rPr lang="en-US" sz="1400" baseline="0"/>
            <a:t> or Medium</a:t>
          </a:r>
          <a:endParaRPr lang="en-US" sz="1400"/>
        </a:p>
      </xdr:txBody>
    </xdr:sp>
    <xdr:clientData/>
  </xdr:oneCellAnchor>
  <xdr:twoCellAnchor>
    <xdr:from>
      <xdr:col>0</xdr:col>
      <xdr:colOff>1055077</xdr:colOff>
      <xdr:row>48</xdr:row>
      <xdr:rowOff>19538</xdr:rowOff>
    </xdr:from>
    <xdr:to>
      <xdr:col>2</xdr:col>
      <xdr:colOff>931332</xdr:colOff>
      <xdr:row>53</xdr:row>
      <xdr:rowOff>172753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18DDDF2-BC7F-5A40-8171-8477D53D4D88}"/>
            </a:ext>
          </a:extLst>
        </xdr:cNvPr>
        <xdr:cNvSpPr/>
      </xdr:nvSpPr>
      <xdr:spPr>
        <a:xfrm>
          <a:off x="1055077" y="9866923"/>
          <a:ext cx="2709332" cy="11789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166892</xdr:colOff>
      <xdr:row>49</xdr:row>
      <xdr:rowOff>78969</xdr:rowOff>
    </xdr:from>
    <xdr:to>
      <xdr:col>1</xdr:col>
      <xdr:colOff>1157492</xdr:colOff>
      <xdr:row>51</xdr:row>
      <xdr:rowOff>189361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A96DC76-C7D6-FD45-8C65-0B6127CEE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7661" y="10131507"/>
          <a:ext cx="990600" cy="520700"/>
        </a:xfrm>
        <a:prstGeom prst="rect">
          <a:avLst/>
        </a:prstGeom>
      </xdr:spPr>
    </xdr:pic>
    <xdr:clientData/>
  </xdr:twoCellAnchor>
  <xdr:twoCellAnchor>
    <xdr:from>
      <xdr:col>7</xdr:col>
      <xdr:colOff>537308</xdr:colOff>
      <xdr:row>55</xdr:row>
      <xdr:rowOff>9769</xdr:rowOff>
    </xdr:from>
    <xdr:to>
      <xdr:col>10</xdr:col>
      <xdr:colOff>341923</xdr:colOff>
      <xdr:row>59</xdr:row>
      <xdr:rowOff>103554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64EB599-1959-4D67-03F6-73B14D0E0FAD}"/>
            </a:ext>
          </a:extLst>
        </xdr:cNvPr>
        <xdr:cNvSpPr/>
      </xdr:nvSpPr>
      <xdr:spPr>
        <a:xfrm>
          <a:off x="8743462" y="11293231"/>
          <a:ext cx="2686538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1123462</xdr:colOff>
      <xdr:row>56</xdr:row>
      <xdr:rowOff>0</xdr:rowOff>
    </xdr:from>
    <xdr:to>
      <xdr:col>9</xdr:col>
      <xdr:colOff>316524</xdr:colOff>
      <xdr:row>58</xdr:row>
      <xdr:rowOff>110392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765A617-175F-60ED-5969-5D96CFC2F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29616" y="11488615"/>
          <a:ext cx="1244600" cy="520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764117</xdr:colOff>
      <xdr:row>18</xdr:row>
      <xdr:rowOff>0</xdr:rowOff>
    </xdr:from>
    <xdr:to>
      <xdr:col>7</xdr:col>
      <xdr:colOff>601133</xdr:colOff>
      <xdr:row>22</xdr:row>
      <xdr:rowOff>112183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F6265BA-7AD6-5941-B55C-BEBB0B64D429}"/>
            </a:ext>
          </a:extLst>
        </xdr:cNvPr>
        <xdr:cNvSpPr/>
      </xdr:nvSpPr>
      <xdr:spPr>
        <a:xfrm>
          <a:off x="5552017" y="3860800"/>
          <a:ext cx="2618316" cy="9249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Root</a:t>
          </a:r>
          <a:r>
            <a:rPr lang="en-US" sz="1200" baseline="0"/>
            <a:t> node</a:t>
          </a:r>
        </a:p>
        <a:p>
          <a:pPr algn="ctr"/>
          <a:r>
            <a:rPr lang="en-US" sz="1200" baseline="0"/>
            <a:t>(All records)</a:t>
          </a:r>
          <a:endParaRPr lang="en-US" sz="1200"/>
        </a:p>
      </xdr:txBody>
    </xdr:sp>
    <xdr:clientData/>
  </xdr:twoCellAnchor>
  <xdr:twoCellAnchor>
    <xdr:from>
      <xdr:col>6</xdr:col>
      <xdr:colOff>768349</xdr:colOff>
      <xdr:row>25</xdr:row>
      <xdr:rowOff>127000</xdr:rowOff>
    </xdr:from>
    <xdr:to>
      <xdr:col>9</xdr:col>
      <xdr:colOff>245532</xdr:colOff>
      <xdr:row>30</xdr:row>
      <xdr:rowOff>33867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45A60394-B8CC-FE4D-8FB2-391D1546A2D0}"/>
            </a:ext>
          </a:extLst>
        </xdr:cNvPr>
        <xdr:cNvSpPr/>
      </xdr:nvSpPr>
      <xdr:spPr>
        <a:xfrm>
          <a:off x="7512049" y="5410200"/>
          <a:ext cx="2614083" cy="9228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Node A</a:t>
          </a:r>
          <a:endParaRPr lang="en-US" sz="1200" baseline="0"/>
        </a:p>
        <a:p>
          <a:pPr algn="ctr"/>
          <a:r>
            <a:rPr lang="en-US" sz="1200" baseline="0"/>
            <a:t>(Records1,3,4,5,6,8)</a:t>
          </a:r>
          <a:endParaRPr lang="en-US" sz="1200"/>
        </a:p>
      </xdr:txBody>
    </xdr:sp>
    <xdr:clientData/>
  </xdr:twoCellAnchor>
  <xdr:twoCellAnchor>
    <xdr:from>
      <xdr:col>4</xdr:col>
      <xdr:colOff>298450</xdr:colOff>
      <xdr:row>22</xdr:row>
      <xdr:rowOff>112183</xdr:rowOff>
    </xdr:from>
    <xdr:to>
      <xdr:col>6</xdr:col>
      <xdr:colOff>115359</xdr:colOff>
      <xdr:row>25</xdr:row>
      <xdr:rowOff>63499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DDDBA40-A2BA-6745-A4DE-E4037B2EE8BA}"/>
            </a:ext>
          </a:extLst>
        </xdr:cNvPr>
        <xdr:cNvCxnSpPr>
          <a:stCxn id="12" idx="4"/>
        </xdr:cNvCxnSpPr>
      </xdr:nvCxnSpPr>
      <xdr:spPr>
        <a:xfrm flipH="1">
          <a:off x="5086350" y="4785783"/>
          <a:ext cx="1772709" cy="5609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115359</xdr:colOff>
      <xdr:row>22</xdr:row>
      <xdr:rowOff>112183</xdr:rowOff>
    </xdr:from>
    <xdr:to>
      <xdr:col>7</xdr:col>
      <xdr:colOff>1249891</xdr:colOff>
      <xdr:row>25</xdr:row>
      <xdr:rowOff>127000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D3B8A8E-4BDF-514D-9CEC-2B6C661C40A9}"/>
            </a:ext>
          </a:extLst>
        </xdr:cNvPr>
        <xdr:cNvCxnSpPr>
          <a:stCxn id="12" idx="4"/>
          <a:endCxn id="14" idx="0"/>
        </xdr:cNvCxnSpPr>
      </xdr:nvCxnSpPr>
      <xdr:spPr>
        <a:xfrm>
          <a:off x="6859059" y="4785783"/>
          <a:ext cx="1960032" cy="624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129117</xdr:colOff>
      <xdr:row>22</xdr:row>
      <xdr:rowOff>118532</xdr:rowOff>
    </xdr:from>
    <xdr:ext cx="1036630" cy="31149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7B6628F-D0CA-C04B-8840-8C29F07047A3}"/>
            </a:ext>
          </a:extLst>
        </xdr:cNvPr>
        <xdr:cNvSpPr txBox="1"/>
      </xdr:nvSpPr>
      <xdr:spPr>
        <a:xfrm>
          <a:off x="4917017" y="4792132"/>
          <a:ext cx="10366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Assets=Low</a:t>
          </a:r>
        </a:p>
      </xdr:txBody>
    </xdr:sp>
    <xdr:clientData/>
  </xdr:oneCellAnchor>
  <xdr:oneCellAnchor>
    <xdr:from>
      <xdr:col>7</xdr:col>
      <xdr:colOff>203200</xdr:colOff>
      <xdr:row>22</xdr:row>
      <xdr:rowOff>78315</xdr:rowOff>
    </xdr:from>
    <xdr:ext cx="1924629" cy="31149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3AC5730-1CF9-C94F-A059-B8D0460F6E6B}"/>
            </a:ext>
          </a:extLst>
        </xdr:cNvPr>
        <xdr:cNvSpPr txBox="1"/>
      </xdr:nvSpPr>
      <xdr:spPr>
        <a:xfrm>
          <a:off x="7772400" y="4751915"/>
          <a:ext cx="192462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Assets=High</a:t>
          </a:r>
          <a:r>
            <a:rPr lang="en-US" sz="1400" baseline="0"/>
            <a:t> or Medium</a:t>
          </a:r>
          <a:endParaRPr lang="en-US" sz="1400"/>
        </a:p>
      </xdr:txBody>
    </xdr:sp>
    <xdr:clientData/>
  </xdr:oneCellAnchor>
  <xdr:twoCellAnchor>
    <xdr:from>
      <xdr:col>4</xdr:col>
      <xdr:colOff>908049</xdr:colOff>
      <xdr:row>32</xdr:row>
      <xdr:rowOff>76200</xdr:rowOff>
    </xdr:from>
    <xdr:to>
      <xdr:col>7</xdr:col>
      <xdr:colOff>740832</xdr:colOff>
      <xdr:row>36</xdr:row>
      <xdr:rowOff>186267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EFF4FE23-4A71-A741-9AA0-AD2F7FD8F5A9}"/>
            </a:ext>
          </a:extLst>
        </xdr:cNvPr>
        <xdr:cNvSpPr/>
      </xdr:nvSpPr>
      <xdr:spPr>
        <a:xfrm>
          <a:off x="5695949" y="6781800"/>
          <a:ext cx="2614083" cy="9228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Node B</a:t>
          </a:r>
          <a:endParaRPr lang="en-US" sz="1200" baseline="0"/>
        </a:p>
        <a:p>
          <a:pPr algn="ctr"/>
          <a:r>
            <a:rPr lang="en-US" sz="1200" baseline="0"/>
            <a:t>(Records 3,6)</a:t>
          </a:r>
          <a:endParaRPr lang="en-US" sz="1200"/>
        </a:p>
      </xdr:txBody>
    </xdr:sp>
    <xdr:clientData/>
  </xdr:twoCellAnchor>
  <xdr:twoCellAnchor>
    <xdr:from>
      <xdr:col>6</xdr:col>
      <xdr:colOff>421217</xdr:colOff>
      <xdr:row>30</xdr:row>
      <xdr:rowOff>33867</xdr:rowOff>
    </xdr:from>
    <xdr:to>
      <xdr:col>7</xdr:col>
      <xdr:colOff>1249891</xdr:colOff>
      <xdr:row>32</xdr:row>
      <xdr:rowOff>35983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60E6A19-4111-6B4E-8885-6D42A7B4FE6C}"/>
            </a:ext>
          </a:extLst>
        </xdr:cNvPr>
        <xdr:cNvCxnSpPr>
          <a:stCxn id="14" idx="4"/>
        </xdr:cNvCxnSpPr>
      </xdr:nvCxnSpPr>
      <xdr:spPr>
        <a:xfrm flipH="1">
          <a:off x="7164917" y="6333067"/>
          <a:ext cx="1654174" cy="4085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1249891</xdr:colOff>
      <xdr:row>30</xdr:row>
      <xdr:rowOff>33867</xdr:rowOff>
    </xdr:from>
    <xdr:to>
      <xdr:col>9</xdr:col>
      <xdr:colOff>649817</xdr:colOff>
      <xdr:row>32</xdr:row>
      <xdr:rowOff>74083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7CE57B1-6E5D-F047-A7E5-4213C0045AF5}"/>
            </a:ext>
          </a:extLst>
        </xdr:cNvPr>
        <xdr:cNvCxnSpPr>
          <a:stCxn id="14" idx="4"/>
        </xdr:cNvCxnSpPr>
      </xdr:nvCxnSpPr>
      <xdr:spPr>
        <a:xfrm>
          <a:off x="8819091" y="6333067"/>
          <a:ext cx="1711326" cy="446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624417</xdr:colOff>
      <xdr:row>29</xdr:row>
      <xdr:rowOff>118532</xdr:rowOff>
    </xdr:from>
    <xdr:ext cx="1075744" cy="31149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5AC9D12-C5D3-9B4C-9622-623155DB3573}"/>
            </a:ext>
          </a:extLst>
        </xdr:cNvPr>
        <xdr:cNvSpPr txBox="1"/>
      </xdr:nvSpPr>
      <xdr:spPr>
        <a:xfrm>
          <a:off x="6542617" y="6214532"/>
          <a:ext cx="107574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Saving=High</a:t>
          </a:r>
        </a:p>
      </xdr:txBody>
    </xdr:sp>
    <xdr:clientData/>
  </xdr:oneCellAnchor>
  <xdr:oneCellAnchor>
    <xdr:from>
      <xdr:col>9</xdr:col>
      <xdr:colOff>141817</xdr:colOff>
      <xdr:row>29</xdr:row>
      <xdr:rowOff>131232</xdr:rowOff>
    </xdr:from>
    <xdr:ext cx="1896930" cy="31149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4C0EA5C-123D-0F4E-AD85-21B7CCD980FB}"/>
            </a:ext>
          </a:extLst>
        </xdr:cNvPr>
        <xdr:cNvSpPr txBox="1"/>
      </xdr:nvSpPr>
      <xdr:spPr>
        <a:xfrm>
          <a:off x="10022417" y="6227232"/>
          <a:ext cx="18969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Saving=Low</a:t>
          </a:r>
          <a:r>
            <a:rPr lang="en-US" sz="1400" baseline="0"/>
            <a:t> or Medium</a:t>
          </a:r>
          <a:endParaRPr lang="en-US" sz="1400"/>
        </a:p>
      </xdr:txBody>
    </xdr:sp>
    <xdr:clientData/>
  </xdr:oneCellAnchor>
  <xdr:twoCellAnchor>
    <xdr:from>
      <xdr:col>4</xdr:col>
      <xdr:colOff>457200</xdr:colOff>
      <xdr:row>36</xdr:row>
      <xdr:rowOff>186267</xdr:rowOff>
    </xdr:from>
    <xdr:to>
      <xdr:col>6</xdr:col>
      <xdr:colOff>259291</xdr:colOff>
      <xdr:row>38</xdr:row>
      <xdr:rowOff>190500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F67AEE4-99F6-C3E4-A94C-0DEA1F5F91B1}"/>
            </a:ext>
          </a:extLst>
        </xdr:cNvPr>
        <xdr:cNvCxnSpPr>
          <a:stCxn id="19" idx="4"/>
        </xdr:cNvCxnSpPr>
      </xdr:nvCxnSpPr>
      <xdr:spPr>
        <a:xfrm flipH="1">
          <a:off x="5245100" y="7704667"/>
          <a:ext cx="1757891" cy="4106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259291</xdr:colOff>
      <xdr:row>36</xdr:row>
      <xdr:rowOff>186267</xdr:rowOff>
    </xdr:from>
    <xdr:to>
      <xdr:col>7</xdr:col>
      <xdr:colOff>737658</xdr:colOff>
      <xdr:row>39</xdr:row>
      <xdr:rowOff>65616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2C9E819-3C10-2F0F-7D40-7D46F63487BD}"/>
            </a:ext>
          </a:extLst>
        </xdr:cNvPr>
        <xdr:cNvCxnSpPr>
          <a:cxnSpLocks/>
          <a:stCxn id="19" idx="4"/>
        </xdr:cNvCxnSpPr>
      </xdr:nvCxnSpPr>
      <xdr:spPr>
        <a:xfrm>
          <a:off x="7002991" y="7704667"/>
          <a:ext cx="1303867" cy="4889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129117</xdr:colOff>
      <xdr:row>36</xdr:row>
      <xdr:rowOff>80432</xdr:rowOff>
    </xdr:from>
    <xdr:ext cx="999825" cy="311496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422D9E6-E863-5545-B873-D08A68BFAA7D}"/>
            </a:ext>
          </a:extLst>
        </xdr:cNvPr>
        <xdr:cNvSpPr txBox="1"/>
      </xdr:nvSpPr>
      <xdr:spPr>
        <a:xfrm>
          <a:off x="4917017" y="7598832"/>
          <a:ext cx="9998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Asset=High</a:t>
          </a:r>
        </a:p>
      </xdr:txBody>
    </xdr:sp>
    <xdr:clientData/>
  </xdr:oneCellAnchor>
  <xdr:oneCellAnchor>
    <xdr:from>
      <xdr:col>7</xdr:col>
      <xdr:colOff>256117</xdr:colOff>
      <xdr:row>36</xdr:row>
      <xdr:rowOff>131232</xdr:rowOff>
    </xdr:from>
    <xdr:ext cx="1284006" cy="311496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D0BE1B3-0E84-8B47-A4C6-9544C1D67266}"/>
            </a:ext>
          </a:extLst>
        </xdr:cNvPr>
        <xdr:cNvSpPr txBox="1"/>
      </xdr:nvSpPr>
      <xdr:spPr>
        <a:xfrm>
          <a:off x="7825317" y="7649632"/>
          <a:ext cx="128400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Asset=Medium</a:t>
          </a:r>
        </a:p>
      </xdr:txBody>
    </xdr:sp>
    <xdr:clientData/>
  </xdr:oneCellAnchor>
  <xdr:twoCellAnchor>
    <xdr:from>
      <xdr:col>1</xdr:col>
      <xdr:colOff>965200</xdr:colOff>
      <xdr:row>25</xdr:row>
      <xdr:rowOff>38100</xdr:rowOff>
    </xdr:from>
    <xdr:to>
      <xdr:col>4</xdr:col>
      <xdr:colOff>283632</xdr:colOff>
      <xdr:row>30</xdr:row>
      <xdr:rowOff>201084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33929A0-FFE2-2049-AB22-E4DAC882C95C}"/>
            </a:ext>
          </a:extLst>
        </xdr:cNvPr>
        <xdr:cNvSpPr/>
      </xdr:nvSpPr>
      <xdr:spPr>
        <a:xfrm>
          <a:off x="2362200" y="5118100"/>
          <a:ext cx="2709332" cy="11789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607484</xdr:colOff>
      <xdr:row>26</xdr:row>
      <xdr:rowOff>99484</xdr:rowOff>
    </xdr:from>
    <xdr:to>
      <xdr:col>3</xdr:col>
      <xdr:colOff>467784</xdr:colOff>
      <xdr:row>29</xdr:row>
      <xdr:rowOff>10584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1E7E5C-0E9A-F345-934F-6AB2CB808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4784" y="5382684"/>
          <a:ext cx="990600" cy="520700"/>
        </a:xfrm>
        <a:prstGeom prst="rect">
          <a:avLst/>
        </a:prstGeom>
      </xdr:spPr>
    </xdr:pic>
    <xdr:clientData/>
  </xdr:twoCellAnchor>
  <xdr:twoCellAnchor>
    <xdr:from>
      <xdr:col>9</xdr:col>
      <xdr:colOff>241300</xdr:colOff>
      <xdr:row>32</xdr:row>
      <xdr:rowOff>101600</xdr:rowOff>
    </xdr:from>
    <xdr:to>
      <xdr:col>12</xdr:col>
      <xdr:colOff>451338</xdr:colOff>
      <xdr:row>37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C01DD57-F8AC-2145-AED2-A055EDDFB869}"/>
            </a:ext>
          </a:extLst>
        </xdr:cNvPr>
        <xdr:cNvSpPr/>
      </xdr:nvSpPr>
      <xdr:spPr>
        <a:xfrm>
          <a:off x="10121900" y="6604000"/>
          <a:ext cx="2686538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1954</xdr:colOff>
      <xdr:row>33</xdr:row>
      <xdr:rowOff>93784</xdr:rowOff>
    </xdr:from>
    <xdr:to>
      <xdr:col>11</xdr:col>
      <xdr:colOff>421054</xdr:colOff>
      <xdr:row>36</xdr:row>
      <xdr:rowOff>4884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BD4ABF-9C54-6247-A014-61016DA39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08054" y="6799384"/>
          <a:ext cx="1244600" cy="520700"/>
        </a:xfrm>
        <a:prstGeom prst="rect">
          <a:avLst/>
        </a:prstGeom>
      </xdr:spPr>
    </xdr:pic>
    <xdr:clientData/>
  </xdr:twoCellAnchor>
  <xdr:twoCellAnchor>
    <xdr:from>
      <xdr:col>2</xdr:col>
      <xdr:colOff>431800</xdr:colOff>
      <xdr:row>38</xdr:row>
      <xdr:rowOff>114300</xdr:rowOff>
    </xdr:from>
    <xdr:to>
      <xdr:col>4</xdr:col>
      <xdr:colOff>444500</xdr:colOff>
      <xdr:row>43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1F4BC32-6A6D-38CF-DD69-C6AEBDED0EF7}"/>
            </a:ext>
          </a:extLst>
        </xdr:cNvPr>
        <xdr:cNvSpPr/>
      </xdr:nvSpPr>
      <xdr:spPr>
        <a:xfrm>
          <a:off x="2959100" y="7835900"/>
          <a:ext cx="2273300" cy="1092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0</xdr:colOff>
      <xdr:row>40</xdr:row>
      <xdr:rowOff>12700</xdr:rowOff>
    </xdr:from>
    <xdr:to>
      <xdr:col>3</xdr:col>
      <xdr:colOff>838200</xdr:colOff>
      <xdr:row>42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31D703-A7BE-D8FD-62EA-21DC3925E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" y="8140700"/>
          <a:ext cx="838200" cy="520700"/>
        </a:xfrm>
        <a:prstGeom prst="rect">
          <a:avLst/>
        </a:prstGeom>
      </xdr:spPr>
    </xdr:pic>
    <xdr:clientData/>
  </xdr:twoCellAnchor>
  <xdr:twoCellAnchor>
    <xdr:from>
      <xdr:col>7</xdr:col>
      <xdr:colOff>609600</xdr:colOff>
      <xdr:row>39</xdr:row>
      <xdr:rowOff>101600</xdr:rowOff>
    </xdr:from>
    <xdr:to>
      <xdr:col>9</xdr:col>
      <xdr:colOff>558800</xdr:colOff>
      <xdr:row>44</xdr:row>
      <xdr:rowOff>127000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8CFF0FB-54F6-4165-61B9-3B79691E6F8B}"/>
            </a:ext>
          </a:extLst>
        </xdr:cNvPr>
        <xdr:cNvSpPr/>
      </xdr:nvSpPr>
      <xdr:spPr>
        <a:xfrm>
          <a:off x="8178800" y="8026400"/>
          <a:ext cx="2260600" cy="1041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1244600</xdr:colOff>
      <xdr:row>40</xdr:row>
      <xdr:rowOff>88900</xdr:rowOff>
    </xdr:from>
    <xdr:to>
      <xdr:col>8</xdr:col>
      <xdr:colOff>596900</xdr:colOff>
      <xdr:row>43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D0E5E41-BD16-E1FB-4F00-21DA5AFA4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13800" y="8216900"/>
          <a:ext cx="838200" cy="52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018C-AB25-6442-8728-43FFB52F2351}">
  <dimension ref="A1:J50"/>
  <sheetViews>
    <sheetView topLeftCell="A33" zoomScale="120" zoomScaleNormal="120" workbookViewId="0">
      <selection activeCell="D63" sqref="D63"/>
    </sheetView>
  </sheetViews>
  <sheetFormatPr baseColWidth="10" defaultRowHeight="16" x14ac:dyDescent="0.2"/>
  <cols>
    <col min="1" max="1" width="21.83203125" style="1" customWidth="1"/>
    <col min="2" max="2" width="15.33203125" style="1" customWidth="1"/>
    <col min="3" max="3" width="21.6640625" style="1" customWidth="1"/>
    <col min="4" max="4" width="12.83203125" style="1" customWidth="1"/>
    <col min="5" max="5" width="14.1640625" style="1" customWidth="1"/>
    <col min="6" max="6" width="10.83203125" style="1"/>
    <col min="8" max="8" width="16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>
        <v>1</v>
      </c>
      <c r="B2" s="1" t="s">
        <v>5</v>
      </c>
      <c r="C2" s="1" t="s">
        <v>6</v>
      </c>
      <c r="D2" s="1">
        <v>75</v>
      </c>
      <c r="E2" s="1" t="s">
        <v>7</v>
      </c>
    </row>
    <row r="3" spans="1:5" x14ac:dyDescent="0.2">
      <c r="A3" s="1">
        <v>2</v>
      </c>
      <c r="B3" s="1" t="s">
        <v>8</v>
      </c>
      <c r="C3" s="1" t="s">
        <v>8</v>
      </c>
      <c r="D3" s="1">
        <v>50</v>
      </c>
      <c r="E3" s="1" t="s">
        <v>9</v>
      </c>
    </row>
    <row r="4" spans="1:5" x14ac:dyDescent="0.2">
      <c r="A4" s="1">
        <v>3</v>
      </c>
      <c r="B4" s="1" t="s">
        <v>6</v>
      </c>
      <c r="C4" s="1" t="s">
        <v>5</v>
      </c>
      <c r="D4" s="1">
        <v>25</v>
      </c>
      <c r="E4" s="1" t="s">
        <v>9</v>
      </c>
    </row>
    <row r="5" spans="1:5" x14ac:dyDescent="0.2">
      <c r="A5" s="1">
        <v>4</v>
      </c>
      <c r="B5" s="1" t="s">
        <v>5</v>
      </c>
      <c r="C5" s="1" t="s">
        <v>5</v>
      </c>
      <c r="D5" s="1">
        <v>50</v>
      </c>
      <c r="E5" s="1" t="s">
        <v>7</v>
      </c>
    </row>
    <row r="6" spans="1:5" x14ac:dyDescent="0.2">
      <c r="A6" s="1">
        <v>5</v>
      </c>
      <c r="B6" s="1" t="s">
        <v>8</v>
      </c>
      <c r="C6" s="1" t="s">
        <v>5</v>
      </c>
      <c r="D6" s="1">
        <v>100</v>
      </c>
      <c r="E6" s="1" t="s">
        <v>7</v>
      </c>
    </row>
    <row r="7" spans="1:5" x14ac:dyDescent="0.2">
      <c r="A7" s="1">
        <v>6</v>
      </c>
      <c r="B7" s="1" t="s">
        <v>6</v>
      </c>
      <c r="C7" s="1" t="s">
        <v>6</v>
      </c>
      <c r="D7" s="1">
        <v>25</v>
      </c>
      <c r="E7" s="1" t="s">
        <v>7</v>
      </c>
    </row>
    <row r="8" spans="1:5" x14ac:dyDescent="0.2">
      <c r="A8" s="1">
        <v>7</v>
      </c>
      <c r="B8" s="1" t="s">
        <v>8</v>
      </c>
      <c r="C8" s="1" t="s">
        <v>8</v>
      </c>
      <c r="D8" s="1">
        <v>25</v>
      </c>
      <c r="E8" s="1" t="s">
        <v>9</v>
      </c>
    </row>
    <row r="9" spans="1:5" x14ac:dyDescent="0.2">
      <c r="A9" s="1">
        <v>8</v>
      </c>
      <c r="B9" s="1" t="s">
        <v>5</v>
      </c>
      <c r="C9" s="1" t="s">
        <v>5</v>
      </c>
      <c r="D9" s="1">
        <v>75</v>
      </c>
      <c r="E9" s="1" t="s">
        <v>7</v>
      </c>
    </row>
    <row r="12" spans="1:5" x14ac:dyDescent="0.2">
      <c r="A12" s="3" t="s">
        <v>10</v>
      </c>
      <c r="B12" s="3" t="s">
        <v>11</v>
      </c>
      <c r="C12" s="3" t="s">
        <v>12</v>
      </c>
    </row>
    <row r="13" spans="1:5" x14ac:dyDescent="0.2">
      <c r="A13" s="1">
        <v>1</v>
      </c>
      <c r="B13" s="1" t="s">
        <v>21</v>
      </c>
      <c r="C13" s="1" t="s">
        <v>22</v>
      </c>
    </row>
    <row r="14" spans="1:5" x14ac:dyDescent="0.2">
      <c r="A14" s="1">
        <v>2</v>
      </c>
      <c r="B14" s="1" t="s">
        <v>23</v>
      </c>
      <c r="C14" s="1" t="s">
        <v>22</v>
      </c>
    </row>
    <row r="15" spans="1:5" x14ac:dyDescent="0.2">
      <c r="A15" s="1">
        <v>3</v>
      </c>
      <c r="B15" s="1" t="s">
        <v>24</v>
      </c>
      <c r="C15" s="1" t="s">
        <v>22</v>
      </c>
    </row>
    <row r="16" spans="1:5" x14ac:dyDescent="0.2">
      <c r="A16" s="1">
        <v>4</v>
      </c>
      <c r="B16" s="1" t="s">
        <v>25</v>
      </c>
      <c r="C16" s="1" t="s">
        <v>22</v>
      </c>
    </row>
    <row r="17" spans="1:10" x14ac:dyDescent="0.2">
      <c r="A17" s="1">
        <v>5</v>
      </c>
      <c r="B17" s="1" t="s">
        <v>26</v>
      </c>
      <c r="C17" s="1" t="s">
        <v>22</v>
      </c>
    </row>
    <row r="18" spans="1:10" x14ac:dyDescent="0.2">
      <c r="A18" s="1">
        <v>6</v>
      </c>
      <c r="B18" s="1" t="s">
        <v>27</v>
      </c>
      <c r="C18" s="1" t="s">
        <v>22</v>
      </c>
    </row>
    <row r="19" spans="1:10" x14ac:dyDescent="0.2">
      <c r="A19" s="1">
        <v>7</v>
      </c>
      <c r="B19" s="1" t="s">
        <v>28</v>
      </c>
      <c r="C19" s="1" t="s">
        <v>22</v>
      </c>
    </row>
    <row r="20" spans="1:10" x14ac:dyDescent="0.2">
      <c r="A20" s="1">
        <v>8</v>
      </c>
      <c r="B20" s="1" t="s">
        <v>29</v>
      </c>
      <c r="C20" s="1" t="s">
        <v>22</v>
      </c>
    </row>
    <row r="21" spans="1:10" x14ac:dyDescent="0.2">
      <c r="A21" s="1">
        <v>9</v>
      </c>
      <c r="B21" s="1" t="s">
        <v>30</v>
      </c>
      <c r="C21" s="1" t="s">
        <v>22</v>
      </c>
    </row>
    <row r="24" spans="1:10" x14ac:dyDescent="0.2">
      <c r="A24" s="3" t="s">
        <v>10</v>
      </c>
      <c r="B24" s="3" t="s">
        <v>13</v>
      </c>
      <c r="C24" s="3" t="s">
        <v>14</v>
      </c>
      <c r="D24" s="3" t="s">
        <v>20</v>
      </c>
      <c r="E24" s="3" t="s">
        <v>15</v>
      </c>
      <c r="F24" s="3" t="s">
        <v>16</v>
      </c>
      <c r="G24" s="3" t="s">
        <v>17</v>
      </c>
      <c r="H24" s="3" t="s">
        <v>31</v>
      </c>
      <c r="I24" s="3" t="s">
        <v>18</v>
      </c>
      <c r="J24" s="3" t="s">
        <v>19</v>
      </c>
    </row>
    <row r="25" spans="1:10" x14ac:dyDescent="0.2">
      <c r="A25" s="1">
        <v>1</v>
      </c>
      <c r="B25" s="2">
        <f>3/8</f>
        <v>0.375</v>
      </c>
      <c r="C25" s="2">
        <f>1-B25</f>
        <v>0.625</v>
      </c>
      <c r="D25" s="2" t="s">
        <v>7</v>
      </c>
      <c r="E25" s="2">
        <f>1/3</f>
        <v>0.33333333333333331</v>
      </c>
      <c r="F25" s="2">
        <f>4/5</f>
        <v>0.8</v>
      </c>
      <c r="G25" s="2">
        <f>2*B25*C25</f>
        <v>0.46875</v>
      </c>
      <c r="H25" s="2">
        <f>ABS(E25-F25)</f>
        <v>0.46666666666666673</v>
      </c>
      <c r="I25" s="2">
        <f>SUM(H25:H26)</f>
        <v>0.93333333333333357</v>
      </c>
      <c r="J25" s="2">
        <f>G25*I25</f>
        <v>0.43750000000000011</v>
      </c>
    </row>
    <row r="26" spans="1:10" x14ac:dyDescent="0.2">
      <c r="B26" s="2"/>
      <c r="C26" s="2"/>
      <c r="D26" s="2" t="s">
        <v>9</v>
      </c>
      <c r="E26" s="2">
        <f>1-E25</f>
        <v>0.66666666666666674</v>
      </c>
      <c r="F26" s="2">
        <f>1-F25</f>
        <v>0.19999999999999996</v>
      </c>
      <c r="G26" s="2"/>
      <c r="H26" s="2">
        <f t="shared" ref="H26:H42" si="0">ABS(E26-F26)</f>
        <v>0.46666666666666679</v>
      </c>
      <c r="I26" s="2"/>
      <c r="J26" s="2"/>
    </row>
    <row r="27" spans="1:10" x14ac:dyDescent="0.2">
      <c r="A27" s="1">
        <v>2</v>
      </c>
      <c r="B27" s="2">
        <f>3/8</f>
        <v>0.375</v>
      </c>
      <c r="C27" s="2">
        <f t="shared" ref="C27:C41" si="1">1-B27</f>
        <v>0.625</v>
      </c>
      <c r="D27" s="2" t="s">
        <v>7</v>
      </c>
      <c r="E27" s="2">
        <v>1</v>
      </c>
      <c r="F27" s="2">
        <f>2/5</f>
        <v>0.4</v>
      </c>
      <c r="G27" s="2">
        <f t="shared" ref="G27:G41" si="2">2*B27*C27</f>
        <v>0.46875</v>
      </c>
      <c r="H27" s="2">
        <f t="shared" si="0"/>
        <v>0.6</v>
      </c>
      <c r="I27" s="2">
        <f>SUM(H27:H28)</f>
        <v>1.2</v>
      </c>
      <c r="J27" s="2">
        <f>G27*I27</f>
        <v>0.5625</v>
      </c>
    </row>
    <row r="28" spans="1:10" x14ac:dyDescent="0.2">
      <c r="B28" s="2"/>
      <c r="C28" s="2"/>
      <c r="D28" s="2" t="s">
        <v>9</v>
      </c>
      <c r="E28" s="2">
        <f>1-E27</f>
        <v>0</v>
      </c>
      <c r="F28" s="2">
        <f>1-F27</f>
        <v>0.6</v>
      </c>
      <c r="G28" s="2"/>
      <c r="H28" s="2">
        <f t="shared" si="0"/>
        <v>0.6</v>
      </c>
      <c r="I28" s="2"/>
      <c r="J28" s="2"/>
    </row>
    <row r="29" spans="1:10" x14ac:dyDescent="0.2">
      <c r="A29" s="1">
        <v>3</v>
      </c>
      <c r="B29" s="2">
        <f>2/8</f>
        <v>0.25</v>
      </c>
      <c r="C29" s="2">
        <f t="shared" si="1"/>
        <v>0.75</v>
      </c>
      <c r="D29" s="2" t="s">
        <v>7</v>
      </c>
      <c r="E29" s="2">
        <f>1/2</f>
        <v>0.5</v>
      </c>
      <c r="F29" s="2">
        <f>4/6</f>
        <v>0.66666666666666663</v>
      </c>
      <c r="G29" s="2">
        <f t="shared" si="2"/>
        <v>0.375</v>
      </c>
      <c r="H29" s="2">
        <f t="shared" si="0"/>
        <v>0.16666666666666663</v>
      </c>
      <c r="I29" s="2">
        <f>SUM(H29:H30)</f>
        <v>0.33333333333333326</v>
      </c>
      <c r="J29" s="2">
        <f>G29*I29</f>
        <v>0.12499999999999997</v>
      </c>
    </row>
    <row r="30" spans="1:10" x14ac:dyDescent="0.2">
      <c r="B30" s="2"/>
      <c r="C30" s="2"/>
      <c r="D30" s="2" t="s">
        <v>9</v>
      </c>
      <c r="E30" s="2">
        <f>1-E29</f>
        <v>0.5</v>
      </c>
      <c r="F30" s="2">
        <f>1-F29</f>
        <v>0.33333333333333337</v>
      </c>
      <c r="G30" s="2"/>
      <c r="H30" s="2">
        <f t="shared" si="0"/>
        <v>0.16666666666666663</v>
      </c>
      <c r="I30" s="2"/>
      <c r="J30" s="2"/>
    </row>
    <row r="31" spans="1:10" s="6" customFormat="1" x14ac:dyDescent="0.2">
      <c r="A31" s="4">
        <v>4</v>
      </c>
      <c r="B31" s="5">
        <f>2/8</f>
        <v>0.25</v>
      </c>
      <c r="C31" s="5">
        <f t="shared" si="1"/>
        <v>0.75</v>
      </c>
      <c r="D31" s="5" t="s">
        <v>7</v>
      </c>
      <c r="E31" s="5">
        <v>0</v>
      </c>
      <c r="F31" s="5">
        <f>5/6</f>
        <v>0.83333333333333337</v>
      </c>
      <c r="G31" s="5">
        <f t="shared" si="2"/>
        <v>0.375</v>
      </c>
      <c r="H31" s="5">
        <f t="shared" si="0"/>
        <v>0.83333333333333337</v>
      </c>
      <c r="I31" s="5">
        <f>SUM(H31:H32)</f>
        <v>1.6666666666666667</v>
      </c>
      <c r="J31" s="5">
        <f>G31*I31</f>
        <v>0.625</v>
      </c>
    </row>
    <row r="32" spans="1:10" x14ac:dyDescent="0.2">
      <c r="B32" s="2"/>
      <c r="C32" s="2"/>
      <c r="D32" s="2" t="s">
        <v>9</v>
      </c>
      <c r="E32" s="2">
        <f>1-E31</f>
        <v>1</v>
      </c>
      <c r="F32" s="2">
        <f>1-F31</f>
        <v>0.16666666666666663</v>
      </c>
      <c r="G32" s="2"/>
      <c r="H32" s="2">
        <f t="shared" si="0"/>
        <v>0.83333333333333337</v>
      </c>
      <c r="I32" s="2"/>
      <c r="J32" s="2"/>
    </row>
    <row r="33" spans="1:10" x14ac:dyDescent="0.2">
      <c r="A33" s="1">
        <v>5</v>
      </c>
      <c r="B33" s="2">
        <f>4/8</f>
        <v>0.5</v>
      </c>
      <c r="C33" s="2">
        <f t="shared" si="1"/>
        <v>0.5</v>
      </c>
      <c r="D33" s="2" t="s">
        <v>7</v>
      </c>
      <c r="E33" s="2">
        <v>0.75</v>
      </c>
      <c r="F33" s="2">
        <v>0.5</v>
      </c>
      <c r="G33" s="2">
        <f t="shared" si="2"/>
        <v>0.5</v>
      </c>
      <c r="H33" s="2">
        <f t="shared" si="0"/>
        <v>0.25</v>
      </c>
      <c r="I33" s="2">
        <f>SUM(H33:H34)</f>
        <v>0.5</v>
      </c>
      <c r="J33" s="2">
        <f>G33*I33</f>
        <v>0.25</v>
      </c>
    </row>
    <row r="34" spans="1:10" x14ac:dyDescent="0.2">
      <c r="B34" s="2"/>
      <c r="C34" s="2"/>
      <c r="D34" s="2" t="s">
        <v>9</v>
      </c>
      <c r="E34" s="2">
        <f>1-E33</f>
        <v>0.25</v>
      </c>
      <c r="F34" s="2">
        <f>1-F33</f>
        <v>0.5</v>
      </c>
      <c r="G34" s="2"/>
      <c r="H34" s="2">
        <f t="shared" si="0"/>
        <v>0.25</v>
      </c>
      <c r="I34" s="2"/>
      <c r="J34" s="2"/>
    </row>
    <row r="35" spans="1:10" x14ac:dyDescent="0.2">
      <c r="A35" s="1">
        <v>6</v>
      </c>
      <c r="B35" s="2">
        <f>2/8</f>
        <v>0.25</v>
      </c>
      <c r="C35" s="2">
        <f t="shared" si="1"/>
        <v>0.75</v>
      </c>
      <c r="D35" s="2" t="s">
        <v>7</v>
      </c>
      <c r="E35" s="2">
        <v>1</v>
      </c>
      <c r="F35" s="2">
        <v>0.5</v>
      </c>
      <c r="G35" s="2">
        <f t="shared" si="2"/>
        <v>0.375</v>
      </c>
      <c r="H35" s="2">
        <f t="shared" si="0"/>
        <v>0.5</v>
      </c>
      <c r="I35" s="2">
        <f>SUM(H35:H36)</f>
        <v>1</v>
      </c>
      <c r="J35" s="2">
        <f>G35*I35</f>
        <v>0.375</v>
      </c>
    </row>
    <row r="36" spans="1:10" x14ac:dyDescent="0.2">
      <c r="B36" s="2"/>
      <c r="C36" s="2"/>
      <c r="D36" s="2" t="s">
        <v>9</v>
      </c>
      <c r="E36" s="2">
        <f>1-E35</f>
        <v>0</v>
      </c>
      <c r="F36" s="2">
        <f>1-F35</f>
        <v>0.5</v>
      </c>
      <c r="G36" s="2"/>
      <c r="H36" s="2">
        <f t="shared" si="0"/>
        <v>0.5</v>
      </c>
      <c r="I36" s="2"/>
      <c r="J36" s="2"/>
    </row>
    <row r="37" spans="1:10" x14ac:dyDescent="0.2">
      <c r="A37" s="1">
        <v>7</v>
      </c>
      <c r="B37" s="2">
        <f>3/8</f>
        <v>0.375</v>
      </c>
      <c r="C37" s="2">
        <f t="shared" si="1"/>
        <v>0.625</v>
      </c>
      <c r="D37" s="2" t="s">
        <v>7</v>
      </c>
      <c r="E37" s="2">
        <f>1/3</f>
        <v>0.33333333333333331</v>
      </c>
      <c r="F37" s="2">
        <v>0.8</v>
      </c>
      <c r="G37" s="2">
        <f t="shared" si="2"/>
        <v>0.46875</v>
      </c>
      <c r="H37" s="2">
        <f t="shared" si="0"/>
        <v>0.46666666666666673</v>
      </c>
      <c r="I37" s="2">
        <f>SUM(H37:H38)</f>
        <v>0.93333333333333357</v>
      </c>
      <c r="J37" s="2">
        <f>G37*I37</f>
        <v>0.43750000000000011</v>
      </c>
    </row>
    <row r="38" spans="1:10" x14ac:dyDescent="0.2">
      <c r="B38" s="2"/>
      <c r="C38" s="2"/>
      <c r="D38" s="2" t="s">
        <v>9</v>
      </c>
      <c r="E38" s="2">
        <f>1-E37</f>
        <v>0.66666666666666674</v>
      </c>
      <c r="F38" s="2">
        <f>1-F37</f>
        <v>0.19999999999999996</v>
      </c>
      <c r="G38" s="2"/>
      <c r="H38" s="2">
        <f t="shared" si="0"/>
        <v>0.46666666666666679</v>
      </c>
      <c r="I38" s="2"/>
      <c r="J38" s="2"/>
    </row>
    <row r="39" spans="1:10" x14ac:dyDescent="0.2">
      <c r="A39" s="1">
        <v>8</v>
      </c>
      <c r="B39" s="2">
        <f>5/8</f>
        <v>0.625</v>
      </c>
      <c r="C39" s="2">
        <f t="shared" si="1"/>
        <v>0.375</v>
      </c>
      <c r="D39" s="2" t="s">
        <v>7</v>
      </c>
      <c r="E39" s="2">
        <v>0.4</v>
      </c>
      <c r="F39" s="2">
        <v>1</v>
      </c>
      <c r="G39" s="2">
        <f t="shared" si="2"/>
        <v>0.46875</v>
      </c>
      <c r="H39" s="2">
        <f t="shared" si="0"/>
        <v>0.6</v>
      </c>
      <c r="I39" s="2">
        <f>SUM(H39:H40)</f>
        <v>1.2</v>
      </c>
      <c r="J39" s="2">
        <f>G39*I39</f>
        <v>0.5625</v>
      </c>
    </row>
    <row r="40" spans="1:10" x14ac:dyDescent="0.2">
      <c r="B40" s="2"/>
      <c r="C40" s="2"/>
      <c r="D40" s="2" t="s">
        <v>9</v>
      </c>
      <c r="E40" s="2">
        <f>1-E39</f>
        <v>0.6</v>
      </c>
      <c r="F40" s="2">
        <f>1-F39</f>
        <v>0</v>
      </c>
      <c r="G40" s="2"/>
      <c r="H40" s="2">
        <f t="shared" si="0"/>
        <v>0.6</v>
      </c>
      <c r="I40" s="2"/>
      <c r="J40" s="2"/>
    </row>
    <row r="41" spans="1:10" x14ac:dyDescent="0.2">
      <c r="A41" s="1">
        <v>9</v>
      </c>
      <c r="B41" s="2">
        <f>7/8</f>
        <v>0.875</v>
      </c>
      <c r="C41" s="2">
        <f t="shared" si="1"/>
        <v>0.125</v>
      </c>
      <c r="D41" s="2" t="s">
        <v>7</v>
      </c>
      <c r="E41" s="2">
        <v>0.57099999999999995</v>
      </c>
      <c r="F41" s="2">
        <v>1</v>
      </c>
      <c r="G41" s="2">
        <f t="shared" si="2"/>
        <v>0.21875</v>
      </c>
      <c r="H41" s="2">
        <f t="shared" si="0"/>
        <v>0.42900000000000005</v>
      </c>
      <c r="I41" s="2">
        <f>SUM(H41:H42)</f>
        <v>0.8580000000000001</v>
      </c>
      <c r="J41" s="2">
        <f>G41*I41</f>
        <v>0.18768750000000001</v>
      </c>
    </row>
    <row r="42" spans="1:10" x14ac:dyDescent="0.2">
      <c r="B42" s="2"/>
      <c r="C42" s="2"/>
      <c r="D42" s="2" t="s">
        <v>9</v>
      </c>
      <c r="E42" s="2">
        <f>1-E41</f>
        <v>0.42900000000000005</v>
      </c>
      <c r="F42" s="2">
        <f>1-F41</f>
        <v>0</v>
      </c>
      <c r="G42" s="2"/>
      <c r="H42" s="2">
        <f t="shared" si="0"/>
        <v>0.42900000000000005</v>
      </c>
      <c r="I42" s="2"/>
      <c r="J42" s="2"/>
    </row>
    <row r="43" spans="1:10" x14ac:dyDescent="0.2"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B48" s="2"/>
      <c r="C48" s="2"/>
      <c r="D48" s="2"/>
      <c r="E48" s="2"/>
      <c r="F48" s="2"/>
      <c r="G48" s="2"/>
      <c r="H48" s="2"/>
      <c r="I48" s="2"/>
      <c r="J48" s="2"/>
    </row>
    <row r="49" spans="2:10" x14ac:dyDescent="0.2">
      <c r="B49" s="2"/>
      <c r="C49" s="2"/>
      <c r="D49" s="2"/>
      <c r="E49" s="2"/>
      <c r="F49" s="2"/>
      <c r="G49" s="2"/>
      <c r="H49" s="2"/>
      <c r="I49" s="2"/>
      <c r="J49" s="2"/>
    </row>
    <row r="50" spans="2:10" x14ac:dyDescent="0.2">
      <c r="D50" s="2"/>
      <c r="E50" s="2"/>
      <c r="F50" s="2"/>
      <c r="G50" s="2"/>
      <c r="H50" s="2"/>
      <c r="I50" s="2"/>
      <c r="J5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32FD-3822-1745-995E-70C9EA48F6DF}">
  <dimension ref="A1:J45"/>
  <sheetViews>
    <sheetView topLeftCell="A35" zoomScale="130" zoomScaleNormal="130" workbookViewId="0">
      <selection activeCell="C53" sqref="C53"/>
    </sheetView>
  </sheetViews>
  <sheetFormatPr baseColWidth="10" defaultRowHeight="16" x14ac:dyDescent="0.2"/>
  <cols>
    <col min="1" max="1" width="21.83203125" style="1" customWidth="1"/>
    <col min="2" max="2" width="15.33203125" style="1" customWidth="1"/>
    <col min="3" max="3" width="21.6640625" style="1" customWidth="1"/>
    <col min="4" max="4" width="12.83203125" style="1" customWidth="1"/>
    <col min="5" max="5" width="14.1640625" style="1" customWidth="1"/>
    <col min="6" max="6" width="10.83203125" style="1"/>
    <col min="8" max="8" width="16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>
        <v>1</v>
      </c>
      <c r="B2" s="1" t="s">
        <v>5</v>
      </c>
      <c r="C2" s="1" t="s">
        <v>6</v>
      </c>
      <c r="D2" s="1">
        <v>75</v>
      </c>
      <c r="E2" s="1" t="s">
        <v>7</v>
      </c>
    </row>
    <row r="3" spans="1:5" x14ac:dyDescent="0.2">
      <c r="A3" s="1">
        <v>3</v>
      </c>
      <c r="B3" s="1" t="s">
        <v>6</v>
      </c>
      <c r="C3" s="1" t="s">
        <v>5</v>
      </c>
      <c r="D3" s="1">
        <v>25</v>
      </c>
      <c r="E3" s="1" t="s">
        <v>9</v>
      </c>
    </row>
    <row r="4" spans="1:5" x14ac:dyDescent="0.2">
      <c r="A4" s="1">
        <v>4</v>
      </c>
      <c r="B4" s="1" t="s">
        <v>5</v>
      </c>
      <c r="C4" s="1" t="s">
        <v>5</v>
      </c>
      <c r="D4" s="1">
        <v>50</v>
      </c>
      <c r="E4" s="1" t="s">
        <v>7</v>
      </c>
    </row>
    <row r="5" spans="1:5" x14ac:dyDescent="0.2">
      <c r="A5" s="1">
        <v>5</v>
      </c>
      <c r="B5" s="1" t="s">
        <v>8</v>
      </c>
      <c r="C5" s="1" t="s">
        <v>5</v>
      </c>
      <c r="D5" s="1">
        <v>100</v>
      </c>
      <c r="E5" s="1" t="s">
        <v>7</v>
      </c>
    </row>
    <row r="6" spans="1:5" x14ac:dyDescent="0.2">
      <c r="A6" s="1">
        <v>6</v>
      </c>
      <c r="B6" s="1" t="s">
        <v>6</v>
      </c>
      <c r="C6" s="1" t="s">
        <v>6</v>
      </c>
      <c r="D6" s="1">
        <v>25</v>
      </c>
      <c r="E6" s="1" t="s">
        <v>7</v>
      </c>
    </row>
    <row r="7" spans="1:5" x14ac:dyDescent="0.2">
      <c r="A7" s="1">
        <v>8</v>
      </c>
      <c r="B7" s="1" t="s">
        <v>5</v>
      </c>
      <c r="C7" s="1" t="s">
        <v>5</v>
      </c>
      <c r="D7" s="1">
        <v>75</v>
      </c>
      <c r="E7" s="1" t="s">
        <v>7</v>
      </c>
    </row>
    <row r="10" spans="1:5" x14ac:dyDescent="0.2">
      <c r="A10" s="3" t="s">
        <v>10</v>
      </c>
      <c r="B10" s="3" t="s">
        <v>11</v>
      </c>
      <c r="C10" s="3" t="s">
        <v>12</v>
      </c>
    </row>
    <row r="11" spans="1:5" x14ac:dyDescent="0.2">
      <c r="A11" s="1">
        <v>1</v>
      </c>
      <c r="B11" s="1" t="s">
        <v>21</v>
      </c>
      <c r="C11" s="1" t="s">
        <v>22</v>
      </c>
    </row>
    <row r="12" spans="1:5" x14ac:dyDescent="0.2">
      <c r="A12" s="1">
        <v>2</v>
      </c>
      <c r="B12" s="1" t="s">
        <v>23</v>
      </c>
      <c r="C12" s="1" t="s">
        <v>22</v>
      </c>
    </row>
    <row r="13" spans="1:5" x14ac:dyDescent="0.2">
      <c r="A13" s="1">
        <v>3</v>
      </c>
      <c r="B13" s="1" t="s">
        <v>24</v>
      </c>
      <c r="C13" s="1" t="s">
        <v>22</v>
      </c>
    </row>
    <row r="14" spans="1:5" x14ac:dyDescent="0.2">
      <c r="A14" s="1">
        <v>5</v>
      </c>
      <c r="B14" s="1" t="s">
        <v>26</v>
      </c>
      <c r="C14" s="1" t="s">
        <v>22</v>
      </c>
    </row>
    <row r="15" spans="1:5" x14ac:dyDescent="0.2">
      <c r="A15" s="1">
        <v>6</v>
      </c>
      <c r="B15" s="1" t="s">
        <v>27</v>
      </c>
      <c r="C15" s="1" t="s">
        <v>22</v>
      </c>
    </row>
    <row r="16" spans="1:5" x14ac:dyDescent="0.2">
      <c r="A16" s="1">
        <v>7</v>
      </c>
      <c r="B16" s="1" t="s">
        <v>28</v>
      </c>
      <c r="C16" s="1" t="s">
        <v>22</v>
      </c>
    </row>
    <row r="17" spans="1:10" x14ac:dyDescent="0.2">
      <c r="A17" s="1">
        <v>8</v>
      </c>
      <c r="B17" s="1" t="s">
        <v>29</v>
      </c>
      <c r="C17" s="1" t="s">
        <v>22</v>
      </c>
    </row>
    <row r="18" spans="1:10" x14ac:dyDescent="0.2">
      <c r="A18" s="1">
        <v>9</v>
      </c>
      <c r="B18" s="1" t="s">
        <v>30</v>
      </c>
      <c r="C18" s="1" t="s">
        <v>22</v>
      </c>
    </row>
    <row r="21" spans="1:10" x14ac:dyDescent="0.2">
      <c r="A21" s="3" t="s">
        <v>10</v>
      </c>
      <c r="B21" s="3" t="s">
        <v>13</v>
      </c>
      <c r="C21" s="3" t="s">
        <v>14</v>
      </c>
      <c r="D21" s="3" t="s">
        <v>20</v>
      </c>
      <c r="E21" s="3" t="s">
        <v>15</v>
      </c>
      <c r="F21" s="3" t="s">
        <v>16</v>
      </c>
      <c r="G21" s="3" t="s">
        <v>17</v>
      </c>
      <c r="H21" s="3" t="s">
        <v>31</v>
      </c>
      <c r="I21" s="3" t="s">
        <v>18</v>
      </c>
      <c r="J21" s="3" t="s">
        <v>19</v>
      </c>
    </row>
    <row r="22" spans="1:10" x14ac:dyDescent="0.2">
      <c r="A22" s="1">
        <v>1</v>
      </c>
      <c r="B22" s="2">
        <f>1/6</f>
        <v>0.16666666666666666</v>
      </c>
      <c r="C22" s="2">
        <f>1-B22</f>
        <v>0.83333333333333337</v>
      </c>
      <c r="D22" s="2" t="s">
        <v>7</v>
      </c>
      <c r="E22" s="2">
        <v>1</v>
      </c>
      <c r="F22" s="2">
        <f>4/5</f>
        <v>0.8</v>
      </c>
      <c r="G22" s="2">
        <f>2*B22*C22</f>
        <v>0.27777777777777779</v>
      </c>
      <c r="H22" s="2">
        <f>ABS(E22-F22)</f>
        <v>0.19999999999999996</v>
      </c>
      <c r="I22" s="2">
        <f>SUM(H22:H23)</f>
        <v>0.39999999999999991</v>
      </c>
      <c r="J22" s="2">
        <f>G22*I22</f>
        <v>0.11111111111111109</v>
      </c>
    </row>
    <row r="23" spans="1:10" x14ac:dyDescent="0.2">
      <c r="B23" s="2"/>
      <c r="C23" s="2"/>
      <c r="D23" s="2" t="s">
        <v>9</v>
      </c>
      <c r="E23" s="2">
        <f>1-E22</f>
        <v>0</v>
      </c>
      <c r="F23" s="2">
        <f>1-F22</f>
        <v>0.19999999999999996</v>
      </c>
      <c r="G23" s="2"/>
      <c r="H23" s="2">
        <f t="shared" ref="H23:H37" si="0">ABS(E23-F23)</f>
        <v>0.19999999999999996</v>
      </c>
      <c r="I23" s="2"/>
      <c r="J23" s="2"/>
    </row>
    <row r="24" spans="1:10" x14ac:dyDescent="0.2">
      <c r="A24" s="1">
        <v>2</v>
      </c>
      <c r="B24" s="2">
        <f>3/6</f>
        <v>0.5</v>
      </c>
      <c r="C24" s="2">
        <f t="shared" ref="C24:C36" si="1">1-B24</f>
        <v>0.5</v>
      </c>
      <c r="D24" s="2" t="s">
        <v>7</v>
      </c>
      <c r="E24" s="2">
        <v>1</v>
      </c>
      <c r="F24" s="2">
        <f>2/3</f>
        <v>0.66666666666666663</v>
      </c>
      <c r="G24" s="2">
        <f t="shared" ref="G24:G36" si="2">2*B24*C24</f>
        <v>0.5</v>
      </c>
      <c r="H24" s="2">
        <f t="shared" si="0"/>
        <v>0.33333333333333337</v>
      </c>
      <c r="I24" s="2">
        <f>SUM(H24:H25)</f>
        <v>0.66666666666666674</v>
      </c>
      <c r="J24" s="2">
        <f>G24*I24</f>
        <v>0.33333333333333337</v>
      </c>
    </row>
    <row r="25" spans="1:10" x14ac:dyDescent="0.2">
      <c r="B25" s="2"/>
      <c r="C25" s="2"/>
      <c r="D25" s="2" t="s">
        <v>9</v>
      </c>
      <c r="E25" s="2">
        <f>1-E24</f>
        <v>0</v>
      </c>
      <c r="F25" s="2">
        <f>1-F24</f>
        <v>0.33333333333333337</v>
      </c>
      <c r="G25" s="2"/>
      <c r="H25" s="2">
        <f t="shared" si="0"/>
        <v>0.33333333333333337</v>
      </c>
      <c r="I25" s="2"/>
      <c r="J25" s="2"/>
    </row>
    <row r="26" spans="1:10" s="6" customFormat="1" x14ac:dyDescent="0.2">
      <c r="A26" s="4">
        <v>3</v>
      </c>
      <c r="B26" s="5">
        <f>2/6</f>
        <v>0.33333333333333331</v>
      </c>
      <c r="C26" s="5">
        <f t="shared" si="1"/>
        <v>0.66666666666666674</v>
      </c>
      <c r="D26" s="5" t="s">
        <v>7</v>
      </c>
      <c r="E26" s="5">
        <v>0.5</v>
      </c>
      <c r="F26" s="5">
        <v>1</v>
      </c>
      <c r="G26" s="5">
        <f t="shared" si="2"/>
        <v>0.44444444444444448</v>
      </c>
      <c r="H26" s="5">
        <f t="shared" si="0"/>
        <v>0.5</v>
      </c>
      <c r="I26" s="5">
        <f>SUM(H26:H27)</f>
        <v>1</v>
      </c>
      <c r="J26" s="5">
        <f>G26*I26</f>
        <v>0.44444444444444448</v>
      </c>
    </row>
    <row r="27" spans="1:10" x14ac:dyDescent="0.2">
      <c r="B27" s="2"/>
      <c r="C27" s="2"/>
      <c r="D27" s="2" t="s">
        <v>9</v>
      </c>
      <c r="E27" s="2">
        <f>1-E26</f>
        <v>0.5</v>
      </c>
      <c r="F27" s="2">
        <f>1-F26</f>
        <v>0</v>
      </c>
      <c r="G27" s="2"/>
      <c r="H27" s="2">
        <f t="shared" si="0"/>
        <v>0.5</v>
      </c>
      <c r="I27" s="2"/>
      <c r="J27" s="2"/>
    </row>
    <row r="28" spans="1:10" x14ac:dyDescent="0.2">
      <c r="A28" s="1">
        <v>5</v>
      </c>
      <c r="B28" s="2">
        <f>4/6</f>
        <v>0.66666666666666663</v>
      </c>
      <c r="C28" s="2">
        <f t="shared" si="1"/>
        <v>0.33333333333333337</v>
      </c>
      <c r="D28" s="2" t="s">
        <v>7</v>
      </c>
      <c r="E28" s="2">
        <v>0.75</v>
      </c>
      <c r="F28" s="2">
        <v>1</v>
      </c>
      <c r="G28" s="2">
        <f t="shared" si="2"/>
        <v>0.44444444444444448</v>
      </c>
      <c r="H28" s="2">
        <f t="shared" si="0"/>
        <v>0.25</v>
      </c>
      <c r="I28" s="2">
        <f>SUM(H28:H29)</f>
        <v>0.5</v>
      </c>
      <c r="J28" s="2">
        <f>G28*I28</f>
        <v>0.22222222222222224</v>
      </c>
    </row>
    <row r="29" spans="1:10" x14ac:dyDescent="0.2">
      <c r="B29" s="2"/>
      <c r="C29" s="2"/>
      <c r="D29" s="2" t="s">
        <v>9</v>
      </c>
      <c r="E29" s="2">
        <f>1-E28</f>
        <v>0.25</v>
      </c>
      <c r="F29" s="2">
        <f>1-F28</f>
        <v>0</v>
      </c>
      <c r="G29" s="2"/>
      <c r="H29" s="2">
        <f t="shared" si="0"/>
        <v>0.25</v>
      </c>
      <c r="I29" s="2"/>
      <c r="J29" s="2"/>
    </row>
    <row r="30" spans="1:10" x14ac:dyDescent="0.2">
      <c r="A30" s="1">
        <v>6</v>
      </c>
      <c r="B30" s="2">
        <f>2/6</f>
        <v>0.33333333333333331</v>
      </c>
      <c r="C30" s="2">
        <f t="shared" si="1"/>
        <v>0.66666666666666674</v>
      </c>
      <c r="D30" s="2" t="s">
        <v>7</v>
      </c>
      <c r="E30" s="2">
        <v>1</v>
      </c>
      <c r="F30" s="2">
        <v>0.75</v>
      </c>
      <c r="G30" s="2">
        <f t="shared" si="2"/>
        <v>0.44444444444444448</v>
      </c>
      <c r="H30" s="2">
        <f t="shared" si="0"/>
        <v>0.25</v>
      </c>
      <c r="I30" s="2">
        <f>SUM(H30:H31)</f>
        <v>0.5</v>
      </c>
      <c r="J30" s="2">
        <f>G30*I30</f>
        <v>0.22222222222222224</v>
      </c>
    </row>
    <row r="31" spans="1:10" x14ac:dyDescent="0.2">
      <c r="B31" s="2"/>
      <c r="C31" s="2"/>
      <c r="D31" s="2" t="s">
        <v>9</v>
      </c>
      <c r="E31" s="2">
        <f>1-E30</f>
        <v>0</v>
      </c>
      <c r="F31" s="2">
        <f>1-F30</f>
        <v>0.25</v>
      </c>
      <c r="G31" s="2"/>
      <c r="H31" s="2">
        <f t="shared" si="0"/>
        <v>0.25</v>
      </c>
      <c r="I31" s="2"/>
      <c r="J31" s="2"/>
    </row>
    <row r="32" spans="1:10" x14ac:dyDescent="0.2">
      <c r="A32" s="1">
        <v>7</v>
      </c>
      <c r="B32" s="2">
        <f>2/6</f>
        <v>0.33333333333333331</v>
      </c>
      <c r="C32" s="2">
        <f t="shared" si="1"/>
        <v>0.66666666666666674</v>
      </c>
      <c r="D32" s="2" t="s">
        <v>7</v>
      </c>
      <c r="E32" s="2">
        <v>0.5</v>
      </c>
      <c r="F32" s="2">
        <v>1</v>
      </c>
      <c r="G32" s="2">
        <f t="shared" si="2"/>
        <v>0.44444444444444448</v>
      </c>
      <c r="H32" s="2">
        <f t="shared" si="0"/>
        <v>0.5</v>
      </c>
      <c r="I32" s="2">
        <f>SUM(H32:H33)</f>
        <v>1</v>
      </c>
      <c r="J32" s="2">
        <f>G32*I32</f>
        <v>0.44444444444444448</v>
      </c>
    </row>
    <row r="33" spans="1:10" x14ac:dyDescent="0.2">
      <c r="B33" s="2"/>
      <c r="C33" s="2"/>
      <c r="D33" s="2" t="s">
        <v>9</v>
      </c>
      <c r="E33" s="2">
        <f>1-E32</f>
        <v>0.5</v>
      </c>
      <c r="F33" s="2">
        <f>1-F32</f>
        <v>0</v>
      </c>
      <c r="G33" s="2"/>
      <c r="H33" s="2">
        <f t="shared" si="0"/>
        <v>0.5</v>
      </c>
      <c r="I33" s="2"/>
      <c r="J33" s="2"/>
    </row>
    <row r="34" spans="1:10" x14ac:dyDescent="0.2">
      <c r="A34" s="1">
        <v>8</v>
      </c>
      <c r="B34" s="2">
        <f>3/6</f>
        <v>0.5</v>
      </c>
      <c r="C34" s="2">
        <f t="shared" si="1"/>
        <v>0.5</v>
      </c>
      <c r="D34" s="2" t="s">
        <v>7</v>
      </c>
      <c r="E34" s="2">
        <v>0.66700000000000004</v>
      </c>
      <c r="F34" s="2">
        <v>1</v>
      </c>
      <c r="G34" s="2">
        <f t="shared" si="2"/>
        <v>0.5</v>
      </c>
      <c r="H34" s="2">
        <f t="shared" si="0"/>
        <v>0.33299999999999996</v>
      </c>
      <c r="I34" s="2">
        <f>SUM(H34:H35)</f>
        <v>0.66599999999999993</v>
      </c>
      <c r="J34" s="2">
        <f>G34*I34</f>
        <v>0.33299999999999996</v>
      </c>
    </row>
    <row r="35" spans="1:10" x14ac:dyDescent="0.2">
      <c r="B35" s="2"/>
      <c r="C35" s="2"/>
      <c r="D35" s="2" t="s">
        <v>9</v>
      </c>
      <c r="E35" s="2">
        <f>1-E34</f>
        <v>0.33299999999999996</v>
      </c>
      <c r="F35" s="2">
        <f>1-F34</f>
        <v>0</v>
      </c>
      <c r="G35" s="2"/>
      <c r="H35" s="2">
        <f t="shared" si="0"/>
        <v>0.33299999999999996</v>
      </c>
      <c r="I35" s="2"/>
      <c r="J35" s="2"/>
    </row>
    <row r="36" spans="1:10" x14ac:dyDescent="0.2">
      <c r="A36" s="1">
        <v>9</v>
      </c>
      <c r="B36" s="2">
        <f>5/6</f>
        <v>0.83333333333333337</v>
      </c>
      <c r="C36" s="2">
        <f t="shared" si="1"/>
        <v>0.16666666666666663</v>
      </c>
      <c r="D36" s="2" t="s">
        <v>7</v>
      </c>
      <c r="E36" s="2">
        <v>0.8</v>
      </c>
      <c r="F36" s="2">
        <v>1</v>
      </c>
      <c r="G36" s="2">
        <f t="shared" si="2"/>
        <v>0.27777777777777773</v>
      </c>
      <c r="H36" s="2">
        <f t="shared" si="0"/>
        <v>0.19999999999999996</v>
      </c>
      <c r="I36" s="2">
        <f>SUM(H36:H37)</f>
        <v>0.39999999999999991</v>
      </c>
      <c r="J36" s="2">
        <f>G36*I36</f>
        <v>0.11111111111111106</v>
      </c>
    </row>
    <row r="37" spans="1:10" x14ac:dyDescent="0.2">
      <c r="B37" s="2"/>
      <c r="C37" s="2"/>
      <c r="D37" s="2" t="s">
        <v>9</v>
      </c>
      <c r="E37" s="2">
        <f>1-E36</f>
        <v>0.19999999999999996</v>
      </c>
      <c r="F37" s="2">
        <f>1-F36</f>
        <v>0</v>
      </c>
      <c r="G37" s="2"/>
      <c r="H37" s="2">
        <f t="shared" si="0"/>
        <v>0.19999999999999996</v>
      </c>
      <c r="I37" s="2"/>
      <c r="J37" s="2"/>
    </row>
    <row r="38" spans="1:10" x14ac:dyDescent="0.2"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A7B40-C73E-3B42-BA4A-2CC0FC05312C}">
  <dimension ref="A1:J15"/>
  <sheetViews>
    <sheetView tabSelected="1" topLeftCell="A12" workbookViewId="0">
      <selection activeCell="K48" sqref="K48"/>
    </sheetView>
  </sheetViews>
  <sheetFormatPr baseColWidth="10" defaultRowHeight="16" x14ac:dyDescent="0.2"/>
  <cols>
    <col min="1" max="1" width="18.33203125" customWidth="1"/>
    <col min="2" max="5" width="14.83203125" customWidth="1"/>
    <col min="8" max="8" width="19.5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0" x14ac:dyDescent="0.2">
      <c r="A2" s="1">
        <v>3</v>
      </c>
      <c r="B2" s="1" t="s">
        <v>6</v>
      </c>
      <c r="C2" s="1" t="s">
        <v>5</v>
      </c>
      <c r="D2" s="1">
        <v>25</v>
      </c>
      <c r="E2" s="1" t="s">
        <v>9</v>
      </c>
    </row>
    <row r="3" spans="1:10" x14ac:dyDescent="0.2">
      <c r="A3" s="1">
        <v>6</v>
      </c>
      <c r="B3" s="1" t="s">
        <v>6</v>
      </c>
      <c r="C3" s="1" t="s">
        <v>6</v>
      </c>
      <c r="D3" s="1">
        <v>25</v>
      </c>
      <c r="E3" s="1" t="s">
        <v>7</v>
      </c>
    </row>
    <row r="6" spans="1:10" x14ac:dyDescent="0.2">
      <c r="A6" s="3" t="s">
        <v>10</v>
      </c>
      <c r="B6" s="3" t="s">
        <v>11</v>
      </c>
      <c r="C6" s="3" t="s">
        <v>12</v>
      </c>
      <c r="D6" s="1"/>
      <c r="E6" s="1"/>
      <c r="F6" s="1"/>
    </row>
    <row r="7" spans="1:10" x14ac:dyDescent="0.2">
      <c r="A7" s="1">
        <v>5</v>
      </c>
      <c r="B7" s="1" t="s">
        <v>26</v>
      </c>
      <c r="C7" s="1" t="s">
        <v>22</v>
      </c>
      <c r="D7" s="1"/>
      <c r="E7" s="1"/>
      <c r="F7" s="1"/>
    </row>
    <row r="8" spans="1:10" x14ac:dyDescent="0.2">
      <c r="A8" s="1">
        <v>6</v>
      </c>
      <c r="B8" s="1" t="s">
        <v>27</v>
      </c>
      <c r="C8" s="1" t="s">
        <v>22</v>
      </c>
      <c r="D8" s="1"/>
      <c r="E8" s="1"/>
      <c r="F8" s="1"/>
    </row>
    <row r="11" spans="1:10" x14ac:dyDescent="0.2">
      <c r="A11" s="3" t="s">
        <v>10</v>
      </c>
      <c r="B11" s="3" t="s">
        <v>13</v>
      </c>
      <c r="C11" s="3" t="s">
        <v>14</v>
      </c>
      <c r="D11" s="3" t="s">
        <v>20</v>
      </c>
      <c r="E11" s="3" t="s">
        <v>15</v>
      </c>
      <c r="F11" s="3" t="s">
        <v>16</v>
      </c>
      <c r="G11" s="3" t="s">
        <v>17</v>
      </c>
      <c r="H11" s="3" t="s">
        <v>31</v>
      </c>
      <c r="I11" s="3" t="s">
        <v>18</v>
      </c>
      <c r="J11" s="3" t="s">
        <v>19</v>
      </c>
    </row>
    <row r="12" spans="1:10" x14ac:dyDescent="0.2">
      <c r="A12" s="1">
        <v>5</v>
      </c>
      <c r="B12" s="2">
        <v>0.5</v>
      </c>
      <c r="C12" s="2">
        <f t="shared" ref="C12:C14" si="0">1-B12</f>
        <v>0.5</v>
      </c>
      <c r="D12" s="2" t="s">
        <v>7</v>
      </c>
      <c r="E12" s="2">
        <v>0</v>
      </c>
      <c r="F12" s="2">
        <v>1</v>
      </c>
      <c r="G12" s="2">
        <f t="shared" ref="G12" si="1">2*B12*C12</f>
        <v>0.5</v>
      </c>
      <c r="H12" s="2">
        <f t="shared" ref="H12:H15" si="2">ABS(E12-F12)</f>
        <v>1</v>
      </c>
      <c r="I12" s="2">
        <f>SUM(H12:H13)</f>
        <v>2</v>
      </c>
      <c r="J12" s="2">
        <f>G12*I12</f>
        <v>1</v>
      </c>
    </row>
    <row r="13" spans="1:10" x14ac:dyDescent="0.2">
      <c r="A13" s="1"/>
      <c r="B13" s="2"/>
      <c r="C13" s="2"/>
      <c r="D13" s="2" t="s">
        <v>9</v>
      </c>
      <c r="E13" s="2">
        <f>1-E12</f>
        <v>1</v>
      </c>
      <c r="F13" s="2">
        <f>1-F12</f>
        <v>0</v>
      </c>
      <c r="G13" s="2"/>
      <c r="H13" s="2">
        <f t="shared" si="2"/>
        <v>1</v>
      </c>
      <c r="I13" s="2"/>
      <c r="J13" s="2"/>
    </row>
    <row r="14" spans="1:10" s="6" customFormat="1" x14ac:dyDescent="0.2">
      <c r="A14" s="4">
        <v>6</v>
      </c>
      <c r="B14" s="5">
        <v>0.5</v>
      </c>
      <c r="C14" s="5">
        <f t="shared" si="0"/>
        <v>0.5</v>
      </c>
      <c r="D14" s="5" t="s">
        <v>7</v>
      </c>
      <c r="E14" s="5">
        <v>1</v>
      </c>
      <c r="F14" s="5">
        <v>0</v>
      </c>
      <c r="G14" s="5">
        <f>2*B14*C14</f>
        <v>0.5</v>
      </c>
      <c r="H14" s="5">
        <f t="shared" si="2"/>
        <v>1</v>
      </c>
      <c r="I14" s="5">
        <f>SUM(H14:H15)</f>
        <v>2</v>
      </c>
      <c r="J14" s="5">
        <f>G14*I14</f>
        <v>1</v>
      </c>
    </row>
    <row r="15" spans="1:10" x14ac:dyDescent="0.2">
      <c r="A15" s="1"/>
      <c r="B15" s="2"/>
      <c r="C15" s="2"/>
      <c r="D15" s="2" t="s">
        <v>9</v>
      </c>
      <c r="E15" s="2">
        <f>1-E14</f>
        <v>0</v>
      </c>
      <c r="F15" s="2">
        <f>1-F14</f>
        <v>1</v>
      </c>
      <c r="G15" s="2"/>
      <c r="H15" s="2">
        <f t="shared" si="2"/>
        <v>1</v>
      </c>
      <c r="I15" s="2"/>
      <c r="J1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Root node</vt:lpstr>
      <vt:lpstr>Node A</vt:lpstr>
      <vt:lpstr>Node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2022-07-05T20:49:19Z</dcterms:created>
  <dcterms:modified xsi:type="dcterms:W3CDTF">2022-10-06T23:40:42Z</dcterms:modified>
</cp:coreProperties>
</file>