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2nd Semester/650 Optimization and Process Analytics/Homework Assignments/"/>
    </mc:Choice>
  </mc:AlternateContent>
  <xr:revisionPtr revIDLastSave="0" documentId="13_ncr:1_{4AB9933E-37DE-F043-A420-43DA3BEB3963}" xr6:coauthVersionLast="47" xr6:coauthVersionMax="47" xr10:uidLastSave="{00000000-0000-0000-0000-000000000000}"/>
  <bookViews>
    <workbookView xWindow="-20" yWindow="500" windowWidth="28800" windowHeight="12220" xr2:uid="{C4828571-8DC8-AB43-A2A9-2871F4C76274}"/>
  </bookViews>
  <sheets>
    <sheet name="Q 4" sheetId="1" r:id="rId1"/>
    <sheet name="Sensitivity Report 1" sheetId="3" r:id="rId2"/>
    <sheet name="Q 42" sheetId="2" r:id="rId3"/>
  </sheets>
  <definedNames>
    <definedName name="Actual_exposures">'Q 4'!$B$23:$B$28</definedName>
    <definedName name="Input_costs">'Q 42'!$B$15:$B$18</definedName>
    <definedName name="Maximum_number_of_ads_per_show">'Q 4'!$K$19</definedName>
    <definedName name="Numbers_ads_purchased">'Q 4'!$B$19:$I$19</definedName>
    <definedName name="Output_values">'Q 42'!$D$15:$D$18</definedName>
    <definedName name="Required_exposures">'Q 4'!$D$23:$D$28</definedName>
    <definedName name="Selected_school">'Q 42'!$B$2</definedName>
    <definedName name="Selected_school_input_cost">'Q 42'!$B$21</definedName>
    <definedName name="Selected_school_output_value">'Q 42'!$B$24</definedName>
    <definedName name="solver_adj" localSheetId="0" hidden="1">'Q 4'!$B$19:$I$19</definedName>
    <definedName name="solver_adj" localSheetId="2" hidden="1">'Q 42'!$B$11:$D$11,'Q 42'!$G$11:$I$11</definedName>
    <definedName name="solver_cvg" localSheetId="0" hidden="1">0.0001</definedName>
    <definedName name="solver_cvg" localSheetId="2" hidden="1">0.0001</definedName>
    <definedName name="solver_drv" localSheetId="0" hidden="1">1</definedName>
    <definedName name="solver_drv" localSheetId="2" hidden="1">1</definedName>
    <definedName name="solver_eng" localSheetId="0" hidden="1">2</definedName>
    <definedName name="solver_eng" localSheetId="2" hidden="1">2</definedName>
    <definedName name="solver_est" localSheetId="2" hidden="1">1</definedName>
    <definedName name="solver_itr" localSheetId="0" hidden="1">2147483647</definedName>
    <definedName name="solver_itr" localSheetId="2" hidden="1">2147483647</definedName>
    <definedName name="solver_lhs1" localSheetId="0" hidden="1">'Q 4'!$B$23:$B$28</definedName>
    <definedName name="solver_lhs1" localSheetId="2" hidden="1">'Q 42'!$B$15:$B$18</definedName>
    <definedName name="solver_lhs2" localSheetId="0" hidden="1">'Q 4'!$B$19:$I$19</definedName>
    <definedName name="solver_lhs2" localSheetId="2" hidden="1">'Q 42'!$B$21</definedName>
    <definedName name="solver_lin" localSheetId="0" hidden="1">1</definedName>
    <definedName name="solver_lin" localSheetId="2" hidden="1">1</definedName>
    <definedName name="solver_mip" localSheetId="0" hidden="1">2147483647</definedName>
    <definedName name="solver_mip" localSheetId="2" hidden="1">2147483647</definedName>
    <definedName name="solver_mni" localSheetId="0" hidden="1">30</definedName>
    <definedName name="solver_mni" localSheetId="2" hidden="1">30</definedName>
    <definedName name="solver_mrt" localSheetId="0" hidden="1">0.075</definedName>
    <definedName name="solver_mrt" localSheetId="2" hidden="1">0.075</definedName>
    <definedName name="solver_msl" localSheetId="0" hidden="1">2</definedName>
    <definedName name="solver_msl" localSheetId="2" hidden="1">2</definedName>
    <definedName name="solver_neg" localSheetId="0" hidden="1">1</definedName>
    <definedName name="solver_neg" localSheetId="2" hidden="1">1</definedName>
    <definedName name="solver_nod" localSheetId="0" hidden="1">2147483647</definedName>
    <definedName name="solver_nod" localSheetId="2" hidden="1">2147483647</definedName>
    <definedName name="solver_num" localSheetId="0" hidden="1">2</definedName>
    <definedName name="solver_num" localSheetId="2" hidden="1">2</definedName>
    <definedName name="solver_nwt" localSheetId="2" hidden="1">1</definedName>
    <definedName name="solver_opt" localSheetId="0" hidden="1">'Q 4'!$B$31</definedName>
    <definedName name="solver_opt" localSheetId="2" hidden="1">'Q 42'!$B$24</definedName>
    <definedName name="solver_pre" localSheetId="0" hidden="1">0.000001</definedName>
    <definedName name="solver_pre" localSheetId="2" hidden="1">0.000001</definedName>
    <definedName name="solver_rbv" localSheetId="0" hidden="1">1</definedName>
    <definedName name="solver_rbv" localSheetId="2" hidden="1">1</definedName>
    <definedName name="solver_rel1" localSheetId="0" hidden="1">3</definedName>
    <definedName name="solver_rel1" localSheetId="2" hidden="1">3</definedName>
    <definedName name="solver_rel2" localSheetId="0" hidden="1">1</definedName>
    <definedName name="solver_rel2" localSheetId="2" hidden="1">2</definedName>
    <definedName name="solver_rhs1" localSheetId="0" hidden="1">Required_exposures</definedName>
    <definedName name="solver_rhs1" localSheetId="2" hidden="1">Output_values</definedName>
    <definedName name="solver_rhs2" localSheetId="0" hidden="1">Maximum_number_of_ads_per_show</definedName>
    <definedName name="solver_rhs2" localSheetId="2" hidden="1">1</definedName>
    <definedName name="solver_rlx" localSheetId="0" hidden="1">2</definedName>
    <definedName name="solver_rlx" localSheetId="2" hidden="1">2</definedName>
    <definedName name="solver_rsd" localSheetId="0" hidden="1">0</definedName>
    <definedName name="solver_rsd" localSheetId="2" hidden="1">0</definedName>
    <definedName name="solver_scl" localSheetId="0" hidden="1">1</definedName>
    <definedName name="solver_scl" localSheetId="2" hidden="1">1</definedName>
    <definedName name="solver_sho" localSheetId="0" hidden="1">2</definedName>
    <definedName name="solver_sho" localSheetId="2" hidden="1">2</definedName>
    <definedName name="solver_ssz" localSheetId="0" hidden="1">100</definedName>
    <definedName name="solver_ssz" localSheetId="2" hidden="1">100</definedName>
    <definedName name="solver_tim" localSheetId="0" hidden="1">2147483647</definedName>
    <definedName name="solver_tim" localSheetId="2" hidden="1">2147483647</definedName>
    <definedName name="solver_tol" localSheetId="0" hidden="1">0.01</definedName>
    <definedName name="solver_tol" localSheetId="2" hidden="1">0.01</definedName>
    <definedName name="solver_typ" localSheetId="0" hidden="1">2</definedName>
    <definedName name="solver_typ" localSheetId="2" hidden="1">1</definedName>
    <definedName name="solver_val" localSheetId="0" hidden="1">0</definedName>
    <definedName name="solver_val" localSheetId="2" hidden="1">0</definedName>
    <definedName name="solver_ver" localSheetId="0" hidden="1">2</definedName>
    <definedName name="solver_ver" localSheetId="2" hidden="1">3</definedName>
    <definedName name="Total_cost">'Q 4'!$B$31</definedName>
    <definedName name="Unit_costs_of_inputs">'Q 42'!$B$11:$D$11</definedName>
    <definedName name="Unit_prices_of_outputs">'Q 42'!$G$11:$I$11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2" l="1"/>
  <c r="D17" i="2"/>
  <c r="B24" i="2" s="1"/>
  <c r="D18" i="2"/>
  <c r="D15" i="2"/>
  <c r="B16" i="2"/>
  <c r="B17" i="2"/>
  <c r="B18" i="2"/>
  <c r="B15" i="2"/>
  <c r="B31" i="1"/>
  <c r="B23" i="1"/>
  <c r="B24" i="1"/>
  <c r="B25" i="1"/>
  <c r="B26" i="1"/>
  <c r="B27" i="1"/>
  <c r="B28" i="1"/>
  <c r="C12" i="1"/>
  <c r="D12" i="1"/>
  <c r="E12" i="1"/>
  <c r="F12" i="1"/>
  <c r="G12" i="1"/>
  <c r="H12" i="1"/>
  <c r="I12" i="1"/>
  <c r="B12" i="1"/>
  <c r="B21" i="2" l="1"/>
</calcChain>
</file>

<file path=xl/sharedStrings.xml><?xml version="1.0" encoding="utf-8"?>
<sst xmlns="http://schemas.openxmlformats.org/spreadsheetml/2006/main" count="131" uniqueCount="99">
  <si>
    <t>Advertising model</t>
  </si>
  <si>
    <t xml:space="preserve">Inputs </t>
  </si>
  <si>
    <t>Exposures to various groups per ad</t>
  </si>
  <si>
    <t xml:space="preserve">The Simpsons </t>
  </si>
  <si>
    <t>Sports Center</t>
  </si>
  <si>
    <t>The Real World</t>
  </si>
  <si>
    <t>Lifetime movie</t>
  </si>
  <si>
    <t>CNN</t>
  </si>
  <si>
    <t>Law &amp; order SVU</t>
  </si>
  <si>
    <t>Men 18-25</t>
  </si>
  <si>
    <t>Men 36-55</t>
  </si>
  <si>
    <t>Men&gt;55</t>
  </si>
  <si>
    <t>Women 18-35</t>
  </si>
  <si>
    <t>Women 36-55</t>
  </si>
  <si>
    <t>Women &gt; 55</t>
  </si>
  <si>
    <t>Total Viewers</t>
  </si>
  <si>
    <t>Cost per ad</t>
  </si>
  <si>
    <t>Cost permillion exposures</t>
  </si>
  <si>
    <t>Advertising Plan</t>
  </si>
  <si>
    <t xml:space="preserve">Numbers ads purchased </t>
  </si>
  <si>
    <t>Constraints on numbers of exposures</t>
  </si>
  <si>
    <t>Actual exposures</t>
  </si>
  <si>
    <t>Required exposures</t>
  </si>
  <si>
    <t>&gt;=</t>
  </si>
  <si>
    <t>Objects to minimize</t>
  </si>
  <si>
    <t xml:space="preserve">Total cost </t>
  </si>
  <si>
    <t xml:space="preserve">Desparate Housevies </t>
  </si>
  <si>
    <t>MNF</t>
  </si>
  <si>
    <t>Inputs used for outputs produced</t>
  </si>
  <si>
    <t>School</t>
  </si>
  <si>
    <t>Input 1</t>
  </si>
  <si>
    <t>Input 2</t>
  </si>
  <si>
    <t>Input 3</t>
  </si>
  <si>
    <t>Output 1</t>
  </si>
  <si>
    <t>Output 2</t>
  </si>
  <si>
    <t>Output 3</t>
  </si>
  <si>
    <t>Men &gt; 55</t>
  </si>
  <si>
    <t>Desparate Housevies</t>
  </si>
  <si>
    <t>Maximum number of ads per show</t>
  </si>
  <si>
    <t>Microsoft Excel 16.64 Sensitivity Report</t>
  </si>
  <si>
    <t>Worksheet: [HWK4 Chap 4.xlsx]Sheet1</t>
  </si>
  <si>
    <t>Report Created: 26/09/22 12:15:59 PM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</si>
  <si>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</si>
  <si>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</si>
  <si>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</si>
  <si>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</si>
  <si>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</si>
  <si>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</si>
  <si>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</si>
  <si>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</si>
  <si>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</si>
  <si>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</si>
  <si>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</si>
  <si>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</si>
  <si>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</si>
  <si>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</si>
  <si>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</si>
  <si>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</si>
  <si>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</si>
  <si>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$B$19</t>
  </si>
  <si>
    <t>Numbers ads purchased  Desparate Housevies</t>
  </si>
  <si>
    <t>$C$19</t>
  </si>
  <si>
    <t>Numbers ads purchased  MNF</t>
  </si>
  <si>
    <t>$D$19</t>
  </si>
  <si>
    <t xml:space="preserve">Numbers ads purchased  The Simpsons </t>
  </si>
  <si>
    <t>$E$19</t>
  </si>
  <si>
    <t>Numbers ads purchased  Sports Center</t>
  </si>
  <si>
    <t>$F$19</t>
  </si>
  <si>
    <t>Numbers ads purchased  The Real World</t>
  </si>
  <si>
    <t>$G$19</t>
  </si>
  <si>
    <t>Numbers ads purchased  Lifetime movie</t>
  </si>
  <si>
    <t>$H$19</t>
  </si>
  <si>
    <t>Numbers ads purchased  CNN</t>
  </si>
  <si>
    <t>$I$19</t>
  </si>
  <si>
    <t>Numbers ads purchased  Law &amp; order SVU</t>
  </si>
  <si>
    <t>$B$23</t>
  </si>
  <si>
    <t>Men 18-25 Actual exposures</t>
  </si>
  <si>
    <t>$B$24</t>
  </si>
  <si>
    <t>Men 36-55 Actual exposures</t>
  </si>
  <si>
    <t>$B$25</t>
  </si>
  <si>
    <t>Men &gt; 55 Actual exposures</t>
  </si>
  <si>
    <t>$B$26</t>
  </si>
  <si>
    <t>Women 18-35 Actual exposures</t>
  </si>
  <si>
    <t>$B$27</t>
  </si>
  <si>
    <t>Women 36-55 Actual exposures</t>
  </si>
  <si>
    <t>$B$28</t>
  </si>
  <si>
    <t>Women &gt; 55 Actual exposures</t>
  </si>
  <si>
    <t xml:space="preserve">Unit costs of inputs </t>
  </si>
  <si>
    <t>Constraints that input costs must cover output values</t>
  </si>
  <si>
    <t>Input costs</t>
  </si>
  <si>
    <t>Output values</t>
  </si>
  <si>
    <t xml:space="preserve">Unit prices of outputs </t>
  </si>
  <si>
    <t>Constraints that selected hospitals input cost must equal a nominal value of 1</t>
  </si>
  <si>
    <t>=</t>
  </si>
  <si>
    <t>Maximize selected hospitals output value(to see if it is 1, hence efficient)</t>
  </si>
  <si>
    <t xml:space="preserve">Selected school </t>
  </si>
  <si>
    <t>DEA model for checking efficiency of a selected hospital</t>
  </si>
  <si>
    <t>Selected school input cost</t>
  </si>
  <si>
    <t xml:space="preserve">Selected school output value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</si>
</sst>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$-409]#,##0.000;[Red][$$-409]#,##0.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</font>
    <font>
      <b/>
      <sz val="12"/>
      <color indexed="18"/>
      <name val="Calibri"/>
      <family val="2"/>
      <scheme val="minor"/>
    </font>
    <font>
      <b/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Alignment="1">
      <alignment horizontal="center"/>
    </xf>
    <xf numFmtId="164" fontId="0" fillId="2" borderId="0" xfId="0" applyNumberFormat="1" applyFill="1"/>
    <xf numFmtId="0" fontId="2" fillId="0" borderId="0" xfId="0" applyFont="1"/>
    <xf numFmtId="0" fontId="2" fillId="0" borderId="0" xfId="0" applyFont="1" applyAlignment="1">
      <alignment horizontal="right"/>
    </xf>
    <xf numFmtId="0" fontId="2" fillId="3" borderId="0" xfId="0" applyFont="1" applyFill="1"/>
    <xf numFmtId="0" fontId="0" fillId="0" borderId="0" xfId="0" applyAlignment="1">
      <alignment horizontal="right"/>
    </xf>
    <xf numFmtId="165" fontId="0" fillId="4" borderId="0" xfId="0" applyNumberFormat="1" applyFill="1"/>
    <xf numFmtId="0" fontId="1" fillId="0" borderId="0" xfId="0" applyFont="1" applyAlignment="1">
      <alignment horizontal="left"/>
    </xf>
    <xf numFmtId="0" fontId="0" fillId="0" borderId="3" xfId="0" applyBorder="1"/>
    <xf numFmtId="0" fontId="0" fillId="0" borderId="4" xfId="0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5" borderId="0" xfId="0" applyFont="1" applyFill="1"/>
    <xf numFmtId="0" fontId="0" fillId="6" borderId="0" xfId="0" applyFill="1"/>
    <xf numFmtId="0" fontId="0" fillId="0" borderId="0" xfId="0" applyAlignment="1">
      <alignment horizontal="center" vertical="center"/>
    </xf>
    <xf numFmtId="164" fontId="0" fillId="7" borderId="0" xfId="0" applyNumberFormat="1" applyFill="1"/>
    <xf numFmtId="0" fontId="1" fillId="0" borderId="0" xfId="0" applyFont="1" applyAlignment="1">
      <alignment horizontal="right"/>
    </xf>
    <xf numFmtId="0" fontId="4" fillId="0" borderId="0" xfId="0" applyFont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40EAE-6413-8D4B-BA13-385C9158D6F3}">
  <dimension ref="A1:K31"/>
  <sheetViews>
    <sheetView tabSelected="1" topLeftCell="A13" workbookViewId="0">
      <selection activeCell="D14" sqref="D14"/>
    </sheetView>
  </sheetViews>
  <sheetFormatPr baseColWidth="10" defaultColWidth="11" defaultRowHeight="16" x14ac:dyDescent="0.2"/>
  <cols>
    <col min="1" max="1" width="30" bestFit="1" customWidth="1"/>
    <col min="2" max="2" width="18.1640625" customWidth="1"/>
    <col min="3" max="3" width="11.1640625" customWidth="1"/>
    <col min="4" max="4" width="17.33203125" bestFit="1" customWidth="1"/>
    <col min="5" max="5" width="12.1640625" bestFit="1" customWidth="1"/>
    <col min="6" max="6" width="13.83203125" customWidth="1"/>
    <col min="7" max="7" width="15.83203125" customWidth="1"/>
    <col min="9" max="9" width="17.1640625" customWidth="1"/>
    <col min="11" max="11" width="18.83203125" customWidth="1"/>
  </cols>
  <sheetData>
    <row r="1" spans="1:9" x14ac:dyDescent="0.2">
      <c r="A1" s="2" t="s">
        <v>0</v>
      </c>
    </row>
    <row r="3" spans="1:9" x14ac:dyDescent="0.2">
      <c r="A3" s="2" t="s">
        <v>1</v>
      </c>
    </row>
    <row r="4" spans="1:9" x14ac:dyDescent="0.2">
      <c r="A4" t="s">
        <v>2</v>
      </c>
    </row>
    <row r="5" spans="1:9" x14ac:dyDescent="0.2">
      <c r="B5" s="19" t="s">
        <v>26</v>
      </c>
      <c r="C5" s="19" t="s">
        <v>27</v>
      </c>
      <c r="D5" s="19" t="s">
        <v>3</v>
      </c>
      <c r="E5" s="19" t="s">
        <v>4</v>
      </c>
      <c r="F5" s="19" t="s">
        <v>5</v>
      </c>
      <c r="G5" s="19" t="s">
        <v>6</v>
      </c>
      <c r="H5" s="19" t="s">
        <v>7</v>
      </c>
      <c r="I5" s="19" t="s">
        <v>8</v>
      </c>
    </row>
    <row r="6" spans="1:9" x14ac:dyDescent="0.2">
      <c r="A6" t="s">
        <v>9</v>
      </c>
      <c r="B6" s="1">
        <v>2</v>
      </c>
      <c r="C6" s="1">
        <v>6</v>
      </c>
      <c r="D6" s="1">
        <v>6</v>
      </c>
      <c r="E6" s="1">
        <v>0.5</v>
      </c>
      <c r="F6" s="1">
        <v>0.7</v>
      </c>
      <c r="G6" s="1">
        <v>0.1</v>
      </c>
      <c r="H6" s="1">
        <v>0.1</v>
      </c>
      <c r="I6" s="1">
        <v>3</v>
      </c>
    </row>
    <row r="7" spans="1:9" x14ac:dyDescent="0.2">
      <c r="A7" t="s">
        <v>10</v>
      </c>
      <c r="B7" s="1">
        <v>3</v>
      </c>
      <c r="C7" s="1">
        <v>5</v>
      </c>
      <c r="D7" s="1">
        <v>4</v>
      </c>
      <c r="E7" s="1">
        <v>0.5</v>
      </c>
      <c r="F7" s="1">
        <v>0.2</v>
      </c>
      <c r="G7" s="1">
        <v>0.1</v>
      </c>
      <c r="H7" s="1">
        <v>0.2</v>
      </c>
      <c r="I7" s="1">
        <v>5</v>
      </c>
    </row>
    <row r="8" spans="1:9" x14ac:dyDescent="0.2">
      <c r="A8" t="s">
        <v>11</v>
      </c>
      <c r="B8" s="1">
        <v>2</v>
      </c>
      <c r="C8" s="1">
        <v>3</v>
      </c>
      <c r="D8" s="1">
        <v>0</v>
      </c>
      <c r="E8" s="1">
        <v>0.3</v>
      </c>
      <c r="F8" s="1">
        <v>0</v>
      </c>
      <c r="G8" s="1">
        <v>0</v>
      </c>
      <c r="H8" s="1">
        <v>0.3</v>
      </c>
      <c r="I8" s="1">
        <v>4</v>
      </c>
    </row>
    <row r="9" spans="1:9" x14ac:dyDescent="0.2">
      <c r="A9" t="s">
        <v>12</v>
      </c>
      <c r="B9" s="1">
        <v>6</v>
      </c>
      <c r="C9" s="1">
        <v>1</v>
      </c>
      <c r="D9" s="1">
        <v>4</v>
      </c>
      <c r="E9" s="1">
        <v>0.1</v>
      </c>
      <c r="F9" s="1">
        <v>0.9</v>
      </c>
      <c r="G9" s="1">
        <v>0.6</v>
      </c>
      <c r="H9" s="1">
        <v>0.1</v>
      </c>
      <c r="I9" s="1">
        <v>3</v>
      </c>
    </row>
    <row r="10" spans="1:9" x14ac:dyDescent="0.2">
      <c r="A10" t="s">
        <v>13</v>
      </c>
      <c r="B10" s="1">
        <v>5</v>
      </c>
      <c r="C10" s="1">
        <v>1</v>
      </c>
      <c r="D10" s="1">
        <v>2</v>
      </c>
      <c r="E10" s="1">
        <v>0.1</v>
      </c>
      <c r="F10" s="1">
        <v>0.1</v>
      </c>
      <c r="G10" s="1">
        <v>1.3</v>
      </c>
      <c r="H10" s="1">
        <v>0.2</v>
      </c>
      <c r="I10" s="1">
        <v>5</v>
      </c>
    </row>
    <row r="11" spans="1:9" x14ac:dyDescent="0.2">
      <c r="A11" t="s">
        <v>14</v>
      </c>
      <c r="B11" s="1">
        <v>2</v>
      </c>
      <c r="C11" s="1">
        <v>1</v>
      </c>
      <c r="D11" s="1">
        <v>0</v>
      </c>
      <c r="E11" s="1">
        <v>0</v>
      </c>
      <c r="F11" s="1">
        <v>0</v>
      </c>
      <c r="G11" s="1">
        <v>0.4</v>
      </c>
      <c r="H11" s="1">
        <v>0.3</v>
      </c>
      <c r="I11" s="1">
        <v>4</v>
      </c>
    </row>
    <row r="12" spans="1:9" x14ac:dyDescent="0.2">
      <c r="A12" t="s">
        <v>15</v>
      </c>
      <c r="B12">
        <f>SUM(B6:B11)</f>
        <v>20</v>
      </c>
      <c r="C12">
        <f t="shared" ref="C12:I12" si="0">SUM(C6:C11)</f>
        <v>17</v>
      </c>
      <c r="D12">
        <f t="shared" si="0"/>
        <v>16</v>
      </c>
      <c r="E12">
        <f t="shared" si="0"/>
        <v>1.5000000000000002</v>
      </c>
      <c r="F12">
        <f t="shared" si="0"/>
        <v>1.9</v>
      </c>
      <c r="G12">
        <f t="shared" si="0"/>
        <v>2.5</v>
      </c>
      <c r="H12">
        <f t="shared" si="0"/>
        <v>1.2000000000000002</v>
      </c>
      <c r="I12">
        <f t="shared" si="0"/>
        <v>24</v>
      </c>
    </row>
    <row r="14" spans="1:9" x14ac:dyDescent="0.2">
      <c r="A14" t="s">
        <v>16</v>
      </c>
      <c r="B14" s="1">
        <v>140</v>
      </c>
      <c r="C14" s="1">
        <v>100</v>
      </c>
      <c r="D14" s="1">
        <v>100</v>
      </c>
      <c r="E14" s="1">
        <v>9</v>
      </c>
      <c r="F14" s="1">
        <v>13</v>
      </c>
      <c r="G14" s="1">
        <v>15</v>
      </c>
      <c r="H14" s="1">
        <v>8</v>
      </c>
      <c r="I14" s="1">
        <v>140</v>
      </c>
    </row>
    <row r="15" spans="1:9" x14ac:dyDescent="0.2">
      <c r="A15" t="s">
        <v>17</v>
      </c>
      <c r="B15" s="1">
        <v>6.6669999999999998</v>
      </c>
      <c r="C15" s="1">
        <v>5.8819999999999997</v>
      </c>
      <c r="D15" s="1">
        <v>6.1539999999999999</v>
      </c>
      <c r="E15" s="1">
        <v>6</v>
      </c>
      <c r="F15" s="1">
        <v>6.8419999999999996</v>
      </c>
      <c r="G15" s="1">
        <v>6</v>
      </c>
      <c r="H15" s="1">
        <v>6.6669999999999998</v>
      </c>
      <c r="I15" s="1">
        <v>5.8330000000000002</v>
      </c>
    </row>
    <row r="17" spans="1:11" x14ac:dyDescent="0.2">
      <c r="A17" s="2" t="s">
        <v>18</v>
      </c>
    </row>
    <row r="18" spans="1:11" x14ac:dyDescent="0.2">
      <c r="B18" s="8" t="s">
        <v>37</v>
      </c>
      <c r="C18" s="8" t="s">
        <v>27</v>
      </c>
      <c r="D18" s="8" t="s">
        <v>3</v>
      </c>
      <c r="E18" s="8" t="s">
        <v>4</v>
      </c>
      <c r="F18" s="8" t="s">
        <v>5</v>
      </c>
      <c r="G18" s="8" t="s">
        <v>6</v>
      </c>
      <c r="H18" s="8" t="s">
        <v>7</v>
      </c>
      <c r="I18" s="8" t="s">
        <v>8</v>
      </c>
      <c r="K18" s="10" t="s">
        <v>38</v>
      </c>
    </row>
    <row r="19" spans="1:11" x14ac:dyDescent="0.2">
      <c r="A19" t="s">
        <v>19</v>
      </c>
      <c r="B19" s="18">
        <v>6.1276595744680824</v>
      </c>
      <c r="C19" s="18">
        <v>0</v>
      </c>
      <c r="D19" s="18">
        <v>0.47872340425531945</v>
      </c>
      <c r="E19" s="18">
        <v>0</v>
      </c>
      <c r="F19" s="18">
        <v>7.2340425531914994</v>
      </c>
      <c r="G19" s="18">
        <v>10</v>
      </c>
      <c r="H19" s="18">
        <v>0</v>
      </c>
      <c r="I19" s="18">
        <v>2.9361702127659592</v>
      </c>
      <c r="K19" s="4">
        <v>10</v>
      </c>
    </row>
    <row r="21" spans="1:11" x14ac:dyDescent="0.2">
      <c r="A21" s="2" t="s">
        <v>20</v>
      </c>
    </row>
    <row r="22" spans="1:11" x14ac:dyDescent="0.2">
      <c r="B22" t="s">
        <v>21</v>
      </c>
      <c r="D22" t="s">
        <v>22</v>
      </c>
    </row>
    <row r="23" spans="1:11" x14ac:dyDescent="0.2">
      <c r="A23" t="s">
        <v>9</v>
      </c>
      <c r="B23" s="4">
        <f>SUMPRODUCT(B6:I6, Numbers_ads_purchased)</f>
        <v>30.000000000000011</v>
      </c>
      <c r="C23" s="3" t="s">
        <v>23</v>
      </c>
      <c r="D23" s="1">
        <v>30</v>
      </c>
    </row>
    <row r="24" spans="1:11" x14ac:dyDescent="0.2">
      <c r="A24" t="s">
        <v>10</v>
      </c>
      <c r="B24" s="4">
        <f t="shared" ref="B24:B28" si="1">SUMPRODUCT(B7:I7, Numbers_ads_purchased)</f>
        <v>37.425531914893618</v>
      </c>
      <c r="C24" s="3" t="s">
        <v>23</v>
      </c>
      <c r="D24" s="1">
        <v>20</v>
      </c>
    </row>
    <row r="25" spans="1:11" x14ac:dyDescent="0.2">
      <c r="A25" t="s">
        <v>36</v>
      </c>
      <c r="B25" s="4">
        <f t="shared" si="1"/>
        <v>24</v>
      </c>
      <c r="C25" s="3" t="s">
        <v>23</v>
      </c>
      <c r="D25" s="1">
        <v>10</v>
      </c>
    </row>
    <row r="26" spans="1:11" x14ac:dyDescent="0.2">
      <c r="A26" t="s">
        <v>12</v>
      </c>
      <c r="B26" s="4">
        <f t="shared" si="1"/>
        <v>60</v>
      </c>
      <c r="C26" s="3" t="s">
        <v>23</v>
      </c>
      <c r="D26" s="1">
        <v>60</v>
      </c>
    </row>
    <row r="27" spans="1:11" x14ac:dyDescent="0.2">
      <c r="A27" t="s">
        <v>13</v>
      </c>
      <c r="B27" s="4">
        <f t="shared" si="1"/>
        <v>60</v>
      </c>
      <c r="C27" s="3" t="s">
        <v>23</v>
      </c>
      <c r="D27" s="1">
        <v>60</v>
      </c>
    </row>
    <row r="28" spans="1:11" x14ac:dyDescent="0.2">
      <c r="A28" t="s">
        <v>14</v>
      </c>
      <c r="B28" s="4">
        <f t="shared" si="1"/>
        <v>28.000000000000004</v>
      </c>
      <c r="C28" s="3" t="s">
        <v>23</v>
      </c>
      <c r="D28" s="1">
        <v>28</v>
      </c>
    </row>
    <row r="30" spans="1:11" x14ac:dyDescent="0.2">
      <c r="A30" s="2" t="s">
        <v>24</v>
      </c>
    </row>
    <row r="31" spans="1:11" x14ac:dyDescent="0.2">
      <c r="A31" t="s">
        <v>25</v>
      </c>
      <c r="B31" s="9">
        <f>SUMPRODUCT(B14:I14, Numbers_ads_purchased)</f>
        <v>1560.8510638297871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40885-EC2A-E548-86EE-1699B5097E6A}">
  <dimension ref="A1:H26"/>
  <sheetViews>
    <sheetView showGridLines="0" topLeftCell="A4" workbookViewId="0">
      <selection sqref="A1:A3"/>
    </sheetView>
  </sheetViews>
  <sheetFormatPr baseColWidth="10" defaultColWidth="11" defaultRowHeight="16" x14ac:dyDescent="0.2"/>
  <cols>
    <col min="1" max="1" width="2.33203125" customWidth="1"/>
    <col min="2" max="2" width="6.5" bestFit="1" customWidth="1"/>
    <col min="3" max="3" width="39.6640625" bestFit="1" customWidth="1"/>
    <col min="4" max="4" width="12.1640625" bestFit="1" customWidth="1"/>
    <col min="5" max="5" width="12.83203125" bestFit="1" customWidth="1"/>
    <col min="6" max="6" width="10" bestFit="1" customWidth="1"/>
    <col min="7" max="8" width="12.1640625" bestFit="1" customWidth="1"/>
  </cols>
  <sheetData>
    <row r="1" spans="1:8" x14ac:dyDescent="0.2">
      <c r="A1" s="2" t="s">
        <v>39</v>
      </c>
    </row>
    <row r="2" spans="1:8" x14ac:dyDescent="0.2">
      <c r="A2" s="2" t="s">
        <v>40</v>
      </c>
    </row>
    <row r="3" spans="1:8" x14ac:dyDescent="0.2">
      <c r="A3" s="2" t="s">
        <v>41</v>
      </c>
    </row>
    <row r="6" spans="1:8" ht="17" thickBot="1" x14ac:dyDescent="0.25">
      <c r="A6" t="s">
        <v>42</v>
      </c>
    </row>
    <row r="7" spans="1:8" x14ac:dyDescent="0.2">
      <c r="B7" s="13"/>
      <c r="C7" s="13"/>
      <c r="D7" s="13" t="s">
        <v>45</v>
      </c>
      <c r="E7" s="13" t="s">
        <v>47</v>
      </c>
      <c r="F7" s="13" t="s">
        <v>49</v>
      </c>
      <c r="G7" s="13" t="s">
        <v>51</v>
      </c>
      <c r="H7" s="13" t="s">
        <v>51</v>
      </c>
    </row>
    <row r="8" spans="1:8" ht="17" thickBot="1" x14ac:dyDescent="0.25">
      <c r="B8" s="14" t="s">
        <v>43</v>
      </c>
      <c r="C8" s="14" t="s">
        <v>44</v>
      </c>
      <c r="D8" s="14" t="s">
        <v>46</v>
      </c>
      <c r="E8" s="14" t="s">
        <v>48</v>
      </c>
      <c r="F8" s="14" t="s">
        <v>50</v>
      </c>
      <c r="G8" s="14" t="s">
        <v>52</v>
      </c>
      <c r="H8" s="14" t="s">
        <v>53</v>
      </c>
    </row>
    <row r="9" spans="1:8" x14ac:dyDescent="0.2">
      <c r="B9" s="11" t="s">
        <v>59</v>
      </c>
      <c r="C9" s="11" t="s">
        <v>60</v>
      </c>
      <c r="D9" s="11">
        <v>6.1276595744680824</v>
      </c>
      <c r="E9" s="11">
        <v>0</v>
      </c>
      <c r="F9" s="11">
        <v>140</v>
      </c>
      <c r="G9" s="11">
        <v>23.571428571428591</v>
      </c>
      <c r="H9" s="11">
        <v>16.184210526316068</v>
      </c>
    </row>
    <row r="10" spans="1:8" x14ac:dyDescent="0.2">
      <c r="B10" s="11" t="s">
        <v>61</v>
      </c>
      <c r="C10" s="11" t="s">
        <v>62</v>
      </c>
      <c r="D10" s="11">
        <v>0</v>
      </c>
      <c r="E10" s="11">
        <v>45.797872340425521</v>
      </c>
      <c r="F10" s="11">
        <v>100</v>
      </c>
      <c r="G10" s="11">
        <v>1E+30</v>
      </c>
      <c r="H10" s="11">
        <v>45.797872340425521</v>
      </c>
    </row>
    <row r="11" spans="1:8" x14ac:dyDescent="0.2">
      <c r="B11" s="11" t="s">
        <v>63</v>
      </c>
      <c r="C11" s="11" t="s">
        <v>64</v>
      </c>
      <c r="D11" s="11">
        <v>0.47872340425531945</v>
      </c>
      <c r="E11" s="11">
        <v>0</v>
      </c>
      <c r="F11" s="11">
        <v>80</v>
      </c>
      <c r="G11" s="11">
        <v>39.565217391304444</v>
      </c>
      <c r="H11" s="11">
        <v>12.68041237113427</v>
      </c>
    </row>
    <row r="12" spans="1:8" x14ac:dyDescent="0.2">
      <c r="B12" s="11" t="s">
        <v>65</v>
      </c>
      <c r="C12" s="11" t="s">
        <v>66</v>
      </c>
      <c r="D12" s="11">
        <v>0</v>
      </c>
      <c r="E12" s="11">
        <v>5.3829787234042623</v>
      </c>
      <c r="F12" s="11">
        <v>9</v>
      </c>
      <c r="G12" s="11">
        <v>1E+30</v>
      </c>
      <c r="H12" s="11">
        <v>5.3829787234042623</v>
      </c>
    </row>
    <row r="13" spans="1:8" x14ac:dyDescent="0.2">
      <c r="B13" s="11" t="s">
        <v>67</v>
      </c>
      <c r="C13" s="11" t="s">
        <v>68</v>
      </c>
      <c r="D13" s="11">
        <v>7.2340425531914994</v>
      </c>
      <c r="E13" s="11">
        <v>0</v>
      </c>
      <c r="F13" s="11">
        <v>13</v>
      </c>
      <c r="G13" s="11">
        <v>2.2363636363636785</v>
      </c>
      <c r="H13" s="11">
        <v>6.3488372093023369</v>
      </c>
    </row>
    <row r="14" spans="1:8" x14ac:dyDescent="0.2">
      <c r="B14" s="11" t="s">
        <v>69</v>
      </c>
      <c r="C14" s="11" t="s">
        <v>70</v>
      </c>
      <c r="D14" s="11">
        <v>10</v>
      </c>
      <c r="E14" s="11">
        <v>-7.7659574468085051</v>
      </c>
      <c r="F14" s="11">
        <v>15</v>
      </c>
      <c r="G14" s="11">
        <v>7.7659574468085051</v>
      </c>
      <c r="H14" s="11">
        <v>1E+30</v>
      </c>
    </row>
    <row r="15" spans="1:8" x14ac:dyDescent="0.2">
      <c r="B15" s="11" t="s">
        <v>71</v>
      </c>
      <c r="C15" s="11" t="s">
        <v>72</v>
      </c>
      <c r="D15" s="11">
        <v>0</v>
      </c>
      <c r="E15" s="11">
        <v>0.65425531914894997</v>
      </c>
      <c r="F15" s="11">
        <v>8</v>
      </c>
      <c r="G15" s="11">
        <v>1E+30</v>
      </c>
      <c r="H15" s="11">
        <v>0.65425531914894997</v>
      </c>
    </row>
    <row r="16" spans="1:8" ht="17" thickBot="1" x14ac:dyDescent="0.25">
      <c r="B16" s="12" t="s">
        <v>73</v>
      </c>
      <c r="C16" s="12" t="s">
        <v>74</v>
      </c>
      <c r="D16" s="12">
        <v>2.9361702127659592</v>
      </c>
      <c r="E16" s="12">
        <v>0</v>
      </c>
      <c r="F16" s="12">
        <v>140</v>
      </c>
      <c r="G16" s="12">
        <v>6.8715083798884091</v>
      </c>
      <c r="H16" s="12">
        <v>36.400000000000006</v>
      </c>
    </row>
    <row r="18" spans="1:8" ht="17" thickBot="1" x14ac:dyDescent="0.25">
      <c r="A18" t="s">
        <v>54</v>
      </c>
    </row>
    <row r="19" spans="1:8" x14ac:dyDescent="0.2">
      <c r="B19" s="13"/>
      <c r="C19" s="13"/>
      <c r="D19" s="13" t="s">
        <v>45</v>
      </c>
      <c r="E19" s="13" t="s">
        <v>55</v>
      </c>
      <c r="F19" s="13" t="s">
        <v>57</v>
      </c>
      <c r="G19" s="13" t="s">
        <v>51</v>
      </c>
      <c r="H19" s="13" t="s">
        <v>51</v>
      </c>
    </row>
    <row r="20" spans="1:8" ht="17" thickBot="1" x14ac:dyDescent="0.25">
      <c r="B20" s="14" t="s">
        <v>43</v>
      </c>
      <c r="C20" s="14" t="s">
        <v>44</v>
      </c>
      <c r="D20" s="14" t="s">
        <v>46</v>
      </c>
      <c r="E20" s="14" t="s">
        <v>56</v>
      </c>
      <c r="F20" s="14" t="s">
        <v>58</v>
      </c>
      <c r="G20" s="14" t="s">
        <v>52</v>
      </c>
      <c r="H20" s="14" t="s">
        <v>53</v>
      </c>
    </row>
    <row r="21" spans="1:8" x14ac:dyDescent="0.2">
      <c r="B21" s="11" t="s">
        <v>75</v>
      </c>
      <c r="C21" s="11" t="s">
        <v>76</v>
      </c>
      <c r="D21" s="11">
        <v>30.000000000000011</v>
      </c>
      <c r="E21" s="11">
        <v>3.5106382978723429</v>
      </c>
      <c r="F21" s="11">
        <v>30</v>
      </c>
      <c r="G21" s="11">
        <v>41.142857142857125</v>
      </c>
      <c r="H21" s="11">
        <v>2.5000000000000022</v>
      </c>
    </row>
    <row r="22" spans="1:8" x14ac:dyDescent="0.2">
      <c r="B22" s="11" t="s">
        <v>77</v>
      </c>
      <c r="C22" s="11" t="s">
        <v>78</v>
      </c>
      <c r="D22" s="11">
        <v>37.425531914893618</v>
      </c>
      <c r="E22" s="11">
        <v>0</v>
      </c>
      <c r="F22" s="11">
        <v>20</v>
      </c>
      <c r="G22" s="11">
        <v>17.425531914893615</v>
      </c>
      <c r="H22" s="11">
        <v>1E+30</v>
      </c>
    </row>
    <row r="23" spans="1:8" x14ac:dyDescent="0.2">
      <c r="B23" s="11" t="s">
        <v>79</v>
      </c>
      <c r="C23" s="11" t="s">
        <v>80</v>
      </c>
      <c r="D23" s="11">
        <v>24</v>
      </c>
      <c r="E23" s="11">
        <v>0</v>
      </c>
      <c r="F23" s="11">
        <v>10</v>
      </c>
      <c r="G23" s="11">
        <v>14.000000000000004</v>
      </c>
      <c r="H23" s="11">
        <v>1E+30</v>
      </c>
    </row>
    <row r="24" spans="1:8" x14ac:dyDescent="0.2">
      <c r="B24" s="11" t="s">
        <v>81</v>
      </c>
      <c r="C24" s="11" t="s">
        <v>82</v>
      </c>
      <c r="D24" s="11">
        <v>60</v>
      </c>
      <c r="E24" s="11">
        <v>10.851063829787233</v>
      </c>
      <c r="F24" s="11">
        <v>60</v>
      </c>
      <c r="G24" s="11">
        <v>1.8571428571428537</v>
      </c>
      <c r="H24" s="11">
        <v>4.8571428571428719</v>
      </c>
    </row>
    <row r="25" spans="1:8" x14ac:dyDescent="0.2">
      <c r="B25" s="11" t="s">
        <v>83</v>
      </c>
      <c r="C25" s="11" t="s">
        <v>84</v>
      </c>
      <c r="D25" s="11">
        <v>60</v>
      </c>
      <c r="E25" s="11">
        <v>7.7659574468085069</v>
      </c>
      <c r="F25" s="11">
        <v>60</v>
      </c>
      <c r="G25" s="11">
        <v>2.7200000000000077</v>
      </c>
      <c r="H25" s="11">
        <v>1.0399999999999978</v>
      </c>
    </row>
    <row r="26" spans="1:8" ht="17" thickBot="1" x14ac:dyDescent="0.25">
      <c r="B26" s="12" t="s">
        <v>85</v>
      </c>
      <c r="C26" s="12" t="s">
        <v>86</v>
      </c>
      <c r="D26" s="12">
        <v>28.000000000000004</v>
      </c>
      <c r="E26" s="12">
        <v>14.521276595744689</v>
      </c>
      <c r="F26" s="12">
        <v>28</v>
      </c>
      <c r="G26" s="12">
        <v>1.2093023255813924</v>
      </c>
      <c r="H26" s="12">
        <v>3.1627906976744269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7D1C5-EDA1-944B-A025-D0D51612D507}">
  <dimension ref="A1:I24"/>
  <sheetViews>
    <sheetView workbookViewId="0">
      <selection activeCell="F25" sqref="F25"/>
    </sheetView>
  </sheetViews>
  <sheetFormatPr baseColWidth="10" defaultColWidth="11" defaultRowHeight="16" x14ac:dyDescent="0.2"/>
  <cols>
    <col min="1" max="1" width="26.83203125" bestFit="1" customWidth="1"/>
    <col min="6" max="6" width="19.5" bestFit="1" customWidth="1"/>
  </cols>
  <sheetData>
    <row r="1" spans="1:9" x14ac:dyDescent="0.2">
      <c r="A1" s="2" t="s">
        <v>96</v>
      </c>
    </row>
    <row r="2" spans="1:9" x14ac:dyDescent="0.2">
      <c r="A2" s="2" t="s">
        <v>95</v>
      </c>
      <c r="B2" s="16">
        <v>3</v>
      </c>
    </row>
    <row r="4" spans="1:9" x14ac:dyDescent="0.2">
      <c r="A4" s="20" t="s">
        <v>28</v>
      </c>
      <c r="B4" s="5"/>
      <c r="C4" s="5"/>
      <c r="D4" s="5"/>
      <c r="E4" s="5"/>
      <c r="F4" s="5"/>
      <c r="G4" s="5"/>
    </row>
    <row r="5" spans="1:9" x14ac:dyDescent="0.2">
      <c r="A5" s="6" t="s">
        <v>29</v>
      </c>
      <c r="B5" s="6" t="s">
        <v>30</v>
      </c>
      <c r="C5" s="6" t="s">
        <v>31</v>
      </c>
      <c r="D5" s="6" t="s">
        <v>32</v>
      </c>
      <c r="F5" s="6" t="s">
        <v>29</v>
      </c>
      <c r="G5" s="6" t="s">
        <v>33</v>
      </c>
      <c r="H5" s="6" t="s">
        <v>34</v>
      </c>
      <c r="I5" s="6" t="s">
        <v>35</v>
      </c>
    </row>
    <row r="6" spans="1:9" x14ac:dyDescent="0.2">
      <c r="A6" s="5">
        <v>1</v>
      </c>
      <c r="B6" s="7">
        <v>20</v>
      </c>
      <c r="C6" s="7">
        <v>4</v>
      </c>
      <c r="D6" s="7">
        <v>0.05</v>
      </c>
      <c r="F6" s="5">
        <v>1</v>
      </c>
      <c r="G6" s="7">
        <v>8</v>
      </c>
      <c r="H6" s="7">
        <v>12</v>
      </c>
      <c r="I6" s="7">
        <v>12</v>
      </c>
    </row>
    <row r="7" spans="1:9" x14ac:dyDescent="0.2">
      <c r="A7" s="5">
        <v>2</v>
      </c>
      <c r="B7" s="7">
        <v>10</v>
      </c>
      <c r="C7" s="7">
        <v>2</v>
      </c>
      <c r="D7" s="7">
        <v>0.03</v>
      </c>
      <c r="F7" s="5">
        <v>2</v>
      </c>
      <c r="G7" s="7">
        <v>10</v>
      </c>
      <c r="H7" s="7">
        <v>8</v>
      </c>
      <c r="I7" s="7">
        <v>9</v>
      </c>
    </row>
    <row r="8" spans="1:9" x14ac:dyDescent="0.2">
      <c r="A8" s="5">
        <v>3</v>
      </c>
      <c r="B8" s="7">
        <v>11</v>
      </c>
      <c r="C8" s="7">
        <v>2</v>
      </c>
      <c r="D8" s="7">
        <v>0.06</v>
      </c>
      <c r="F8" s="5">
        <v>3</v>
      </c>
      <c r="G8" s="7">
        <v>11</v>
      </c>
      <c r="H8" s="7">
        <v>11</v>
      </c>
      <c r="I8" s="7">
        <v>11</v>
      </c>
    </row>
    <row r="9" spans="1:9" x14ac:dyDescent="0.2">
      <c r="A9" s="5">
        <v>4</v>
      </c>
      <c r="B9" s="7">
        <v>9</v>
      </c>
      <c r="C9" s="7">
        <v>2</v>
      </c>
      <c r="D9" s="7">
        <v>0.06</v>
      </c>
      <c r="F9" s="5">
        <v>4</v>
      </c>
      <c r="G9" s="7">
        <v>9</v>
      </c>
      <c r="H9" s="7">
        <v>12</v>
      </c>
      <c r="I9" s="7">
        <v>12</v>
      </c>
    </row>
    <row r="11" spans="1:9" x14ac:dyDescent="0.2">
      <c r="A11" s="2" t="s">
        <v>87</v>
      </c>
      <c r="B11" s="15">
        <v>9.0909090909090912E-2</v>
      </c>
      <c r="C11" s="15">
        <v>4.163336342344337E-17</v>
      </c>
      <c r="D11" s="15">
        <v>0</v>
      </c>
      <c r="F11" s="2" t="s">
        <v>91</v>
      </c>
      <c r="G11" s="15">
        <v>9.0909090909090898E-2</v>
      </c>
      <c r="H11" s="15">
        <v>0</v>
      </c>
      <c r="I11" s="15">
        <v>1.3877787807814457E-17</v>
      </c>
    </row>
    <row r="13" spans="1:9" x14ac:dyDescent="0.2">
      <c r="A13" s="2" t="s">
        <v>88</v>
      </c>
    </row>
    <row r="14" spans="1:9" x14ac:dyDescent="0.2">
      <c r="A14" t="s">
        <v>29</v>
      </c>
      <c r="B14" t="s">
        <v>89</v>
      </c>
      <c r="D14" t="s">
        <v>90</v>
      </c>
    </row>
    <row r="15" spans="1:9" x14ac:dyDescent="0.2">
      <c r="A15">
        <v>1</v>
      </c>
      <c r="B15">
        <f xml:space="preserve"> SUMPRODUCT(Unit_costs_of_inputs, B6:D6)</f>
        <v>1.8181818181818186</v>
      </c>
      <c r="C15" s="17" t="s">
        <v>23</v>
      </c>
      <c r="D15">
        <f>SUMPRODUCT(Unit_prices_of_outputs, G6:I6)</f>
        <v>0.72727272727272729</v>
      </c>
    </row>
    <row r="16" spans="1:9" x14ac:dyDescent="0.2">
      <c r="A16">
        <v>2</v>
      </c>
      <c r="B16">
        <f xml:space="preserve"> SUMPRODUCT(Unit_costs_of_inputs, B7:D7)</f>
        <v>0.90909090909090928</v>
      </c>
      <c r="C16" s="17" t="s">
        <v>23</v>
      </c>
      <c r="D16">
        <f>SUMPRODUCT(Unit_prices_of_outputs, G7:I7)</f>
        <v>0.90909090909090906</v>
      </c>
    </row>
    <row r="17" spans="1:4" x14ac:dyDescent="0.2">
      <c r="A17">
        <v>3</v>
      </c>
      <c r="B17">
        <f xml:space="preserve"> SUMPRODUCT(Unit_costs_of_inputs, B8:D8)</f>
        <v>1</v>
      </c>
      <c r="C17" s="17" t="s">
        <v>23</v>
      </c>
      <c r="D17">
        <f>SUMPRODUCT(Unit_prices_of_outputs, G8:I8)</f>
        <v>1</v>
      </c>
    </row>
    <row r="18" spans="1:4" x14ac:dyDescent="0.2">
      <c r="A18">
        <v>4</v>
      </c>
      <c r="B18">
        <f xml:space="preserve"> SUMPRODUCT(Unit_costs_of_inputs, B9:D9)</f>
        <v>0.81818181818181834</v>
      </c>
      <c r="C18" s="17" t="s">
        <v>23</v>
      </c>
      <c r="D18">
        <f>SUMPRODUCT(Unit_prices_of_outputs, G9:I9)</f>
        <v>0.81818181818181834</v>
      </c>
    </row>
    <row r="20" spans="1:4" x14ac:dyDescent="0.2">
      <c r="A20" s="2" t="s">
        <v>92</v>
      </c>
    </row>
    <row r="21" spans="1:4" x14ac:dyDescent="0.2">
      <c r="A21" t="s">
        <v>97</v>
      </c>
      <c r="B21">
        <f>VLOOKUP(Selected_school, A15:B18,2)</f>
        <v>1</v>
      </c>
      <c r="C21" t="s">
        <v>93</v>
      </c>
      <c r="D21">
        <v>1</v>
      </c>
    </row>
    <row r="23" spans="1:4" x14ac:dyDescent="0.2">
      <c r="A23" s="2" t="s">
        <v>94</v>
      </c>
    </row>
    <row r="24" spans="1:4" x14ac:dyDescent="0.2">
      <c r="A24" t="s">
        <v>98</v>
      </c>
      <c r="B24" s="21">
        <f>VLOOKUP(Selected_school, A15:D18,4)</f>
        <v>1</v>
      </c>
    </row>
  </sheetData>
  <scenarios current="0">
    <scenario name="schenario 1 school 1" count="6" user="Kanika Yadav" comment="Created by Kanika Yadav on 9/29/2022">
      <inputCells r="B11" val="0"/>
      <inputCells r="C11" val="0"/>
      <inputCells r="D11" val="19.9999999999997"/>
      <inputCells r="G11" val="0"/>
      <inputCells r="H11" val="0.0749999999999973"/>
      <inputCells r="I11" val="0"/>
    </scenario>
    <scenario name="school1" count="6" user="Kanika Yadav" comment="Created by Kanika Yadav on 9/29/2022">
      <inputCells r="B11" val="0"/>
      <inputCells r="C11" val="0"/>
      <inputCells r="D11" val="19.9999999999997"/>
      <inputCells r="G11" val="0"/>
      <inputCells r="H11" val="0.0749999999999973"/>
      <inputCells r="I11" val="0"/>
    </scenario>
    <scenario name="school2" count="6" user="Kanika Yadav" comment="Created by Kanika Yadav on 9/29/2022">
      <inputCells r="B11" val="0.1"/>
      <inputCells r="C11" val="0"/>
      <inputCells r="D11" val="3.5527136788005E-15"/>
      <inputCells r="G11" val="0.1"/>
      <inputCells r="H11" val="0"/>
      <inputCells r="I11" val="0"/>
    </scenario>
    <scenario name="school 3" count="6" user="Kanika Yadav" comment="Created by Kanika Yadav on 9/29/2022">
      <inputCells r="B11" val="0.0909090909090909"/>
      <inputCells r="C11" val="4.16333634234434E-17"/>
      <inputCells r="D11" val="0"/>
      <inputCells r="G11" val="0.0909090909090909"/>
      <inputCells r="H11" val="0"/>
      <inputCells r="I11" val="1.38777878078145E-17"/>
    </scenario>
    <scenario name="school3" count="6" user="Kanika Yadav" comment="Created by Kanika Yadav on 9/29/2022">
      <inputCells r="B11" val="0.0909090909090909"/>
      <inputCells r="C11" val="4.16333634234434E-17"/>
      <inputCells r="D11" val="0"/>
      <inputCells r="G11" val="0.0909090909090909"/>
      <inputCells r="H11" val="0"/>
      <inputCells r="I11" val="1.38777878078145E-17"/>
    </scenario>
  </scenario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size="15" baseType="lpstr">
      <vt:lpstr>Q 4</vt:lpstr>
      <vt:lpstr>Sensitivity Report 1</vt:lpstr>
      <vt:lpstr>Q 42</vt:lpstr>
      <vt:lpstr>Actual_exposures</vt:lpstr>
      <vt:lpstr>Input_costs</vt:lpstr>
      <vt:lpstr>Maximum_number_of_ads_per_show</vt:lpstr>
      <vt:lpstr>Numbers_ads_purchased</vt:lpstr>
      <vt:lpstr>Output_values</vt:lpstr>
      <vt:lpstr>Required_exposures</vt:lpstr>
      <vt:lpstr>Selected_school</vt:lpstr>
      <vt:lpstr>Selected_school_input_cost</vt:lpstr>
      <vt:lpstr>Selected_school_output_value</vt:lpstr>
      <vt:lpstr>Total_cost</vt:lpstr>
      <vt:lpstr>Unit_costs_of_inputs</vt:lpstr>
      <vt:lpstr>Unit_prices_of_outputs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2022-09-25T03:23:20Z</dcterms:created>
  <dcterms:modified xsi:type="dcterms:W3CDTF">2022-10-10T02:59:30Z</dcterms:modified>
</cp:coreProperties>
</file>