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2nd Semester/650 Optimization and Process Analytics/Homework Assignments/"/>
    </mc:Choice>
  </mc:AlternateContent>
  <xr:revisionPtr revIDLastSave="0" documentId="13_ncr:1_{D254CC5A-289A-9C48-95F2-63A8C452EB09}" xr6:coauthVersionLast="47" xr6:coauthVersionMax="47" xr10:uidLastSave="{00000000-0000-0000-0000-000000000000}"/>
  <bookViews>
    <workbookView xWindow="240" yWindow="540" windowWidth="28560" windowHeight="16560" activeTab="1" xr2:uid="{AB8AB079-A7F1-044B-921C-09A1830A53CD}"/>
  </bookViews>
  <sheets>
    <sheet name="HWK2 Q1" sheetId="3" r:id="rId1"/>
    <sheet name="Q2" sheetId="4" r:id="rId2"/>
    <sheet name="Practice" sheetId="1" r:id="rId3"/>
  </sheets>
  <definedNames>
    <definedName name="A">Practice!$B$2:$D$3</definedName>
    <definedName name="AMAT">'HWK2 Q1'!$A$3:$C$4</definedName>
    <definedName name="B">Practice!$F$2:$H$3</definedName>
    <definedName name="BMAT">'HWK2 Q1'!$E$3:$F$5</definedName>
    <definedName name="CMAT">'HWK2 Q1'!$A$9:$B$10</definedName>
    <definedName name="D">Practice!$D$5:$D$7</definedName>
    <definedName name="DMAT">'HWK2 Q1'!$E$9:$F$10</definedName>
    <definedName name="first">Practice!$B$2</definedName>
    <definedName name="G">Practice!$B$15:$C$16</definedName>
    <definedName name="ginv">Practice!$F$15:$G$16</definedName>
    <definedName name="hours_available">'Q2'!$D$14</definedName>
    <definedName name="Hours_required">'Q2'!$B$14</definedName>
    <definedName name="K">'HWK2 Q1'!$H$14:$H$15</definedName>
    <definedName name="Maximum_sales">'Q2'!$C$11:$D$11</definedName>
    <definedName name="no_to_produce">'Q2'!$C$9:$D$9</definedName>
    <definedName name="solver_adj" localSheetId="1" hidden="1">'Q2'!$C$9:$D$9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itr" localSheetId="1" hidden="1">2147483647</definedName>
    <definedName name="solver_lhs1" localSheetId="1" hidden="1">'Q2'!$B$14</definedName>
    <definedName name="solver_lhs2" localSheetId="1" hidden="1">'Q2'!$C$9:$D$9</definedName>
    <definedName name="solver_lin" localSheetId="1" hidden="1">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hours_available</definedName>
    <definedName name="solver_rhs2" localSheetId="1" hidden="1">Maximum_sales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4" l="1"/>
  <c r="D18" i="4" l="1"/>
  <c r="C18" i="4"/>
  <c r="E18" i="4" s="1"/>
  <c r="C19" i="3" a="1"/>
  <c r="C19" i="3" s="1"/>
  <c r="E14" i="3"/>
  <c r="A25" i="3" l="1" a="1"/>
  <c r="A25" i="3" s="1"/>
  <c r="A14" i="3" a="1"/>
  <c r="A14" i="3" s="1"/>
  <c r="K9" i="3" a="1"/>
  <c r="K9" i="3" s="1"/>
  <c r="H9" i="3" a="1"/>
  <c r="H9" i="3" s="1"/>
  <c r="H3" i="3" a="1"/>
  <c r="H3" i="3" s="1"/>
  <c r="F15" i="1" a="1"/>
  <c r="F15" i="1" s="1"/>
  <c r="I15" i="1" s="1" a="1"/>
  <c r="I15" i="1" s="1"/>
  <c r="I10" i="1" a="1"/>
  <c r="I10" i="1" s="1"/>
  <c r="G5" i="1" a="1"/>
  <c r="G5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<sst xmlns="http://schemas.openxmlformats.org/spreadsheetml/2006/main" count="41" uniqueCount="36">
  <si>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A.D</t>
  </si>
  <si>
    <t>D</t>
  </si>
  <si>
    <t>A</t>
  </si>
  <si>
    <t>B</t>
  </si>
  <si>
    <t>A+B</t>
  </si>
  <si>
    <t xml:space="preserve">AMAT </t>
  </si>
  <si>
    <t>BMAT</t>
  </si>
  <si>
    <t>AMAT * BMAT</t>
  </si>
  <si>
    <t>X1</t>
  </si>
  <si>
    <t>X2</t>
  </si>
  <si>
    <t>unit margin</t>
  </si>
  <si>
    <t>labor required per unit</t>
  </si>
  <si>
    <t>Maximum sales</t>
  </si>
  <si>
    <t>&lt;=</t>
  </si>
  <si>
    <t>Hours required</t>
  </si>
  <si>
    <t xml:space="preserve">&lt;= </t>
  </si>
  <si>
    <t>AMAT</t>
  </si>
  <si>
    <t>MATRIX NULTIPLICATION</t>
  </si>
  <si>
    <t>MATRIX ADDITION AND SUBTRACTION</t>
  </si>
  <si>
    <t>CMAT</t>
  </si>
  <si>
    <t>DMAT</t>
  </si>
  <si>
    <t>CMAT +DMAT</t>
  </si>
  <si>
    <t>CMAT-DMAT</t>
  </si>
  <si>
    <t>MATRIX INVERSE</t>
  </si>
  <si>
    <t>CMAT -1</t>
  </si>
  <si>
    <t>DMAT -1</t>
  </si>
  <si>
    <t>KVEC</t>
  </si>
  <si>
    <t>SIMULTANEOUS EQUATIONS</t>
  </si>
  <si>
    <t xml:space="preserve">DMAT.X =K </t>
  </si>
  <si>
    <t>X</t>
  </si>
  <si>
    <t>MATRIX TRANSPOSITION</t>
  </si>
  <si>
    <t>AMAT TRANSPOSE</t>
  </si>
  <si>
    <t>Hours available</t>
  </si>
  <si>
    <t>Total</t>
  </si>
  <si>
    <t xml:space="preserve">Net Profit </t>
  </si>
  <si>
    <t>no to 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</si>
</sst>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5FC2C-D25C-6743-9C29-DE5D69709556}">
  <dimension ref="A1:L27"/>
  <sheetViews>
    <sheetView topLeftCell="A4" workbookViewId="0">
      <selection activeCell="E31" sqref="E31"/>
    </sheetView>
  </sheetViews>
  <sheetFormatPr baseColWidth="10" defaultRowHeight="16" x14ac:dyDescent="0.2"/>
  <sheetData>
    <row r="1" spans="1:12" x14ac:dyDescent="0.2">
      <c r="A1" s="1" t="s">
        <v>17</v>
      </c>
    </row>
    <row r="2" spans="1:12" x14ac:dyDescent="0.2">
      <c r="A2" t="s">
        <v>16</v>
      </c>
      <c r="E2" t="s">
        <v>6</v>
      </c>
      <c r="H2" t="s">
        <v>7</v>
      </c>
    </row>
    <row r="3" spans="1:12" x14ac:dyDescent="0.2">
      <c r="A3" s="2">
        <v>5</v>
      </c>
      <c r="B3" s="2">
        <v>4</v>
      </c>
      <c r="C3" s="2">
        <v>3</v>
      </c>
      <c r="E3" s="2">
        <v>1</v>
      </c>
      <c r="F3" s="2">
        <v>2</v>
      </c>
      <c r="H3" s="2" cm="1">
        <f t="array" ref="H3:I4">MMULT(AMAT, BMAT)</f>
        <v>10</v>
      </c>
      <c r="I3" s="2">
        <v>13</v>
      </c>
    </row>
    <row r="4" spans="1:12" x14ac:dyDescent="0.2">
      <c r="A4" s="2">
        <v>2</v>
      </c>
      <c r="B4" s="2">
        <v>1</v>
      </c>
      <c r="C4" s="2">
        <v>1</v>
      </c>
      <c r="E4" s="2">
        <v>2</v>
      </c>
      <c r="F4" s="2">
        <v>0</v>
      </c>
      <c r="H4" s="2">
        <v>3</v>
      </c>
      <c r="I4" s="2">
        <v>5</v>
      </c>
    </row>
    <row r="5" spans="1:12" x14ac:dyDescent="0.2">
      <c r="E5" s="2">
        <v>-1</v>
      </c>
      <c r="F5" s="2">
        <v>1</v>
      </c>
    </row>
    <row r="7" spans="1:12" x14ac:dyDescent="0.2">
      <c r="A7" t="s">
        <v>18</v>
      </c>
    </row>
    <row r="8" spans="1:12" x14ac:dyDescent="0.2">
      <c r="A8" t="s">
        <v>19</v>
      </c>
      <c r="E8" t="s">
        <v>20</v>
      </c>
      <c r="H8" t="s">
        <v>21</v>
      </c>
      <c r="K8" t="s">
        <v>22</v>
      </c>
    </row>
    <row r="9" spans="1:12" x14ac:dyDescent="0.2">
      <c r="A9" s="3">
        <v>1</v>
      </c>
      <c r="B9" s="3">
        <v>0</v>
      </c>
      <c r="E9" s="3">
        <v>2</v>
      </c>
      <c r="F9" s="3">
        <v>2</v>
      </c>
      <c r="H9" s="3" cm="1">
        <f t="array" ref="H9:I10">CMAT+DMAT</f>
        <v>3</v>
      </c>
      <c r="I9" s="3">
        <v>2</v>
      </c>
      <c r="K9" s="3" cm="1">
        <f t="array" ref="K9:L10">CMAT-DMAT</f>
        <v>-1</v>
      </c>
      <c r="L9" s="3">
        <v>-2</v>
      </c>
    </row>
    <row r="10" spans="1:12" x14ac:dyDescent="0.2">
      <c r="A10" s="3">
        <v>0</v>
      </c>
      <c r="B10" s="3">
        <v>1</v>
      </c>
      <c r="E10" s="3">
        <v>2</v>
      </c>
      <c r="F10" s="3">
        <v>1</v>
      </c>
      <c r="H10" s="3">
        <v>2</v>
      </c>
      <c r="I10" s="3">
        <v>2</v>
      </c>
      <c r="K10" s="3">
        <v>-2</v>
      </c>
      <c r="L10" s="3">
        <v>0</v>
      </c>
    </row>
    <row r="12" spans="1:12" x14ac:dyDescent="0.2">
      <c r="A12" t="s">
        <v>23</v>
      </c>
    </row>
    <row r="13" spans="1:12" x14ac:dyDescent="0.2">
      <c r="A13" t="s">
        <v>24</v>
      </c>
      <c r="E13" t="s">
        <v>25</v>
      </c>
      <c r="H13" t="s">
        <v>26</v>
      </c>
    </row>
    <row r="14" spans="1:12" x14ac:dyDescent="0.2">
      <c r="A14" s="2" cm="1">
        <f t="array" ref="A14:B15">MINVERSE(CMAT)</f>
        <v>1</v>
      </c>
      <c r="B14" s="2">
        <v>0</v>
      </c>
      <c r="E14" s="2">
        <f>C2</f>
        <v>0</v>
      </c>
      <c r="F14" s="2"/>
      <c r="H14" s="2">
        <v>2</v>
      </c>
    </row>
    <row r="15" spans="1:12" x14ac:dyDescent="0.2">
      <c r="A15" s="2">
        <v>0</v>
      </c>
      <c r="B15" s="2">
        <v>1</v>
      </c>
      <c r="E15" s="2"/>
      <c r="F15" s="2"/>
      <c r="H15" s="2">
        <v>1</v>
      </c>
    </row>
    <row r="17" spans="1:3" x14ac:dyDescent="0.2">
      <c r="A17" t="s">
        <v>27</v>
      </c>
    </row>
    <row r="18" spans="1:3" x14ac:dyDescent="0.2">
      <c r="A18" t="s">
        <v>28</v>
      </c>
      <c r="C18" t="s">
        <v>29</v>
      </c>
    </row>
    <row r="19" spans="1:3" x14ac:dyDescent="0.2">
      <c r="C19" s="4" cm="1">
        <f t="array" ref="C19:C20" xml:space="preserve"> MMULT(MINVERSE(DMAT), K)</f>
        <v>0</v>
      </c>
    </row>
    <row r="20" spans="1:3" x14ac:dyDescent="0.2">
      <c r="C20" s="4">
        <v>1</v>
      </c>
    </row>
    <row r="23" spans="1:3" x14ac:dyDescent="0.2">
      <c r="A23" t="s">
        <v>30</v>
      </c>
    </row>
    <row r="24" spans="1:3" x14ac:dyDescent="0.2">
      <c r="A24" t="s">
        <v>31</v>
      </c>
    </row>
    <row r="25" spans="1:3" x14ac:dyDescent="0.2">
      <c r="A25" s="5" cm="1">
        <f t="array" ref="A25:B27">TRANSPOSE(AMAT)</f>
        <v>5</v>
      </c>
      <c r="B25" s="5">
        <v>2</v>
      </c>
    </row>
    <row r="26" spans="1:3" x14ac:dyDescent="0.2">
      <c r="A26" s="5">
        <v>4</v>
      </c>
      <c r="B26" s="5">
        <v>1</v>
      </c>
    </row>
    <row r="27" spans="1:3" x14ac:dyDescent="0.2">
      <c r="A27" s="5">
        <v>3</v>
      </c>
      <c r="B2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A864-A9D9-114B-9252-483EF2091164}">
  <dimension ref="B4:E18"/>
  <sheetViews>
    <sheetView tabSelected="1" topLeftCell="A2" workbookViewId="0">
      <selection activeCell="E21" sqref="E21"/>
    </sheetView>
  </sheetViews>
  <sheetFormatPr baseColWidth="10" defaultRowHeight="16" x14ac:dyDescent="0.2"/>
  <cols>
    <col min="2" max="2" width="19.6640625" style="6" bestFit="1" customWidth="1"/>
    <col min="3" max="3" width="12.5" style="6" customWidth="1"/>
    <col min="4" max="4" width="13.6640625" style="6" bestFit="1" customWidth="1"/>
  </cols>
  <sheetData>
    <row r="4" spans="2:4" x14ac:dyDescent="0.2">
      <c r="C4" s="6" t="s">
        <v>8</v>
      </c>
      <c r="D4" s="6" t="s">
        <v>9</v>
      </c>
    </row>
    <row r="5" spans="2:4" x14ac:dyDescent="0.2">
      <c r="B5" s="6" t="s">
        <v>10</v>
      </c>
      <c r="C5" s="8">
        <v>3</v>
      </c>
      <c r="D5" s="8">
        <v>5</v>
      </c>
    </row>
    <row r="7" spans="2:4" x14ac:dyDescent="0.2">
      <c r="B7" s="6" t="s">
        <v>11</v>
      </c>
      <c r="C7" s="8">
        <v>3</v>
      </c>
      <c r="D7" s="8">
        <v>2</v>
      </c>
    </row>
    <row r="9" spans="2:4" x14ac:dyDescent="0.2">
      <c r="B9" s="6" t="s">
        <v>35</v>
      </c>
      <c r="C9" s="7">
        <v>2</v>
      </c>
      <c r="D9" s="7">
        <v>6</v>
      </c>
    </row>
    <row r="10" spans="2:4" x14ac:dyDescent="0.2">
      <c r="C10" s="6" t="s">
        <v>13</v>
      </c>
      <c r="D10" s="6" t="s">
        <v>13</v>
      </c>
    </row>
    <row r="11" spans="2:4" x14ac:dyDescent="0.2">
      <c r="B11" s="6" t="s">
        <v>12</v>
      </c>
      <c r="C11" s="8">
        <v>4</v>
      </c>
      <c r="D11" s="8">
        <v>6</v>
      </c>
    </row>
    <row r="13" spans="2:4" x14ac:dyDescent="0.2">
      <c r="B13" s="6" t="s">
        <v>14</v>
      </c>
      <c r="D13" s="6" t="s">
        <v>32</v>
      </c>
    </row>
    <row r="14" spans="2:4" x14ac:dyDescent="0.2">
      <c r="B14" s="6">
        <f>SUMPRODUCT(C7:D7, no_to_produce)</f>
        <v>18</v>
      </c>
      <c r="C14" s="6" t="s">
        <v>15</v>
      </c>
      <c r="D14" s="8">
        <v>18</v>
      </c>
    </row>
    <row r="17" spans="2:5" x14ac:dyDescent="0.2">
      <c r="C17" s="6" t="s">
        <v>8</v>
      </c>
      <c r="D17" s="6" t="s">
        <v>9</v>
      </c>
      <c r="E17" s="6" t="s">
        <v>33</v>
      </c>
    </row>
    <row r="18" spans="2:5" x14ac:dyDescent="0.2">
      <c r="B18" s="6" t="s">
        <v>34</v>
      </c>
      <c r="C18" s="6">
        <f>C5*C9</f>
        <v>6</v>
      </c>
      <c r="D18" s="6">
        <f>D5*D9</f>
        <v>30</v>
      </c>
      <c r="E18" s="9">
        <f>SUM(C18:D18)</f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35AB-D384-B644-8C38-E015E070EEBD}">
  <dimension ref="B1:L16"/>
  <sheetViews>
    <sheetView workbookViewId="0">
      <selection activeCell="D28" sqref="D28"/>
    </sheetView>
  </sheetViews>
  <sheetFormatPr baseColWidth="10" defaultRowHeight="16" x14ac:dyDescent="0.2"/>
  <sheetData>
    <row r="1" spans="2:12" x14ac:dyDescent="0.2">
      <c r="B1" t="s">
        <v>2</v>
      </c>
      <c r="F1" t="s">
        <v>3</v>
      </c>
      <c r="J1" t="s">
        <v>4</v>
      </c>
    </row>
    <row r="2" spans="2:12" x14ac:dyDescent="0.2">
      <c r="B2">
        <v>5</v>
      </c>
      <c r="C2">
        <v>4</v>
      </c>
      <c r="D2">
        <v>3</v>
      </c>
      <c r="F2">
        <v>2</v>
      </c>
      <c r="G2">
        <v>3</v>
      </c>
      <c r="H2">
        <v>4</v>
      </c>
      <c r="J2" cm="1">
        <f t="array" ref="J2:L3" xml:space="preserve"> A+B</f>
        <v>7</v>
      </c>
      <c r="K2">
        <v>7</v>
      </c>
      <c r="L2">
        <v>7</v>
      </c>
    </row>
    <row r="3" spans="2:12" x14ac:dyDescent="0.2">
      <c r="B3">
        <v>2</v>
      </c>
      <c r="C3">
        <v>1</v>
      </c>
      <c r="D3">
        <v>1</v>
      </c>
      <c r="F3">
        <v>5</v>
      </c>
      <c r="G3">
        <v>6</v>
      </c>
      <c r="H3">
        <v>7</v>
      </c>
      <c r="J3">
        <v>7</v>
      </c>
      <c r="K3">
        <v>7</v>
      </c>
      <c r="L3">
        <v>8</v>
      </c>
    </row>
    <row r="4" spans="2:12" x14ac:dyDescent="0.2">
      <c r="D4" t="s">
        <v>1</v>
      </c>
      <c r="G4" t="s">
        <v>0</v>
      </c>
    </row>
    <row r="5" spans="2:12" x14ac:dyDescent="0.2">
      <c r="D5">
        <v>1</v>
      </c>
      <c r="G5" cm="1">
        <f t="array" ref="G5:G6">MMULT(A,D)</f>
        <v>25</v>
      </c>
    </row>
    <row r="6" spans="2:12" x14ac:dyDescent="0.2">
      <c r="D6">
        <v>2</v>
      </c>
      <c r="G6">
        <v>8</v>
      </c>
    </row>
    <row r="7" spans="2:12" x14ac:dyDescent="0.2">
      <c r="D7">
        <v>4</v>
      </c>
    </row>
    <row r="9" spans="2:12" x14ac:dyDescent="0.2">
      <c r="I9" t="s">
        <v>7</v>
      </c>
    </row>
    <row r="10" spans="2:12" x14ac:dyDescent="0.2">
      <c r="B10" t="s">
        <v>5</v>
      </c>
      <c r="F10" t="s">
        <v>6</v>
      </c>
      <c r="I10" cm="1">
        <f t="array" ref="I10:J11">MMULT(AMAT, BMAT)</f>
        <v>10</v>
      </c>
      <c r="J10">
        <v>13</v>
      </c>
    </row>
    <row r="11" spans="2:12" x14ac:dyDescent="0.2">
      <c r="B11">
        <v>5</v>
      </c>
      <c r="C11">
        <v>4</v>
      </c>
      <c r="D11">
        <v>3</v>
      </c>
      <c r="F11">
        <v>1</v>
      </c>
      <c r="G11">
        <v>2</v>
      </c>
      <c r="I11">
        <v>3</v>
      </c>
      <c r="J11">
        <v>5</v>
      </c>
    </row>
    <row r="12" spans="2:12" x14ac:dyDescent="0.2">
      <c r="B12">
        <v>2</v>
      </c>
      <c r="C12">
        <v>1</v>
      </c>
      <c r="D12">
        <v>1</v>
      </c>
      <c r="F12">
        <v>2</v>
      </c>
      <c r="G12">
        <v>0</v>
      </c>
    </row>
    <row r="13" spans="2:12" x14ac:dyDescent="0.2">
      <c r="F13">
        <v>-1</v>
      </c>
      <c r="G13">
        <v>1</v>
      </c>
    </row>
    <row r="15" spans="2:12" x14ac:dyDescent="0.2">
      <c r="B15">
        <v>2</v>
      </c>
      <c r="C15">
        <v>3</v>
      </c>
      <c r="F15" cm="1">
        <f t="array" ref="F15:G16">MINVERSE(G)</f>
        <v>-0.70000000000000007</v>
      </c>
      <c r="G15">
        <v>0.30000000000000004</v>
      </c>
      <c r="I15" cm="1">
        <f t="array" ref="I15:J16">MMULT(G,ginv)</f>
        <v>1.0000000000000002</v>
      </c>
      <c r="J15">
        <v>0</v>
      </c>
    </row>
    <row r="16" spans="2:12" x14ac:dyDescent="0.2">
      <c r="B16">
        <v>8</v>
      </c>
      <c r="C16">
        <v>7</v>
      </c>
      <c r="F16">
        <v>0.8</v>
      </c>
      <c r="G16">
        <v>-0.2</v>
      </c>
      <c r="I16">
        <v>0</v>
      </c>
      <c r="J16">
        <v>1.0000000000000002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HWK2 Q1</vt:lpstr>
      <vt:lpstr>Q2</vt:lpstr>
      <vt:lpstr>Practice</vt:lpstr>
      <vt:lpstr>A</vt:lpstr>
      <vt:lpstr>AMAT</vt:lpstr>
      <vt:lpstr>B</vt:lpstr>
      <vt:lpstr>BMAT</vt:lpstr>
      <vt:lpstr>CMAT</vt:lpstr>
      <vt:lpstr>D</vt:lpstr>
      <vt:lpstr>DMAT</vt:lpstr>
      <vt:lpstr>first</vt:lpstr>
      <vt:lpstr>G</vt:lpstr>
      <vt:lpstr>ginv</vt:lpstr>
      <vt:lpstr>hours_available</vt:lpstr>
      <vt:lpstr>Hours_required</vt:lpstr>
      <vt:lpstr>K</vt:lpstr>
      <vt:lpstr>Maximum_sales</vt:lpstr>
      <vt:lpstr>no_to_produce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2022-09-08T20:04:03Z</dcterms:created>
  <dcterms:modified xsi:type="dcterms:W3CDTF">2022-09-14T23:10:40Z</dcterms:modified>
</cp:coreProperties>
</file>