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OneDrive/documents_bkp/DATA_SCIENCE/Bakup/2nd Semester/650 Optimization and Process Analytics/Homework Assignments/"/>
    </mc:Choice>
  </mc:AlternateContent>
  <xr:revisionPtr revIDLastSave="0" documentId="13_ncr:1_{1BED02D1-3DEE-0648-A758-3A2134D93F59}" xr6:coauthVersionLast="47" xr6:coauthVersionMax="47" xr10:uidLastSave="{00000000-0000-0000-0000-000000000000}"/>
  <bookViews>
    <workbookView xWindow="12960" yWindow="700" windowWidth="27640" windowHeight="16080" activeTab="2" xr2:uid="{879B66E2-87C0-F044-9069-FB89F9E14A2A}"/>
  </bookViews>
  <sheets>
    <sheet name="Sheet1" sheetId="1" r:id="rId1"/>
    <sheet name="Sheet1_STS" sheetId="2" state="veryHidden" r:id="rId2"/>
    <sheet name="STS_1" sheetId="3" r:id="rId3"/>
  </sheets>
  <definedNames>
    <definedName name="Budget">Sheet1!$D$20</definedName>
    <definedName name="ChartData" localSheetId="2">STS_1!$K$5:$K$11</definedName>
    <definedName name="Exposures">Sheet1!$B$24:$B$26</definedName>
    <definedName name="Goals">Sheet1!$D$24:$D$26</definedName>
    <definedName name="InputValues" localSheetId="2">STS_1!$A$5:$A$11</definedName>
    <definedName name="Maximum_ads_allowed">Sheet1!$B$17:$G$17</definedName>
    <definedName name="Minimum_ads_required">Sheet1!$B$13:$G$13</definedName>
    <definedName name="Number_purchased">Sheet1!$B$15:$G$15</definedName>
    <definedName name="OutputAddresses" localSheetId="2">STS_1!$B$4:$D$4</definedName>
    <definedName name="OutputValues" localSheetId="2">STS_1!$B$5:$D$11</definedName>
    <definedName name="solver_adj" localSheetId="0" hidden="1">Sheet1!$B$15:$G$15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Sheet1!$B$24:$B$26</definedName>
    <definedName name="solver_lhs2" localSheetId="0" hidden="1">Sheet1!$B$15:$G$15</definedName>
    <definedName name="solver_lhs3" localSheetId="0" hidden="1">Sheet1!$B$15:$G$15</definedName>
    <definedName name="solver_lhs4" localSheetId="0" hidden="1">Sheet1!$B$20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Goals</definedName>
    <definedName name="solver_rhs2" localSheetId="0" hidden="1">Maximum_ads_allowed</definedName>
    <definedName name="solver_rhs3" localSheetId="0" hidden="1">Minimum_ads_required</definedName>
    <definedName name="solver_rhs4" localSheetId="0" hidden="1">Budget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_cost">Sheet1!$B$20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3" l="1"/>
  <c r="K11" i="3"/>
  <c r="K10" i="3"/>
  <c r="K9" i="3"/>
  <c r="K8" i="3"/>
  <c r="K7" i="3"/>
  <c r="K6" i="3"/>
  <c r="K5" i="3"/>
  <c r="J4" i="3"/>
  <c r="B26" i="1"/>
  <c r="B25" i="1"/>
  <c r="B24" i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0F7A3537-634D-FE4C-8527-1215A7B8F79D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  <comment ref="B6" authorId="0" shapeId="0" xr:uid="{4D01BE9B-AB39-7B4D-A0E5-21D263862EC2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  <comment ref="B7" authorId="0" shapeId="0" xr:uid="{3A65C19E-F413-D94F-A20D-AC736B6EBFFA}">
      <text>
        <r>
          <rPr>
            <sz val="10"/>
            <color rgb="FF000000"/>
            <rFont val="Tahoma"/>
            <family val="2"/>
          </rPr>
          <t>Solver could not find a feasible solution.</t>
        </r>
      </text>
    </comment>
    <comment ref="B8" authorId="0" shapeId="0" xr:uid="{18AB3E18-F464-E941-AEE1-5CFB72B3C428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3FB52FE-E4B5-B84F-8628-CF3322BBD22E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FF7C6B56-63B5-F241-8F6F-B6A7E452376F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CA0547AD-B9DB-3342-BF38-CA4A656FDFB6}">
      <text>
        <r>
          <rPr>
            <sz val="10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<sst xmlns="http://schemas.openxmlformats.org/spreadsheetml/2006/main" count="60" uniqueCount="34">
  <si>
    <t>LP model possible to meet all gials?</t>
  </si>
  <si>
    <t>Exposures to various groups per unit of advertising</t>
  </si>
  <si>
    <t>GameShow ad</t>
  </si>
  <si>
    <t>News show ad</t>
  </si>
  <si>
    <t>Sitcom ad</t>
  </si>
  <si>
    <t>Drama ad</t>
  </si>
  <si>
    <t>Soap opera ad</t>
  </si>
  <si>
    <t>High income men</t>
  </si>
  <si>
    <t>High income women</t>
  </si>
  <si>
    <t>Low income People</t>
  </si>
  <si>
    <t>Cost/unit</t>
  </si>
  <si>
    <t>Advertising plan</t>
  </si>
  <si>
    <t>Minimum ads required</t>
  </si>
  <si>
    <t>Maximum ads allowed</t>
  </si>
  <si>
    <t>Number purchased</t>
  </si>
  <si>
    <t>Sports ad</t>
  </si>
  <si>
    <t>&lt;=</t>
  </si>
  <si>
    <t>Budget constraint</t>
  </si>
  <si>
    <t>Total cost</t>
  </si>
  <si>
    <t>Budget</t>
  </si>
  <si>
    <t xml:space="preserve">Goals for numbers of exposures </t>
  </si>
  <si>
    <t>Exposures</t>
  </si>
  <si>
    <t>Goals</t>
  </si>
  <si>
    <t>&gt;=</t>
  </si>
  <si>
    <t>$D$20</t>
  </si>
  <si>
    <t>$B$24:$B$26</t>
  </si>
  <si>
    <t>Input</t>
  </si>
  <si>
    <t>Oneway analysis for Solver model in Sheet1 worksheet</t>
  </si>
  <si>
    <t>Input (cell $D$20) values along side, output cell(s) along top</t>
  </si>
  <si>
    <t>Exposures_1</t>
  </si>
  <si>
    <t>Exposures_2</t>
  </si>
  <si>
    <t>Exposures_3</t>
  </si>
  <si>
    <t>Data for chart</t>
  </si>
  <si>
    <t>Not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</si>
</sst>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4" borderId="0" xfId="0" applyFill="1" applyAlignment="1">
      <alignment horizontal="right" textRotation="90"/>
    </xf>
    <xf numFmtId="0" fontId="2" fillId="0" borderId="0" xfId="0" applyFont="1"/>
    <xf numFmtId="0" fontId="0" fillId="5" borderId="1" xfId="0" applyFill="1" applyBorder="1"/>
    <xf numFmtId="0" fontId="0" fillId="5" borderId="4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Exposures_1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STS_1!$A$5:$A$11</c:f>
              <c:numCache>
                <c:formatCode>General</c:formatCode>
                <c:ptCount val="7"/>
                <c:pt idx="0">
                  <c:v>700</c:v>
                </c:pt>
                <c:pt idx="1">
                  <c:v>725</c:v>
                </c:pt>
                <c:pt idx="2">
                  <c:v>750</c:v>
                </c:pt>
                <c:pt idx="3">
                  <c:v>775</c:v>
                </c:pt>
                <c:pt idx="4">
                  <c:v>800</c:v>
                </c:pt>
                <c:pt idx="5">
                  <c:v>825</c:v>
                </c:pt>
                <c:pt idx="6">
                  <c:v>850</c:v>
                </c:pt>
              </c:numCache>
            </c:numRef>
          </c:cat>
          <c:val>
            <c:numRef>
              <c:f>STS_1!$K$5:$K$11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E-DF47-AE63-DAA09AFF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25856"/>
        <c:axId val="2143133152"/>
      </c:lineChart>
      <c:catAx>
        <c:axId val="6216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Input ($D$20)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133152"/>
        <c:crosses val="autoZero"/>
        <c:auto val="1"/>
        <c:lblAlgn val="ctr"/>
        <c:lblOffset val="100"/>
        <c:noMultiLvlLbl val="0"/>
      </c:catAx>
      <c:valAx>
        <c:axId val="21431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6258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11</xdr:row>
      <xdr:rowOff>63500</xdr:rowOff>
    </xdr:from>
    <xdr:to>
      <xdr:col>13</xdr:col>
      <xdr:colOff>241300</xdr:colOff>
      <xdr:row>25</xdr:row>
      <xdr:rowOff>76200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20123A3-C0AC-E8B5-C2E5-90238746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3</xdr:row>
      <xdr:rowOff>723900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48C1B9-B318-FDB5-911D-5EB00FD85948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C6B8-A2E0-904C-99E7-4E30C1A97D28}">
  <dimension ref="A1:G26"/>
  <sheetViews>
    <sheetView topLeftCell="A3" workbookViewId="0">
      <selection activeCell="D20" sqref="D20"/>
    </sheetView>
  </sheetViews>
  <sheetFormatPr baseColWidth="10" defaultRowHeight="16" x14ac:dyDescent="0.2"/>
  <cols>
    <col min="1" max="1" width="31" customWidth="1"/>
  </cols>
  <sheetData>
    <row r="1" spans="1:7" x14ac:dyDescent="0.2">
      <c r="A1" t="s">
        <v>0</v>
      </c>
    </row>
    <row r="3" spans="1:7" x14ac:dyDescent="0.2">
      <c r="A3" t="s">
        <v>1</v>
      </c>
    </row>
    <row r="4" spans="1:7" x14ac:dyDescent="0.2">
      <c r="B4" t="s">
        <v>15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">
      <c r="A5" t="s">
        <v>7</v>
      </c>
      <c r="B5" s="2">
        <v>7</v>
      </c>
      <c r="C5" s="2">
        <v>3</v>
      </c>
      <c r="D5" s="2">
        <v>6</v>
      </c>
      <c r="E5" s="2">
        <v>4</v>
      </c>
      <c r="F5" s="2">
        <v>6</v>
      </c>
      <c r="G5" s="2">
        <v>3</v>
      </c>
    </row>
    <row r="6" spans="1:7" x14ac:dyDescent="0.2">
      <c r="A6" t="s">
        <v>8</v>
      </c>
      <c r="B6" s="2">
        <v>4</v>
      </c>
      <c r="C6" s="2">
        <v>5</v>
      </c>
      <c r="D6" s="2">
        <v>5</v>
      </c>
      <c r="E6" s="2">
        <v>5</v>
      </c>
      <c r="F6" s="2">
        <v>8</v>
      </c>
      <c r="G6" s="2">
        <v>4</v>
      </c>
    </row>
    <row r="7" spans="1:7" x14ac:dyDescent="0.2">
      <c r="A7" t="s">
        <v>9</v>
      </c>
      <c r="B7" s="2">
        <v>8</v>
      </c>
      <c r="C7" s="2">
        <v>6</v>
      </c>
      <c r="D7" s="2">
        <v>3</v>
      </c>
      <c r="E7" s="2">
        <v>7</v>
      </c>
      <c r="F7" s="2">
        <v>6</v>
      </c>
      <c r="G7" s="2">
        <v>5</v>
      </c>
    </row>
    <row r="9" spans="1:7" x14ac:dyDescent="0.2">
      <c r="A9" t="s">
        <v>10</v>
      </c>
      <c r="B9" s="2">
        <v>120</v>
      </c>
      <c r="C9" s="2">
        <v>40</v>
      </c>
      <c r="D9" s="2">
        <v>50</v>
      </c>
      <c r="E9" s="2">
        <v>40</v>
      </c>
      <c r="F9" s="2">
        <v>60</v>
      </c>
      <c r="G9" s="2">
        <v>40</v>
      </c>
    </row>
    <row r="11" spans="1:7" x14ac:dyDescent="0.2">
      <c r="A11" s="1" t="s">
        <v>11</v>
      </c>
    </row>
    <row r="12" spans="1:7" x14ac:dyDescent="0.2">
      <c r="B12" t="s">
        <v>15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2">
      <c r="A13" t="s">
        <v>12</v>
      </c>
      <c r="B13" s="2">
        <v>2</v>
      </c>
      <c r="C13" s="2">
        <v>0</v>
      </c>
      <c r="D13" s="2">
        <v>2</v>
      </c>
      <c r="E13" s="2">
        <v>0</v>
      </c>
      <c r="F13" s="2">
        <v>2</v>
      </c>
      <c r="G13" s="2">
        <v>0</v>
      </c>
    </row>
    <row r="14" spans="1:7" x14ac:dyDescent="0.2"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</row>
    <row r="15" spans="1:7" x14ac:dyDescent="0.2">
      <c r="A15" t="s">
        <v>14</v>
      </c>
      <c r="B15" s="3">
        <v>2</v>
      </c>
      <c r="C15" s="3">
        <v>0</v>
      </c>
      <c r="D15" s="3">
        <v>2</v>
      </c>
      <c r="E15" s="3">
        <v>4</v>
      </c>
      <c r="F15" s="3">
        <v>3.3333333333333335</v>
      </c>
      <c r="G15" s="3">
        <v>0</v>
      </c>
    </row>
    <row r="16" spans="1:7" x14ac:dyDescent="0.2"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</row>
    <row r="17" spans="1:7" x14ac:dyDescent="0.2">
      <c r="A17" t="s">
        <v>13</v>
      </c>
      <c r="B17" s="2">
        <v>10</v>
      </c>
      <c r="C17" s="2">
        <v>10</v>
      </c>
      <c r="D17" s="2">
        <v>10</v>
      </c>
      <c r="E17" s="2">
        <v>10</v>
      </c>
      <c r="F17" s="2">
        <v>10</v>
      </c>
      <c r="G17" s="2">
        <v>10</v>
      </c>
    </row>
    <row r="19" spans="1:7" x14ac:dyDescent="0.2">
      <c r="A19" t="s">
        <v>17</v>
      </c>
      <c r="B19" t="s">
        <v>18</v>
      </c>
      <c r="D19" t="s">
        <v>19</v>
      </c>
    </row>
    <row r="20" spans="1:7" x14ac:dyDescent="0.2">
      <c r="B20">
        <f>SUMPRODUCT(B9:G9, B15:G15)</f>
        <v>700</v>
      </c>
      <c r="C20" t="s">
        <v>16</v>
      </c>
      <c r="D20" s="2">
        <v>700</v>
      </c>
    </row>
    <row r="22" spans="1:7" x14ac:dyDescent="0.2">
      <c r="A22" t="s">
        <v>20</v>
      </c>
    </row>
    <row r="23" spans="1:7" x14ac:dyDescent="0.2">
      <c r="B23" t="s">
        <v>21</v>
      </c>
      <c r="D23" t="s">
        <v>22</v>
      </c>
    </row>
    <row r="24" spans="1:7" x14ac:dyDescent="0.2">
      <c r="A24" t="s">
        <v>7</v>
      </c>
      <c r="B24">
        <f>SUMPRODUCT(B5:G5, B15:G15)</f>
        <v>62</v>
      </c>
      <c r="C24" t="s">
        <v>23</v>
      </c>
      <c r="D24" s="2">
        <v>65</v>
      </c>
    </row>
    <row r="25" spans="1:7" x14ac:dyDescent="0.2">
      <c r="A25" t="s">
        <v>8</v>
      </c>
      <c r="B25">
        <f>SUMPRODUCT(B6:G6, B15:G15)</f>
        <v>64.666666666666671</v>
      </c>
      <c r="C25" t="s">
        <v>23</v>
      </c>
      <c r="D25" s="2">
        <v>72</v>
      </c>
    </row>
    <row r="26" spans="1:7" x14ac:dyDescent="0.2">
      <c r="A26" t="s">
        <v>9</v>
      </c>
      <c r="B26">
        <f>SUMPRODUCT(B7:G7, B15:G15)</f>
        <v>70</v>
      </c>
      <c r="C26" t="s">
        <v>23</v>
      </c>
      <c r="D26" s="2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1772-DCA4-6749-9CAE-6992DBE28F4A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24</v>
      </c>
    </row>
    <row r="3" spans="1:2" x14ac:dyDescent="0.2">
      <c r="A3">
        <v>1</v>
      </c>
    </row>
    <row r="4" spans="1:2" x14ac:dyDescent="0.2">
      <c r="A4">
        <v>700</v>
      </c>
    </row>
    <row r="5" spans="1:2" x14ac:dyDescent="0.2">
      <c r="A5">
        <v>850</v>
      </c>
    </row>
    <row r="6" spans="1:2" x14ac:dyDescent="0.2">
      <c r="A6">
        <v>25</v>
      </c>
    </row>
    <row r="8" spans="1:2" x14ac:dyDescent="0.2">
      <c r="A8" s="4"/>
      <c r="B8" s="4"/>
    </row>
    <row r="9" spans="1:2" x14ac:dyDescent="0.2">
      <c r="A9" t="s">
        <v>25</v>
      </c>
    </row>
    <row r="10" spans="1:2" x14ac:dyDescent="0.2">
      <c r="A10" t="s">
        <v>26</v>
      </c>
    </row>
    <row r="15" spans="1:2" x14ac:dyDescent="0.2">
      <c r="B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6A15-60F6-0A48-ACC9-34D65198DB14}">
  <dimension ref="A1:K11"/>
  <sheetViews>
    <sheetView tabSelected="1" workbookViewId="0">
      <selection activeCell="D21" sqref="D21"/>
    </sheetView>
  </sheetViews>
  <sheetFormatPr baseColWidth="10" defaultRowHeight="16" x14ac:dyDescent="0.2"/>
  <sheetData>
    <row r="1" spans="1:11" x14ac:dyDescent="0.2">
      <c r="A1" s="1" t="s">
        <v>27</v>
      </c>
      <c r="K1" s="12" t="str">
        <f>CONCATENATE("Sensitivity of ",$K$4," to ","Input")</f>
        <v>Sensitivity of Exposures_1 to Input</v>
      </c>
    </row>
    <row r="3" spans="1:11" x14ac:dyDescent="0.2">
      <c r="A3" t="s">
        <v>28</v>
      </c>
      <c r="K3" t="s">
        <v>32</v>
      </c>
    </row>
    <row r="4" spans="1:11" ht="68" x14ac:dyDescent="0.2">
      <c r="B4" s="6" t="s">
        <v>29</v>
      </c>
      <c r="C4" s="6" t="s">
        <v>30</v>
      </c>
      <c r="D4" s="6" t="s">
        <v>31</v>
      </c>
      <c r="J4" s="12">
        <f>MATCH($K$4,OutputAddresses,0)</f>
        <v>1</v>
      </c>
      <c r="K4" s="11" t="s">
        <v>29</v>
      </c>
    </row>
    <row r="5" spans="1:11" x14ac:dyDescent="0.2">
      <c r="A5" s="5">
        <v>700</v>
      </c>
      <c r="B5" s="13" t="s">
        <v>33</v>
      </c>
      <c r="C5" s="7"/>
      <c r="D5" s="8"/>
      <c r="K5" t="str">
        <f>INDEX(OutputValues,1,$J$4)</f>
        <v>Not feasible</v>
      </c>
    </row>
    <row r="6" spans="1:11" x14ac:dyDescent="0.2">
      <c r="A6" s="5">
        <v>725</v>
      </c>
      <c r="B6" s="14" t="s">
        <v>33</v>
      </c>
      <c r="C6" s="9"/>
      <c r="D6" s="10"/>
      <c r="K6" t="str">
        <f>INDEX(OutputValues,2,$J$4)</f>
        <v>Not feasible</v>
      </c>
    </row>
    <row r="7" spans="1:11" x14ac:dyDescent="0.2">
      <c r="A7" s="5">
        <v>750</v>
      </c>
      <c r="B7" s="14" t="s">
        <v>33</v>
      </c>
      <c r="C7" s="9"/>
      <c r="D7" s="10"/>
      <c r="K7" t="str">
        <f>INDEX(OutputValues,3,$J$4)</f>
        <v>Not feasible</v>
      </c>
    </row>
    <row r="8" spans="1:11" x14ac:dyDescent="0.2">
      <c r="A8" s="5">
        <v>775</v>
      </c>
      <c r="B8" s="15">
        <v>65</v>
      </c>
      <c r="C8" s="16">
        <v>72</v>
      </c>
      <c r="D8" s="17">
        <v>70</v>
      </c>
      <c r="K8">
        <f>INDEX(OutputValues,4,$J$4)</f>
        <v>65</v>
      </c>
    </row>
    <row r="9" spans="1:11" x14ac:dyDescent="0.2">
      <c r="A9" s="5">
        <v>800</v>
      </c>
      <c r="B9" s="15">
        <v>65</v>
      </c>
      <c r="C9" s="16">
        <v>72</v>
      </c>
      <c r="D9" s="17">
        <v>70</v>
      </c>
      <c r="K9">
        <f>INDEX(OutputValues,5,$J$4)</f>
        <v>65</v>
      </c>
    </row>
    <row r="10" spans="1:11" x14ac:dyDescent="0.2">
      <c r="A10" s="5">
        <v>825</v>
      </c>
      <c r="B10" s="15">
        <v>65</v>
      </c>
      <c r="C10" s="16">
        <v>72</v>
      </c>
      <c r="D10" s="17">
        <v>70</v>
      </c>
      <c r="K10">
        <f>INDEX(OutputValues,6,$J$4)</f>
        <v>65</v>
      </c>
    </row>
    <row r="11" spans="1:11" x14ac:dyDescent="0.2">
      <c r="A11" s="5">
        <v>850</v>
      </c>
      <c r="B11" s="18">
        <v>65</v>
      </c>
      <c r="C11" s="19">
        <v>72</v>
      </c>
      <c r="D11" s="20">
        <v>70</v>
      </c>
      <c r="K11">
        <f>INDEX(OutputValues,7,$J$4)</f>
        <v>65</v>
      </c>
    </row>
  </sheetData>
  <dataValidations count="1">
    <dataValidation type="list" allowBlank="1" showInputMessage="1" showErrorMessage="1" sqref="K4" xr:uid="{5EF3FA1F-340B-FE46-B3C0-74139E8AF33E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STS_1</vt:lpstr>
      <vt:lpstr>Budget</vt:lpstr>
      <vt:lpstr>STS_1!ChartData</vt:lpstr>
      <vt:lpstr>Exposures</vt:lpstr>
      <vt:lpstr>Goals</vt:lpstr>
      <vt:lpstr>STS_1!InputValues</vt:lpstr>
      <vt:lpstr>Maximum_ads_allowed</vt:lpstr>
      <vt:lpstr>Minimum_ads_required</vt:lpstr>
      <vt:lpstr>Number_purchased</vt:lpstr>
      <vt:lpstr>STS_1!OutputAddresses</vt:lpstr>
      <vt:lpstr>STS_1!OutputValues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2022-11-10T01:57:34Z</dcterms:created>
  <dcterms:modified xsi:type="dcterms:W3CDTF">2022-11-10T04:57:32Z</dcterms:modified>
</cp:coreProperties>
</file>