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nik\Desktop\Desktop\ABA\Marketing Analytics\Sourav Bora\Session - 27 - Distribution Strategy (3rd April)\"/>
    </mc:Choice>
  </mc:AlternateContent>
  <xr:revisionPtr revIDLastSave="0" documentId="13_ncr:1_{9D5FA1F7-14A3-40D1-8E13-EEBE1792D43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Fitting Linear Model" sheetId="3" r:id="rId1"/>
    <sheet name="Linear Regression" sheetId="1" r:id="rId2"/>
    <sheet name="Linear Reg_2 Results" sheetId="6" r:id="rId3"/>
    <sheet name="Linear Regression_2" sheetId="4" r:id="rId4"/>
    <sheet name="Piecewise Reg_Result" sheetId="7" r:id="rId5"/>
    <sheet name="Piecewise Regression" sheetId="2" r:id="rId6"/>
  </sheets>
  <definedNames>
    <definedName name="_xlchart.v1.0" hidden="1">'Fitting Linear Model'!$C$25:$C$39</definedName>
    <definedName name="_xlchart.v1.1" hidden="1">'Linear Regression'!$A$2:$A$16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'Linear Regression_2'!$A$1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7" l="1"/>
  <c r="B47" i="7"/>
  <c r="C11" i="2"/>
  <c r="C16" i="2"/>
  <c r="C17" i="2"/>
  <c r="C19" i="2"/>
  <c r="A3" i="2"/>
  <c r="C3" i="2" s="1"/>
  <c r="A4" i="2"/>
  <c r="C4" i="2" s="1"/>
  <c r="A5" i="2"/>
  <c r="C5" i="2" s="1"/>
  <c r="A6" i="2"/>
  <c r="C6" i="2" s="1"/>
  <c r="A7" i="2"/>
  <c r="C7" i="2" s="1"/>
  <c r="A8" i="2"/>
  <c r="C8" i="2" s="1"/>
  <c r="A9" i="2"/>
  <c r="C9" i="2" s="1"/>
  <c r="A10" i="2"/>
  <c r="C10" i="2" s="1"/>
  <c r="A11" i="2"/>
  <c r="A12" i="2"/>
  <c r="C12" i="2" s="1"/>
  <c r="A13" i="2"/>
  <c r="C13" i="2" s="1"/>
  <c r="A14" i="2"/>
  <c r="C14" i="2" s="1"/>
  <c r="A15" i="2"/>
  <c r="C15" i="2" s="1"/>
  <c r="A16" i="2"/>
  <c r="A17" i="2"/>
  <c r="A18" i="2"/>
  <c r="C18" i="2" s="1"/>
  <c r="A19" i="2"/>
  <c r="A2" i="2"/>
  <c r="C2" i="2" s="1"/>
  <c r="L33" i="6"/>
  <c r="L31" i="6"/>
  <c r="L30" i="6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2" i="4"/>
  <c r="C40" i="3"/>
</calcChain>
</file>

<file path=xl/sharedStrings.xml><?xml version="1.0" encoding="utf-8"?>
<sst xmlns="http://schemas.openxmlformats.org/spreadsheetml/2006/main" count="148" uniqueCount="70">
  <si>
    <t>Salesperson (Tenure)</t>
  </si>
  <si>
    <t>Car Sold</t>
  </si>
  <si>
    <t>We need to plot the scatterplot to see the distribution of datapoints.</t>
  </si>
  <si>
    <t>To see if the data is linear or nonlinear.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</si>
  <si>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</si>
  <si>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</si>
  <si>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</si>
  <si>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</si>
  <si>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</si>
  <si>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</si>
  <si>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</si>
  <si>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</si>
  <si>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</si>
  <si>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</si>
  <si>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</si>
  <si>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</si>
  <si>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</si>
  <si>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</si>
  <si>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</si>
  <si>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</si>
  <si>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</si>
  <si>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</si>
  <si>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</si>
  <si>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</si>
  <si>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</si>
  <si>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</si>
  <si>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</si>
  <si>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</si>
  <si>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</si>
  <si>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</si>
  <si>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Car Sold</t>
  </si>
  <si>
    <t>Residuals</t>
  </si>
  <si>
    <t>Standard Residuals</t>
  </si>
  <si>
    <t>PROBABILITY OUTPUT</t>
  </si>
  <si>
    <t>Percentile</t>
  </si>
  <si>
    <r>
      <t>1. Multiple R.</t>
    </r>
    <r>
      <rPr>
        <sz val="10"/>
        <color rgb="FF777777"/>
        <rFont val="Inherit"/>
      </rPr>
      <t> This is the </t>
    </r>
    <r>
      <rPr>
        <sz val="10"/>
        <color rgb="FF05A9C5"/>
        <rFont val="Inherit"/>
      </rPr>
      <t>correlation coefficient</t>
    </r>
    <r>
      <rPr>
        <sz val="10"/>
        <color rgb="FF777777"/>
        <rFont val="Inherit"/>
      </rPr>
      <t>. It tells you how strong the </t>
    </r>
    <r>
      <rPr>
        <sz val="10"/>
        <color rgb="FF05A9C5"/>
        <rFont val="Inherit"/>
      </rPr>
      <t>linear relationship</t>
    </r>
    <r>
      <rPr>
        <sz val="10"/>
        <color rgb="FF777777"/>
        <rFont val="Inherit"/>
      </rPr>
      <t> is. For example, a value of 1 means a perfect positive relationship and a value of zero means no relationship at all. It is the square root of</t>
    </r>
    <r>
      <rPr>
        <sz val="10"/>
        <color rgb="FF05A9C5"/>
        <rFont val="Inherit"/>
      </rPr>
      <t> r squared</t>
    </r>
    <r>
      <rPr>
        <sz val="10"/>
        <color rgb="FF777777"/>
        <rFont val="Inherit"/>
      </rPr>
      <t> (see #2).</t>
    </r>
  </si>
  <si>
    <t>2. R squared. This is r2, the Coefficient of Determination. It tells you how many points fall on the regression line. for example, 80% means that 80% of the variation of y-values around the mean are explained by the x-values. In other words, 80% of the values fit the model.</t>
  </si>
  <si>
    <r>
      <t>3. Adjusted R square</t>
    </r>
    <r>
      <rPr>
        <b/>
        <sz val="10"/>
        <color rgb="FF777777"/>
        <rFont val="Inherit"/>
      </rPr>
      <t>.</t>
    </r>
    <r>
      <rPr>
        <sz val="10"/>
        <color rgb="FF777777"/>
        <rFont val="Inherit"/>
      </rPr>
      <t> The adjusted R-square adjusts for the number of terms in a model. You’ll want to use this instead of #2 if you have more than one x </t>
    </r>
    <r>
      <rPr>
        <sz val="10"/>
        <color rgb="FF05A9C5"/>
        <rFont val="Inherit"/>
      </rPr>
      <t>variable</t>
    </r>
    <r>
      <rPr>
        <sz val="10"/>
        <color rgb="FF777777"/>
        <rFont val="Inherit"/>
      </rPr>
      <t>.</t>
    </r>
  </si>
  <si>
    <r>
      <t>4. Standard Error of the regression</t>
    </r>
    <r>
      <rPr>
        <b/>
        <sz val="10"/>
        <color rgb="FF777777"/>
        <rFont val="Inherit"/>
      </rPr>
      <t>:</t>
    </r>
    <r>
      <rPr>
        <sz val="10"/>
        <color rgb="FF777777"/>
        <rFont val="Inherit"/>
      </rPr>
      <t> An estimate of the standard deviation of the error μ. This is </t>
    </r>
    <r>
      <rPr>
        <i/>
        <sz val="10"/>
        <color rgb="FF777777"/>
        <rFont val="Inherit"/>
      </rPr>
      <t>not</t>
    </r>
    <r>
      <rPr>
        <sz val="10"/>
        <color rgb="FF777777"/>
        <rFont val="Inherit"/>
      </rPr>
      <t> the same as the </t>
    </r>
    <r>
      <rPr>
        <sz val="10"/>
        <color rgb="FF05A9C5"/>
        <rFont val="Inherit"/>
      </rPr>
      <t>standard error</t>
    </r>
    <r>
      <rPr>
        <sz val="10"/>
        <color rgb="FF777777"/>
        <rFont val="Inherit"/>
      </rPr>
      <t> in </t>
    </r>
    <r>
      <rPr>
        <sz val="10"/>
        <color rgb="FF05A9C5"/>
        <rFont val="Inherit"/>
      </rPr>
      <t>descriptive statistics</t>
    </r>
    <r>
      <rPr>
        <sz val="10"/>
        <color rgb="FF777777"/>
        <rFont val="Inherit"/>
      </rPr>
      <t>! The standard error of the regression is the precision that the </t>
    </r>
    <r>
      <rPr>
        <sz val="10"/>
        <color rgb="FF05A9C5"/>
        <rFont val="Inherit"/>
      </rPr>
      <t>regression coefficient</t>
    </r>
    <r>
      <rPr>
        <sz val="10"/>
        <color rgb="FF777777"/>
        <rFont val="Inherit"/>
      </rPr>
      <t> is measured; if the </t>
    </r>
    <r>
      <rPr>
        <sz val="10"/>
        <color rgb="FF05A9C5"/>
        <rFont val="Inherit"/>
      </rPr>
      <t>coefficient </t>
    </r>
    <r>
      <rPr>
        <sz val="10"/>
        <color rgb="FF777777"/>
        <rFont val="Inherit"/>
      </rPr>
      <t>is large compared to the </t>
    </r>
    <r>
      <rPr>
        <sz val="10"/>
        <color rgb="FF05A9C5"/>
        <rFont val="Inherit"/>
      </rPr>
      <t>standard error</t>
    </r>
    <r>
      <rPr>
        <sz val="10"/>
        <color rgb="FF777777"/>
        <rFont val="Inherit"/>
      </rPr>
      <t>, then the coefficient is probably different from 0.</t>
    </r>
  </si>
  <si>
    <t>5. Observations. Number of observations in the sample.</t>
  </si>
  <si>
    <t xml:space="preserve">In the Residual plot, we can see that the basic assumption of Linear regression of Heteroscedacity is </t>
  </si>
  <si>
    <t>violated as the error distribution is not random and following a pattern</t>
  </si>
  <si>
    <t>ST^2</t>
  </si>
  <si>
    <t>The errors are randomly distributed in this model showing heteroscedasticity</t>
  </si>
  <si>
    <t>The R Square and Adjusted R Sq values have improved</t>
  </si>
  <si>
    <t>Standard error has reduced.</t>
  </si>
  <si>
    <t>This implies that the data is not linear, we have to transform the variables</t>
  </si>
  <si>
    <t>Here we have added a sq term of Saleperson Tenure.</t>
  </si>
  <si>
    <t>Instead of transforming Sales or Tenure, we have added a sq term and try to fit regression to a second order polynomial</t>
  </si>
  <si>
    <t>Y = a+ bX+ cX^2</t>
  </si>
  <si>
    <t>here we can find out that at which tenure, the sales becomes maximum</t>
  </si>
  <si>
    <t>dy/dx = 0 at the highest point, or saddle point</t>
  </si>
  <si>
    <t>X = -b/2c</t>
  </si>
  <si>
    <t>from the coefficients</t>
  </si>
  <si>
    <t>b =</t>
  </si>
  <si>
    <t xml:space="preserve">c = </t>
  </si>
  <si>
    <t>X=</t>
  </si>
  <si>
    <t>At Tenure = 380 the sales become maximum . After that the sales decrease with the increase in tenure</t>
  </si>
  <si>
    <t>When trying to fit polynomial to the regression, we assumed that the slope on both sides of the peak was same which might actually not be the case</t>
  </si>
  <si>
    <t>We can try to fit two linear regressions for both sides of the peak</t>
  </si>
  <si>
    <t>We will introduce a dummy variable whose values will be 0, if Tenure &lt; 380, 1 if tenure&gt;380</t>
  </si>
  <si>
    <t>Dummy</t>
  </si>
  <si>
    <t>We will introduce a term (Tenure-380)*dummy in the regression</t>
  </si>
  <si>
    <t>(Tenure-380)*Dummy</t>
  </si>
  <si>
    <t>Y= a+ b*X + c(X-380)*Dummy</t>
  </si>
  <si>
    <t>the slopes might be different on both side meaning that rate of increase in sales with Tenure till 380 is different than the decrease in sales with tenure after 380</t>
  </si>
  <si>
    <t>if the data points are on the left side the third term will become 0, and if on right side we will have the thrid term</t>
  </si>
  <si>
    <t xml:space="preserve">b = </t>
  </si>
  <si>
    <t>c=</t>
  </si>
  <si>
    <t>Both the slopes are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</si>
</sst>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777777"/>
      <name val="Inherit"/>
    </font>
    <font>
      <b/>
      <sz val="10"/>
      <color rgb="FF777777"/>
      <name val="Inherit"/>
    </font>
    <font>
      <sz val="10"/>
      <color rgb="FF05A9C5"/>
      <name val="Inherit"/>
    </font>
    <font>
      <b/>
      <sz val="10"/>
      <color rgb="FF05A9C5"/>
      <name val="Inherit"/>
    </font>
    <font>
      <i/>
      <sz val="10"/>
      <color rgb="FF777777"/>
      <name val="Inherit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 vertical="center" indent="1"/>
    </xf>
    <xf numFmtId="0" fontId="9" fillId="0" borderId="0" xfId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2" borderId="0" xfId="0" applyFill="1" applyBorder="1" applyAlignment="1"/>
    <xf numFmtId="0" fontId="0" fillId="2" borderId="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Salesperson (Tenure)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Regression'!$A$2:$A$16</c:f>
              <c:numCache>
                <c:formatCode>General</c:formatCode>
                <c:ptCount val="15"/>
                <c:pt idx="0">
                  <c:v>168</c:v>
                </c:pt>
                <c:pt idx="1">
                  <c:v>428</c:v>
                </c:pt>
                <c:pt idx="2">
                  <c:v>296</c:v>
                </c:pt>
                <c:pt idx="3">
                  <c:v>392</c:v>
                </c:pt>
                <c:pt idx="4">
                  <c:v>80</c:v>
                </c:pt>
                <c:pt idx="5">
                  <c:v>56</c:v>
                </c:pt>
                <c:pt idx="6">
                  <c:v>352</c:v>
                </c:pt>
                <c:pt idx="7">
                  <c:v>444</c:v>
                </c:pt>
                <c:pt idx="8">
                  <c:v>168</c:v>
                </c:pt>
                <c:pt idx="9">
                  <c:v>200</c:v>
                </c:pt>
                <c:pt idx="10">
                  <c:v>4</c:v>
                </c:pt>
                <c:pt idx="11">
                  <c:v>52</c:v>
                </c:pt>
                <c:pt idx="12">
                  <c:v>20</c:v>
                </c:pt>
                <c:pt idx="13">
                  <c:v>228</c:v>
                </c:pt>
                <c:pt idx="14">
                  <c:v>72</c:v>
                </c:pt>
              </c:numCache>
            </c:numRef>
          </c:xVal>
          <c:yVal>
            <c:numRef>
              <c:f>'Fitting Linear Model'!$C$25:$C$39</c:f>
              <c:numCache>
                <c:formatCode>General</c:formatCode>
                <c:ptCount val="15"/>
                <c:pt idx="0">
                  <c:v>59.680276050652679</c:v>
                </c:pt>
                <c:pt idx="1">
                  <c:v>-63.713079852859778</c:v>
                </c:pt>
                <c:pt idx="2">
                  <c:v>24.148162375077334</c:v>
                </c:pt>
                <c:pt idx="3">
                  <c:v>22.249077118395803</c:v>
                </c:pt>
                <c:pt idx="4">
                  <c:v>5.921104202610735</c:v>
                </c:pt>
                <c:pt idx="5">
                  <c:v>1.8958755167811319</c:v>
                </c:pt>
                <c:pt idx="6">
                  <c:v>46.540362642013065</c:v>
                </c:pt>
                <c:pt idx="7">
                  <c:v>-63.029594062306671</c:v>
                </c:pt>
                <c:pt idx="8">
                  <c:v>-20.319723949347321</c:v>
                </c:pt>
                <c:pt idx="9">
                  <c:v>-1.9527523682411356</c:v>
                </c:pt>
                <c:pt idx="10">
                  <c:v>-28.825453302516379</c:v>
                </c:pt>
                <c:pt idx="11">
                  <c:v>-26.774995930857131</c:v>
                </c:pt>
                <c:pt idx="12">
                  <c:v>-64.141967511963301</c:v>
                </c:pt>
                <c:pt idx="13">
                  <c:v>71.74334776522673</c:v>
                </c:pt>
                <c:pt idx="14">
                  <c:v>36.57936130733421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E-40E1-BDBD-A33133A2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45744"/>
        <c:axId val="648146384"/>
      </c:scatterChart>
      <c:valAx>
        <c:axId val="6481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Salesperson (Tenure)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146384"/>
        <c:crosses val="autoZero"/>
        <c:crossBetween val="midCat"/>
      </c:valAx>
      <c:valAx>
        <c:axId val="64814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145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Salesperson (Tenure) Line Fit  Plot</a:t>
            </a:r>
          </a:p>
        </c:rich>
      </c:tx>
      <c:layout>
        <c:manualLayout>
          <c:xMode val="edge"/>
          <c:yMode val="edge"/>
          <c:x val="0.125772364391951"/>
          <c:y val="2.6402640264026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 Sold</c:v>
          </c:tx>
          <c:spPr>
            <a:ln w="19050">
              <a:noFill/>
            </a:ln>
          </c:spPr>
          <c:xVal>
            <c:numRef>
              <c:f>'Linear Regression'!$A$2:$A$16</c:f>
              <c:numCache>
                <c:formatCode>General</c:formatCode>
                <c:ptCount val="15"/>
                <c:pt idx="0">
                  <c:v>168</c:v>
                </c:pt>
                <c:pt idx="1">
                  <c:v>428</c:v>
                </c:pt>
                <c:pt idx="2">
                  <c:v>296</c:v>
                </c:pt>
                <c:pt idx="3">
                  <c:v>392</c:v>
                </c:pt>
                <c:pt idx="4">
                  <c:v>80</c:v>
                </c:pt>
                <c:pt idx="5">
                  <c:v>56</c:v>
                </c:pt>
                <c:pt idx="6">
                  <c:v>352</c:v>
                </c:pt>
                <c:pt idx="7">
                  <c:v>444</c:v>
                </c:pt>
                <c:pt idx="8">
                  <c:v>168</c:v>
                </c:pt>
                <c:pt idx="9">
                  <c:v>200</c:v>
                </c:pt>
                <c:pt idx="10">
                  <c:v>4</c:v>
                </c:pt>
                <c:pt idx="11">
                  <c:v>52</c:v>
                </c:pt>
                <c:pt idx="12">
                  <c:v>20</c:v>
                </c:pt>
                <c:pt idx="13">
                  <c:v>228</c:v>
                </c:pt>
                <c:pt idx="14">
                  <c:v>72</c:v>
                </c:pt>
              </c:numCache>
            </c:numRef>
          </c:xVal>
          <c:yVal>
            <c:numRef>
              <c:f>'Linear Regression'!$B$2:$B$16</c:f>
              <c:numCache>
                <c:formatCode>General</c:formatCode>
                <c:ptCount val="15"/>
                <c:pt idx="0">
                  <c:v>272</c:v>
                </c:pt>
                <c:pt idx="1">
                  <c:v>300</c:v>
                </c:pt>
                <c:pt idx="2">
                  <c:v>311</c:v>
                </c:pt>
                <c:pt idx="3">
                  <c:v>365</c:v>
                </c:pt>
                <c:pt idx="4">
                  <c:v>167</c:v>
                </c:pt>
                <c:pt idx="5">
                  <c:v>149</c:v>
                </c:pt>
                <c:pt idx="6">
                  <c:v>366</c:v>
                </c:pt>
                <c:pt idx="7">
                  <c:v>310</c:v>
                </c:pt>
                <c:pt idx="8">
                  <c:v>192</c:v>
                </c:pt>
                <c:pt idx="9">
                  <c:v>229</c:v>
                </c:pt>
                <c:pt idx="10">
                  <c:v>88</c:v>
                </c:pt>
                <c:pt idx="11">
                  <c:v>118</c:v>
                </c:pt>
                <c:pt idx="12">
                  <c:v>62</c:v>
                </c:pt>
                <c:pt idx="13">
                  <c:v>319</c:v>
                </c:pt>
                <c:pt idx="14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00-4118-9C10-235C1AA9F09C}"/>
            </c:ext>
          </c:extLst>
        </c:ser>
        <c:ser>
          <c:idx val="1"/>
          <c:order val="1"/>
          <c:tx>
            <c:v>Predicted Car Sold</c:v>
          </c:tx>
          <c:spPr>
            <a:ln w="19050">
              <a:noFill/>
            </a:ln>
          </c:spPr>
          <c:xVal>
            <c:numRef>
              <c:f>'Linear Regression'!$A$2:$A$16</c:f>
              <c:numCache>
                <c:formatCode>General</c:formatCode>
                <c:ptCount val="15"/>
                <c:pt idx="0">
                  <c:v>168</c:v>
                </c:pt>
                <c:pt idx="1">
                  <c:v>428</c:v>
                </c:pt>
                <c:pt idx="2">
                  <c:v>296</c:v>
                </c:pt>
                <c:pt idx="3">
                  <c:v>392</c:v>
                </c:pt>
                <c:pt idx="4">
                  <c:v>80</c:v>
                </c:pt>
                <c:pt idx="5">
                  <c:v>56</c:v>
                </c:pt>
                <c:pt idx="6">
                  <c:v>352</c:v>
                </c:pt>
                <c:pt idx="7">
                  <c:v>444</c:v>
                </c:pt>
                <c:pt idx="8">
                  <c:v>168</c:v>
                </c:pt>
                <c:pt idx="9">
                  <c:v>200</c:v>
                </c:pt>
                <c:pt idx="10">
                  <c:v>4</c:v>
                </c:pt>
                <c:pt idx="11">
                  <c:v>52</c:v>
                </c:pt>
                <c:pt idx="12">
                  <c:v>20</c:v>
                </c:pt>
                <c:pt idx="13">
                  <c:v>228</c:v>
                </c:pt>
                <c:pt idx="14">
                  <c:v>72</c:v>
                </c:pt>
              </c:numCache>
            </c:numRef>
          </c:xVal>
          <c:yVal>
            <c:numRef>
              <c:f>'Fitting Linear Model'!$B$25:$B$39</c:f>
              <c:numCache>
                <c:formatCode>General</c:formatCode>
                <c:ptCount val="15"/>
                <c:pt idx="0">
                  <c:v>212.31972394934732</c:v>
                </c:pt>
                <c:pt idx="1">
                  <c:v>363.71307985285978</c:v>
                </c:pt>
                <c:pt idx="2">
                  <c:v>286.85183762492267</c:v>
                </c:pt>
                <c:pt idx="3">
                  <c:v>342.7509228816042</c:v>
                </c:pt>
                <c:pt idx="4">
                  <c:v>161.07889579738926</c:v>
                </c:pt>
                <c:pt idx="5">
                  <c:v>147.10412448321887</c:v>
                </c:pt>
                <c:pt idx="6">
                  <c:v>319.45963735798694</c:v>
                </c:pt>
                <c:pt idx="7">
                  <c:v>373.02959406230667</c:v>
                </c:pt>
                <c:pt idx="8">
                  <c:v>212.31972394934732</c:v>
                </c:pt>
                <c:pt idx="9">
                  <c:v>230.95275236824114</c:v>
                </c:pt>
                <c:pt idx="10">
                  <c:v>116.82545330251638</c:v>
                </c:pt>
                <c:pt idx="11">
                  <c:v>144.77499593085713</c:v>
                </c:pt>
                <c:pt idx="12">
                  <c:v>126.1419675119633</c:v>
                </c:pt>
                <c:pt idx="13">
                  <c:v>247.25665223477327</c:v>
                </c:pt>
                <c:pt idx="14">
                  <c:v>156.42063869266579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00-4118-9C10-235C1AA9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82800"/>
        <c:axId val="249480560"/>
      </c:scatterChart>
      <c:valAx>
        <c:axId val="24948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Salesperson (Tenure)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480560"/>
        <c:crosses val="autoZero"/>
        <c:crossBetween val="midCat"/>
      </c:valAx>
      <c:valAx>
        <c:axId val="24948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Car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482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18472222222222223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'Fitting Linear Model'!$F$25:$F$39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'Fitting Linear Model'!$G$25:$G$39</c:f>
              <c:numCache>
                <c:formatCode>General</c:formatCode>
                <c:ptCount val="15"/>
                <c:pt idx="0">
                  <c:v>62</c:v>
                </c:pt>
                <c:pt idx="1">
                  <c:v>88</c:v>
                </c:pt>
                <c:pt idx="2">
                  <c:v>118</c:v>
                </c:pt>
                <c:pt idx="3">
                  <c:v>149</c:v>
                </c:pt>
                <c:pt idx="4">
                  <c:v>167</c:v>
                </c:pt>
                <c:pt idx="5">
                  <c:v>192</c:v>
                </c:pt>
                <c:pt idx="6">
                  <c:v>193</c:v>
                </c:pt>
                <c:pt idx="7">
                  <c:v>229</c:v>
                </c:pt>
                <c:pt idx="8">
                  <c:v>272</c:v>
                </c:pt>
                <c:pt idx="9">
                  <c:v>300</c:v>
                </c:pt>
                <c:pt idx="10">
                  <c:v>310</c:v>
                </c:pt>
                <c:pt idx="11">
                  <c:v>311</c:v>
                </c:pt>
                <c:pt idx="12">
                  <c:v>319</c:v>
                </c:pt>
                <c:pt idx="13">
                  <c:v>365</c:v>
                </c:pt>
                <c:pt idx="14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4-46A4-BA1E-DEFD8EF0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48624"/>
        <c:axId val="648150544"/>
      </c:scatterChart>
      <c:valAx>
        <c:axId val="64814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150544"/>
        <c:crosses val="autoZero"/>
        <c:crossBetween val="midCat"/>
      </c:valAx>
      <c:valAx>
        <c:axId val="64815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Car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14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Car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Regression'!$A$2:$A$16</c:f>
              <c:numCache>
                <c:formatCode>General</c:formatCode>
                <c:ptCount val="15"/>
                <c:pt idx="0">
                  <c:v>168</c:v>
                </c:pt>
                <c:pt idx="1">
                  <c:v>428</c:v>
                </c:pt>
                <c:pt idx="2">
                  <c:v>296</c:v>
                </c:pt>
                <c:pt idx="3">
                  <c:v>392</c:v>
                </c:pt>
                <c:pt idx="4">
                  <c:v>80</c:v>
                </c:pt>
                <c:pt idx="5">
                  <c:v>56</c:v>
                </c:pt>
                <c:pt idx="6">
                  <c:v>352</c:v>
                </c:pt>
                <c:pt idx="7">
                  <c:v>444</c:v>
                </c:pt>
                <c:pt idx="8">
                  <c:v>168</c:v>
                </c:pt>
                <c:pt idx="9">
                  <c:v>200</c:v>
                </c:pt>
                <c:pt idx="10">
                  <c:v>4</c:v>
                </c:pt>
                <c:pt idx="11">
                  <c:v>52</c:v>
                </c:pt>
                <c:pt idx="12">
                  <c:v>20</c:v>
                </c:pt>
                <c:pt idx="13">
                  <c:v>228</c:v>
                </c:pt>
                <c:pt idx="14">
                  <c:v>72</c:v>
                </c:pt>
              </c:numCache>
            </c:numRef>
          </c:xVal>
          <c:yVal>
            <c:numRef>
              <c:f>'Linear Regression'!$B$2:$B$16</c:f>
              <c:numCache>
                <c:formatCode>General</c:formatCode>
                <c:ptCount val="15"/>
                <c:pt idx="0">
                  <c:v>272</c:v>
                </c:pt>
                <c:pt idx="1">
                  <c:v>300</c:v>
                </c:pt>
                <c:pt idx="2">
                  <c:v>311</c:v>
                </c:pt>
                <c:pt idx="3">
                  <c:v>365</c:v>
                </c:pt>
                <c:pt idx="4">
                  <c:v>167</c:v>
                </c:pt>
                <c:pt idx="5">
                  <c:v>149</c:v>
                </c:pt>
                <c:pt idx="6">
                  <c:v>366</c:v>
                </c:pt>
                <c:pt idx="7">
                  <c:v>310</c:v>
                </c:pt>
                <c:pt idx="8">
                  <c:v>192</c:v>
                </c:pt>
                <c:pt idx="9">
                  <c:v>229</c:v>
                </c:pt>
                <c:pt idx="10">
                  <c:v>88</c:v>
                </c:pt>
                <c:pt idx="11">
                  <c:v>118</c:v>
                </c:pt>
                <c:pt idx="12">
                  <c:v>62</c:v>
                </c:pt>
                <c:pt idx="13">
                  <c:v>319</c:v>
                </c:pt>
                <c:pt idx="14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D-40D5-861C-1CE3C2C8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31984"/>
        <c:axId val="648131664"/>
      </c:scatterChart>
      <c:valAx>
        <c:axId val="6481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31664"/>
        <c:crosses val="autoZero"/>
        <c:crossBetween val="midCat"/>
      </c:valAx>
      <c:valAx>
        <c:axId val="6481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0555555555555555E-2"/>
              <c:y val="0.3757330854476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Reg_2 Results'!$A$26:$A$40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'Linear Reg_2 Results'!$C$26:$C$40</c:f>
              <c:numCache>
                <c:formatCode>General</c:formatCode>
                <c:ptCount val="15"/>
                <c:pt idx="0">
                  <c:v>23.636027715973256</c:v>
                </c:pt>
                <c:pt idx="1">
                  <c:v>-27.812783986833267</c:v>
                </c:pt>
                <c:pt idx="2">
                  <c:v>-7.7711255451167176</c:v>
                </c:pt>
                <c:pt idx="3">
                  <c:v>33.252099473729345</c:v>
                </c:pt>
                <c:pt idx="4">
                  <c:v>2.2465742124521171</c:v>
                </c:pt>
                <c:pt idx="5">
                  <c:v>12.028024275256598</c:v>
                </c:pt>
                <c:pt idx="6">
                  <c:v>35.510277594557749</c:v>
                </c:pt>
                <c:pt idx="7">
                  <c:v>-14.522856190910943</c:v>
                </c:pt>
                <c:pt idx="8">
                  <c:v>-56.363972284026744</c:v>
                </c:pt>
                <c:pt idx="9">
                  <c:v>-42.655559165679733</c:v>
                </c:pt>
                <c:pt idx="10">
                  <c:v>18.540854858707888</c:v>
                </c:pt>
                <c:pt idx="11">
                  <c:v>-14.134293474876728</c:v>
                </c:pt>
                <c:pt idx="12">
                  <c:v>-29.299161013550389</c:v>
                </c:pt>
                <c:pt idx="13">
                  <c:v>30.075910903863189</c:v>
                </c:pt>
                <c:pt idx="14">
                  <c:v>37.269982626454407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8-480F-B82E-335158A2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06072"/>
        <c:axId val="634603832"/>
      </c:scatterChart>
      <c:valAx>
        <c:axId val="6346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3832"/>
        <c:crosses val="autoZero"/>
        <c:crossBetween val="midCat"/>
      </c:valAx>
      <c:valAx>
        <c:axId val="6346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'Piecewise Reg_Result'!$C$26:$C$43</c:f>
              <c:numCache>
                <c:formatCode>General</c:formatCode>
                <c:ptCount val="18"/>
                <c:pt idx="0">
                  <c:v>45.798735020317935</c:v>
                </c:pt>
                <c:pt idx="1">
                  <c:v>-16.910027310148223</c:v>
                </c:pt>
                <c:pt idx="2">
                  <c:v>-17.53514913474578</c:v>
                </c:pt>
                <c:pt idx="3">
                  <c:v>-7.8135690267760651</c:v>
                </c:pt>
                <c:pt idx="4">
                  <c:v>-10.996327286166888</c:v>
                </c:pt>
                <c:pt idx="5">
                  <c:v>11.153280376924272</c:v>
                </c:pt>
                <c:pt idx="6">
                  <c:v>12.340883655998709</c:v>
                </c:pt>
                <c:pt idx="7">
                  <c:v>-7.3062234525862095</c:v>
                </c:pt>
                <c:pt idx="8">
                  <c:v>19.350550456971121</c:v>
                </c:pt>
                <c:pt idx="9">
                  <c:v>-26.280577346120339</c:v>
                </c:pt>
                <c:pt idx="10">
                  <c:v>-34.201264979682065</c:v>
                </c:pt>
                <c:pt idx="11">
                  <c:v>-22.784736018448001</c:v>
                </c:pt>
                <c:pt idx="12">
                  <c:v>-7.0859759060066381</c:v>
                </c:pt>
                <c:pt idx="13">
                  <c:v>-15.461182464155542</c:v>
                </c:pt>
                <c:pt idx="14">
                  <c:v>-45.877711425389606</c:v>
                </c:pt>
                <c:pt idx="15">
                  <c:v>44.829726822631812</c:v>
                </c:pt>
                <c:pt idx="16">
                  <c:v>43.54914813661577</c:v>
                </c:pt>
                <c:pt idx="17">
                  <c:v>35.230419880764941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6-4B78-AEC5-DDE05A36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13432"/>
        <c:axId val="634613752"/>
      </c:scatterChart>
      <c:valAx>
        <c:axId val="6346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13752"/>
        <c:crosses val="autoZero"/>
        <c:crossBetween val="midCat"/>
      </c:valAx>
      <c:valAx>
        <c:axId val="6346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1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314325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6E4B9-D711-46F1-B73A-3F79A7AEC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16</xdr:row>
      <xdr:rowOff>28575</xdr:rowOff>
    </xdr:from>
    <xdr:to>
      <xdr:col>15</xdr:col>
      <xdr:colOff>219075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64FB8-F172-4DA7-A7B3-C9971594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26</xdr:row>
      <xdr:rowOff>57150</xdr:rowOff>
    </xdr:from>
    <xdr:to>
      <xdr:col>15</xdr:col>
      <xdr:colOff>180975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4DA3C-F90B-418D-A5D1-E744BE736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14287</xdr:rowOff>
    </xdr:from>
    <xdr:to>
      <xdr:col>9</xdr:col>
      <xdr:colOff>381000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314A9-C58F-4FD0-8D9C-4ED106E7E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23812</xdr:rowOff>
    </xdr:from>
    <xdr:to>
      <xdr:col>17</xdr:col>
      <xdr:colOff>381000</xdr:colOff>
      <xdr:row>15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52E74C-4CC7-4935-AFBE-874B1BE92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19</xdr:row>
      <xdr:rowOff>128587</xdr:rowOff>
    </xdr:from>
    <xdr:to>
      <xdr:col>16</xdr:col>
      <xdr:colOff>323850</xdr:colOff>
      <xdr:row>34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972945-2AC9-401E-BA4B-9327F9C1A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0</xdr:row>
      <xdr:rowOff>152400</xdr:rowOff>
    </xdr:from>
    <xdr:to>
      <xdr:col>20</xdr:col>
      <xdr:colOff>18357</xdr:colOff>
      <xdr:row>16</xdr:row>
      <xdr:rowOff>180590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F3D71B-E79B-478F-A81E-D4B29F49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152400"/>
          <a:ext cx="5542857" cy="3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statisticshowto.com/sample/" TargetMode="External"/><Relationship Id="rId1" Type="http://schemas.openxmlformats.org/officeDocument/2006/relationships/hyperlink" Target="https://www.statisticshowto.com/probability-and-statistics/coefficient-of-determination-r-squar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3B45-696E-41EA-AF27-9B9AD614BAE3}">
  <dimension ref="A1:T47"/>
  <sheetViews>
    <sheetView workbookViewId="0">
      <selection activeCell="T17" sqref="T17"/>
    </sheetView>
  </sheetViews>
  <sheetFormatPr defaultRowHeight="15"/>
  <cols>
    <col min="1" max="1" width="20.140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2.5703125" customWidth="1"/>
  </cols>
  <sheetData>
    <row r="1" spans="1:20">
      <c r="A1" t="s">
        <v>4</v>
      </c>
    </row>
    <row r="2" spans="1:20" ht="15.75" thickBot="1"/>
    <row r="3" spans="1:20">
      <c r="A3" s="4" t="s">
        <v>5</v>
      </c>
      <c r="B3" s="4"/>
    </row>
    <row r="4" spans="1:20">
      <c r="A4" s="1" t="s">
        <v>6</v>
      </c>
      <c r="B4" s="1">
        <v>0.89550401413465897</v>
      </c>
      <c r="Q4" t="s">
        <v>40</v>
      </c>
    </row>
    <row r="5" spans="1:20" ht="15.75">
      <c r="A5" s="1" t="s">
        <v>7</v>
      </c>
      <c r="B5" s="1">
        <v>0.80192743933128752</v>
      </c>
      <c r="Q5" t="s">
        <v>41</v>
      </c>
      <c r="T5" s="5"/>
    </row>
    <row r="6" spans="1:20" ht="15.75">
      <c r="A6" s="1" t="s">
        <v>8</v>
      </c>
      <c r="B6" s="1">
        <v>0.78669108851061731</v>
      </c>
      <c r="T6" s="6"/>
    </row>
    <row r="7" spans="1:20">
      <c r="A7" s="1" t="s">
        <v>9</v>
      </c>
      <c r="B7" s="1">
        <v>45.943524847944346</v>
      </c>
    </row>
    <row r="8" spans="1:20" ht="15.75" thickBot="1">
      <c r="A8" s="2" t="s">
        <v>10</v>
      </c>
      <c r="B8" s="2">
        <v>15</v>
      </c>
      <c r="Q8" t="s">
        <v>46</v>
      </c>
    </row>
    <row r="10" spans="1:20" ht="15.75" thickBot="1">
      <c r="A10" t="s">
        <v>11</v>
      </c>
    </row>
    <row r="11" spans="1:20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20">
      <c r="A12" s="1" t="s">
        <v>12</v>
      </c>
      <c r="B12" s="1">
        <v>1</v>
      </c>
      <c r="C12" s="1">
        <v>111097.10281910218</v>
      </c>
      <c r="D12" s="1">
        <v>111097.10281910218</v>
      </c>
      <c r="E12" s="1">
        <v>52.632513439068561</v>
      </c>
      <c r="F12" s="1">
        <v>6.4121289532107116E-6</v>
      </c>
    </row>
    <row r="13" spans="1:20">
      <c r="A13" s="1" t="s">
        <v>13</v>
      </c>
      <c r="B13" s="1">
        <v>13</v>
      </c>
      <c r="C13" s="1">
        <v>27440.497180897833</v>
      </c>
      <c r="D13" s="1">
        <v>2110.8074754536797</v>
      </c>
      <c r="E13" s="1"/>
      <c r="F13" s="1"/>
    </row>
    <row r="14" spans="1:20" ht="15.75" thickBot="1">
      <c r="A14" s="2" t="s">
        <v>14</v>
      </c>
      <c r="B14" s="2">
        <v>14</v>
      </c>
      <c r="C14" s="2">
        <v>138537.60000000001</v>
      </c>
      <c r="D14" s="2"/>
      <c r="E14" s="2"/>
      <c r="F14" s="2"/>
    </row>
    <row r="15" spans="1:20" ht="15.75" thickBot="1"/>
    <row r="16" spans="1:20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>
      <c r="A17" s="1" t="s">
        <v>15</v>
      </c>
      <c r="B17" s="1">
        <v>114.49632475015466</v>
      </c>
      <c r="C17" s="1">
        <v>19.788134868459121</v>
      </c>
      <c r="D17" s="1">
        <v>5.7861099851635664</v>
      </c>
      <c r="E17" s="1">
        <v>6.3190720670559155E-5</v>
      </c>
      <c r="F17" s="1">
        <v>71.746658410477082</v>
      </c>
      <c r="G17" s="1">
        <v>157.24599108983222</v>
      </c>
      <c r="H17" s="1">
        <v>71.746658410477082</v>
      </c>
      <c r="I17" s="1">
        <v>157.24599108983222</v>
      </c>
    </row>
    <row r="18" spans="1:9" ht="15.75" thickBot="1">
      <c r="A18" s="2" t="s">
        <v>0</v>
      </c>
      <c r="B18" s="2">
        <v>0.5822821380904325</v>
      </c>
      <c r="C18" s="2">
        <v>8.026134125846747E-2</v>
      </c>
      <c r="D18" s="2">
        <v>7.254826906209999</v>
      </c>
      <c r="E18" s="2">
        <v>6.4121289532107235E-6</v>
      </c>
      <c r="F18" s="2">
        <v>0.40888805210997542</v>
      </c>
      <c r="G18" s="2">
        <v>0.75567622407088963</v>
      </c>
      <c r="H18" s="2">
        <v>0.40888805210997542</v>
      </c>
      <c r="I18" s="2">
        <v>0.75567622407088963</v>
      </c>
    </row>
    <row r="22" spans="1:9">
      <c r="A22" t="s">
        <v>28</v>
      </c>
      <c r="F22" t="s">
        <v>33</v>
      </c>
    </row>
    <row r="23" spans="1:9" ht="15.75" thickBot="1"/>
    <row r="24" spans="1:9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 t="s">
        <v>1</v>
      </c>
    </row>
    <row r="25" spans="1:9">
      <c r="A25" s="1">
        <v>1</v>
      </c>
      <c r="B25" s="1">
        <v>212.31972394934732</v>
      </c>
      <c r="C25" s="1">
        <v>59.680276050652679</v>
      </c>
      <c r="D25" s="1">
        <v>1.3480278141902331</v>
      </c>
      <c r="F25" s="1">
        <v>3.3333333333333335</v>
      </c>
      <c r="G25" s="1">
        <v>62</v>
      </c>
    </row>
    <row r="26" spans="1:9">
      <c r="A26" s="1">
        <v>2</v>
      </c>
      <c r="B26" s="1">
        <v>363.71307985285978</v>
      </c>
      <c r="C26" s="1">
        <v>-63.713079852859778</v>
      </c>
      <c r="D26" s="1">
        <v>-1.439118741617132</v>
      </c>
      <c r="F26" s="1">
        <v>10</v>
      </c>
      <c r="G26" s="1">
        <v>88</v>
      </c>
    </row>
    <row r="27" spans="1:9">
      <c r="A27" s="1">
        <v>3</v>
      </c>
      <c r="B27" s="1">
        <v>286.85183762492267</v>
      </c>
      <c r="C27" s="1">
        <v>24.148162375077334</v>
      </c>
      <c r="D27" s="1">
        <v>0.54544644725768365</v>
      </c>
      <c r="F27" s="1">
        <v>16.666666666666668</v>
      </c>
      <c r="G27" s="1">
        <v>118</v>
      </c>
    </row>
    <row r="28" spans="1:9">
      <c r="A28" s="1">
        <v>4</v>
      </c>
      <c r="B28" s="1">
        <v>342.7509228816042</v>
      </c>
      <c r="C28" s="1">
        <v>22.249077118395803</v>
      </c>
      <c r="D28" s="1">
        <v>0.50255087242233054</v>
      </c>
      <c r="F28" s="1">
        <v>23.333333333333332</v>
      </c>
      <c r="G28" s="1">
        <v>149</v>
      </c>
    </row>
    <row r="29" spans="1:9">
      <c r="A29" s="1">
        <v>5</v>
      </c>
      <c r="B29" s="1">
        <v>161.07889579738926</v>
      </c>
      <c r="C29" s="1">
        <v>5.921104202610735</v>
      </c>
      <c r="D29" s="1">
        <v>0.13374289939717296</v>
      </c>
      <c r="F29" s="1">
        <v>30</v>
      </c>
      <c r="G29" s="1">
        <v>167</v>
      </c>
    </row>
    <row r="30" spans="1:9">
      <c r="A30" s="1">
        <v>6</v>
      </c>
      <c r="B30" s="1">
        <v>147.10412448321887</v>
      </c>
      <c r="C30" s="1">
        <v>1.8958755167811319</v>
      </c>
      <c r="D30" s="1">
        <v>4.2823074858000729E-2</v>
      </c>
      <c r="F30" s="1">
        <v>36.666666666666671</v>
      </c>
      <c r="G30" s="1">
        <v>192</v>
      </c>
    </row>
    <row r="31" spans="1:9">
      <c r="A31" s="1">
        <v>7</v>
      </c>
      <c r="B31" s="1">
        <v>319.45963735798694</v>
      </c>
      <c r="C31" s="1">
        <v>46.540362642013065</v>
      </c>
      <c r="D31" s="1">
        <v>1.0512301127877832</v>
      </c>
      <c r="F31" s="1">
        <v>43.333333333333336</v>
      </c>
      <c r="G31" s="1">
        <v>193</v>
      </c>
    </row>
    <row r="32" spans="1:9">
      <c r="A32" s="1">
        <v>8</v>
      </c>
      <c r="B32" s="1">
        <v>373.02959406230667</v>
      </c>
      <c r="C32" s="1">
        <v>-63.029594062306671</v>
      </c>
      <c r="D32" s="1">
        <v>-1.4236805111456878</v>
      </c>
      <c r="F32" s="1">
        <v>50.000000000000007</v>
      </c>
      <c r="G32" s="1">
        <v>229</v>
      </c>
    </row>
    <row r="33" spans="1:7">
      <c r="A33" s="1">
        <v>9</v>
      </c>
      <c r="B33" s="1">
        <v>212.31972394934732</v>
      </c>
      <c r="C33" s="1">
        <v>-20.319723949347321</v>
      </c>
      <c r="D33" s="1">
        <v>-0.45897162132995928</v>
      </c>
      <c r="F33" s="1">
        <v>56.666666666666671</v>
      </c>
      <c r="G33" s="1">
        <v>272</v>
      </c>
    </row>
    <row r="34" spans="1:7">
      <c r="A34" s="1">
        <v>10</v>
      </c>
      <c r="B34" s="1">
        <v>230.95275236824114</v>
      </c>
      <c r="C34" s="1">
        <v>-1.9527523682411356</v>
      </c>
      <c r="D34" s="1">
        <v>-4.4107780339030636E-2</v>
      </c>
      <c r="F34" s="1">
        <v>63.333333333333336</v>
      </c>
      <c r="G34" s="1">
        <v>300</v>
      </c>
    </row>
    <row r="35" spans="1:7">
      <c r="A35" s="1">
        <v>11</v>
      </c>
      <c r="B35" s="1">
        <v>116.82545330251638</v>
      </c>
      <c r="C35" s="1">
        <v>-28.825453302516379</v>
      </c>
      <c r="D35" s="1">
        <v>-0.65109472307825955</v>
      </c>
      <c r="F35" s="1">
        <v>70</v>
      </c>
      <c r="G35" s="1">
        <v>310</v>
      </c>
    </row>
    <row r="36" spans="1:7">
      <c r="A36" s="1">
        <v>12</v>
      </c>
      <c r="B36" s="1">
        <v>144.77499593085713</v>
      </c>
      <c r="C36" s="1">
        <v>-26.774995930857131</v>
      </c>
      <c r="D36" s="1">
        <v>-0.60478003166392857</v>
      </c>
      <c r="F36" s="1">
        <v>76.666666666666671</v>
      </c>
      <c r="G36" s="1">
        <v>311</v>
      </c>
    </row>
    <row r="37" spans="1:7">
      <c r="A37" s="1">
        <v>13</v>
      </c>
      <c r="B37" s="1">
        <v>126.1419675119633</v>
      </c>
      <c r="C37" s="1">
        <v>-64.141967511963301</v>
      </c>
      <c r="D37" s="1">
        <v>-1.4488062385909026</v>
      </c>
      <c r="F37" s="1">
        <v>83.333333333333329</v>
      </c>
      <c r="G37" s="1">
        <v>319</v>
      </c>
    </row>
    <row r="38" spans="1:7">
      <c r="A38" s="1">
        <v>14</v>
      </c>
      <c r="B38" s="1">
        <v>247.25665223477327</v>
      </c>
      <c r="C38" s="1">
        <v>71.74334776522673</v>
      </c>
      <c r="D38" s="1">
        <v>1.6205023614261695</v>
      </c>
      <c r="F38" s="1">
        <v>90</v>
      </c>
      <c r="G38" s="1">
        <v>365</v>
      </c>
    </row>
    <row r="39" spans="1:7" ht="15.75" thickBot="1">
      <c r="A39" s="2">
        <v>15</v>
      </c>
      <c r="B39" s="2">
        <v>156.42063869266579</v>
      </c>
      <c r="C39" s="2">
        <v>36.57936130733421</v>
      </c>
      <c r="D39" s="2">
        <v>0.82623606542552608</v>
      </c>
      <c r="F39" s="2">
        <v>96.666666666666671</v>
      </c>
      <c r="G39" s="2">
        <v>366</v>
      </c>
    </row>
    <row r="40" spans="1:7">
      <c r="C40">
        <f>_xlfn.STDEV.S(C25:C39)</f>
        <v>44.272288318103371</v>
      </c>
    </row>
    <row r="43" spans="1:7">
      <c r="A43" s="7" t="s">
        <v>35</v>
      </c>
    </row>
    <row r="44" spans="1:7">
      <c r="A44" s="8" t="s">
        <v>36</v>
      </c>
    </row>
    <row r="45" spans="1:7">
      <c r="A45" s="9" t="s">
        <v>37</v>
      </c>
    </row>
    <row r="46" spans="1:7">
      <c r="A46" s="9" t="s">
        <v>38</v>
      </c>
    </row>
    <row r="47" spans="1:7">
      <c r="A47" s="8" t="s">
        <v>39</v>
      </c>
    </row>
  </sheetData>
  <sortState xmlns:xlrd2="http://schemas.microsoft.com/office/spreadsheetml/2017/richdata2" ref="G25:G39">
    <sortCondition ref="G25"/>
  </sortState>
  <hyperlinks>
    <hyperlink ref="A44" r:id="rId1" display="https://www.statisticshowto.com/probability-and-statistics/coefficient-of-determination-r-squared/" xr:uid="{17E3D599-D926-4A97-B39F-7B114CFC4EAA}"/>
    <hyperlink ref="A47" r:id="rId2" display="https://www.statisticshowto.com/sample/" xr:uid="{7D83B018-7C57-4337-9A8C-483356695A7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I31" sqref="I31"/>
    </sheetView>
  </sheetViews>
  <sheetFormatPr defaultRowHeight="15"/>
  <cols>
    <col min="1" max="1" width="20.140625" bestFit="1" customWidth="1"/>
    <col min="2" max="2" width="8.140625" bestFit="1" customWidth="1"/>
    <col min="4" max="4" width="23.7109375" bestFit="1" customWidth="1"/>
  </cols>
  <sheetData>
    <row r="1" spans="1:2">
      <c r="A1" t="s">
        <v>0</v>
      </c>
      <c r="B1" t="s">
        <v>1</v>
      </c>
    </row>
    <row r="2" spans="1:2">
      <c r="A2">
        <v>168</v>
      </c>
      <c r="B2">
        <v>272</v>
      </c>
    </row>
    <row r="3" spans="1:2">
      <c r="A3">
        <v>428</v>
      </c>
      <c r="B3">
        <v>300</v>
      </c>
    </row>
    <row r="4" spans="1:2">
      <c r="A4">
        <v>296</v>
      </c>
      <c r="B4">
        <v>311</v>
      </c>
    </row>
    <row r="5" spans="1:2">
      <c r="A5">
        <v>392</v>
      </c>
      <c r="B5">
        <v>365</v>
      </c>
    </row>
    <row r="6" spans="1:2">
      <c r="A6">
        <v>80</v>
      </c>
      <c r="B6">
        <v>167</v>
      </c>
    </row>
    <row r="7" spans="1:2">
      <c r="A7">
        <v>56</v>
      </c>
      <c r="B7">
        <v>149</v>
      </c>
    </row>
    <row r="8" spans="1:2">
      <c r="A8">
        <v>352</v>
      </c>
      <c r="B8">
        <v>366</v>
      </c>
    </row>
    <row r="9" spans="1:2">
      <c r="A9">
        <v>444</v>
      </c>
      <c r="B9">
        <v>310</v>
      </c>
    </row>
    <row r="10" spans="1:2">
      <c r="A10">
        <v>168</v>
      </c>
      <c r="B10">
        <v>192</v>
      </c>
    </row>
    <row r="11" spans="1:2">
      <c r="A11">
        <v>200</v>
      </c>
      <c r="B11">
        <v>229</v>
      </c>
    </row>
    <row r="12" spans="1:2">
      <c r="A12">
        <v>4</v>
      </c>
      <c r="B12">
        <v>88</v>
      </c>
    </row>
    <row r="13" spans="1:2">
      <c r="A13">
        <v>52</v>
      </c>
      <c r="B13">
        <v>118</v>
      </c>
    </row>
    <row r="14" spans="1:2">
      <c r="A14">
        <v>20</v>
      </c>
      <c r="B14">
        <v>62</v>
      </c>
    </row>
    <row r="15" spans="1:2">
      <c r="A15">
        <v>228</v>
      </c>
      <c r="B15">
        <v>319</v>
      </c>
    </row>
    <row r="16" spans="1:2">
      <c r="A16">
        <v>72</v>
      </c>
      <c r="B16">
        <v>193</v>
      </c>
    </row>
    <row r="19" spans="1:1">
      <c r="A19" t="s">
        <v>2</v>
      </c>
    </row>
    <row r="20" spans="1:1">
      <c r="A20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28DC-1478-47A2-81A4-ED1C8E8F2F06}">
  <dimension ref="A1:U40"/>
  <sheetViews>
    <sheetView workbookViewId="0">
      <selection activeCell="E30" sqref="E30"/>
    </sheetView>
  </sheetViews>
  <sheetFormatPr defaultRowHeight="15"/>
  <cols>
    <col min="1" max="1" width="20.140625" bestFit="1" customWidth="1"/>
    <col min="2" max="2" width="17.5703125" bestFit="1" customWidth="1"/>
  </cols>
  <sheetData>
    <row r="1" spans="1:9">
      <c r="A1" t="s">
        <v>4</v>
      </c>
    </row>
    <row r="2" spans="1:9" ht="15.75" thickBot="1"/>
    <row r="3" spans="1:9">
      <c r="A3" s="4" t="s">
        <v>5</v>
      </c>
      <c r="B3" s="4"/>
    </row>
    <row r="4" spans="1:9">
      <c r="A4" s="1" t="s">
        <v>6</v>
      </c>
      <c r="B4" s="1">
        <v>0.95263863019902539</v>
      </c>
    </row>
    <row r="5" spans="1:9">
      <c r="A5" s="1" t="s">
        <v>7</v>
      </c>
      <c r="B5" s="1">
        <v>0.90752035974747536</v>
      </c>
    </row>
    <row r="6" spans="1:9">
      <c r="A6" s="1" t="s">
        <v>8</v>
      </c>
      <c r="B6" s="1">
        <v>0.8921070863720546</v>
      </c>
    </row>
    <row r="7" spans="1:9">
      <c r="A7" s="1" t="s">
        <v>9</v>
      </c>
      <c r="B7" s="1">
        <v>32.675050891886102</v>
      </c>
    </row>
    <row r="8" spans="1:9" ht="15.75" thickBot="1">
      <c r="A8" s="2" t="s">
        <v>10</v>
      </c>
      <c r="B8" s="2">
        <v>15</v>
      </c>
    </row>
    <row r="10" spans="1:9" ht="15.75" thickBot="1">
      <c r="A10" t="s">
        <v>11</v>
      </c>
    </row>
    <row r="11" spans="1:9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>
      <c r="A12" s="1" t="s">
        <v>12</v>
      </c>
      <c r="B12" s="1">
        <v>2</v>
      </c>
      <c r="C12" s="1">
        <v>125725.69259055184</v>
      </c>
      <c r="D12" s="1">
        <v>62862.846295275922</v>
      </c>
      <c r="E12" s="1">
        <v>58.879145113631679</v>
      </c>
      <c r="F12" s="1">
        <v>6.2557126266280554E-7</v>
      </c>
    </row>
    <row r="13" spans="1:9">
      <c r="A13" s="1" t="s">
        <v>13</v>
      </c>
      <c r="B13" s="1">
        <v>12</v>
      </c>
      <c r="C13" s="1">
        <v>12811.90740944816</v>
      </c>
      <c r="D13" s="1">
        <v>1067.6589507873466</v>
      </c>
      <c r="E13" s="1"/>
      <c r="F13" s="1"/>
    </row>
    <row r="14" spans="1:9" ht="15.75" thickBot="1">
      <c r="A14" s="2" t="s">
        <v>14</v>
      </c>
      <c r="B14" s="2">
        <v>14</v>
      </c>
      <c r="C14" s="2">
        <v>138537.60000000001</v>
      </c>
      <c r="D14" s="2"/>
      <c r="E14" s="2"/>
      <c r="F14" s="2"/>
    </row>
    <row r="15" spans="1:9" ht="15.75" thickBot="1"/>
    <row r="16" spans="1:9" ht="15.75" thickBot="1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21">
      <c r="A17" s="1" t="s">
        <v>15</v>
      </c>
      <c r="B17" s="1">
        <v>63.850969335561388</v>
      </c>
      <c r="C17" s="1">
        <v>19.628043088710935</v>
      </c>
      <c r="D17" s="1">
        <v>3.2530481539591309</v>
      </c>
      <c r="E17" s="1">
        <v>6.917223384257102E-3</v>
      </c>
      <c r="F17" s="1">
        <v>21.08513723261683</v>
      </c>
      <c r="G17" s="1">
        <v>106.61680143850595</v>
      </c>
      <c r="H17" s="1">
        <v>21.08513723261683</v>
      </c>
      <c r="I17" s="1">
        <v>106.61680143850595</v>
      </c>
      <c r="K17" s="10" t="s">
        <v>43</v>
      </c>
      <c r="L17" s="11"/>
      <c r="M17" s="11"/>
      <c r="N17" s="11"/>
      <c r="O17" s="11"/>
      <c r="P17" s="11"/>
      <c r="Q17" s="11"/>
      <c r="R17" s="11"/>
      <c r="S17" s="11"/>
      <c r="T17" s="11"/>
      <c r="U17" s="12"/>
    </row>
    <row r="18" spans="1:21">
      <c r="A18" s="1" t="s">
        <v>0</v>
      </c>
      <c r="B18" s="1">
        <v>1.4094525433159906</v>
      </c>
      <c r="C18" s="1">
        <v>0.23064056006564862</v>
      </c>
      <c r="D18" s="1">
        <v>6.1110350361393921</v>
      </c>
      <c r="E18" s="1">
        <v>5.2473526656365583E-5</v>
      </c>
      <c r="F18" s="1">
        <v>0.90692993200332028</v>
      </c>
      <c r="G18" s="1">
        <v>1.911975154628661</v>
      </c>
      <c r="H18" s="1">
        <v>0.90692993200332028</v>
      </c>
      <c r="I18" s="1">
        <v>1.911975154628661</v>
      </c>
      <c r="K18" s="13" t="s">
        <v>44</v>
      </c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spans="1:21" ht="15.75" thickBot="1">
      <c r="A19" s="2" t="s">
        <v>42</v>
      </c>
      <c r="B19" s="2">
        <v>-1.8521479708269936E-3</v>
      </c>
      <c r="C19" s="2">
        <v>5.0036937649887696E-4</v>
      </c>
      <c r="D19" s="2">
        <v>-3.7015614020718366</v>
      </c>
      <c r="E19" s="2">
        <v>3.0271214015955825E-3</v>
      </c>
      <c r="F19" s="2">
        <v>-2.9423591879153385E-3</v>
      </c>
      <c r="G19" s="2">
        <v>-7.619367537386487E-4</v>
      </c>
      <c r="H19" s="2">
        <v>-2.9423591879153385E-3</v>
      </c>
      <c r="I19" s="2">
        <v>-7.619367537386487E-4</v>
      </c>
      <c r="K19" s="13" t="s">
        <v>45</v>
      </c>
      <c r="L19" s="14"/>
      <c r="M19" s="14"/>
      <c r="N19" s="14"/>
      <c r="O19" s="14"/>
      <c r="P19" s="14"/>
      <c r="Q19" s="14"/>
      <c r="R19" s="14"/>
      <c r="S19" s="14"/>
      <c r="T19" s="14"/>
      <c r="U19" s="15"/>
    </row>
    <row r="20" spans="1:21"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5"/>
    </row>
    <row r="21" spans="1:21">
      <c r="K21" s="13"/>
      <c r="L21" s="14"/>
      <c r="M21" s="14"/>
      <c r="N21" s="14"/>
      <c r="O21" s="14"/>
      <c r="P21" s="14"/>
      <c r="Q21" s="14"/>
      <c r="R21" s="14"/>
      <c r="S21" s="14"/>
      <c r="T21" s="14"/>
      <c r="U21" s="15"/>
    </row>
    <row r="22" spans="1:21">
      <c r="K22" s="13" t="s">
        <v>49</v>
      </c>
      <c r="L22" s="14"/>
      <c r="M22" s="14"/>
      <c r="N22" s="14"/>
      <c r="O22" s="14"/>
      <c r="P22" s="14"/>
      <c r="Q22" s="14"/>
      <c r="R22" s="14"/>
      <c r="S22" s="14"/>
      <c r="T22" s="14"/>
      <c r="U22" s="15"/>
    </row>
    <row r="23" spans="1:21">
      <c r="A23" t="s">
        <v>28</v>
      </c>
      <c r="F23" t="s">
        <v>33</v>
      </c>
      <c r="K23" s="13"/>
      <c r="L23" s="14"/>
      <c r="M23" s="14"/>
      <c r="N23" s="14"/>
      <c r="O23" s="14"/>
      <c r="P23" s="14"/>
      <c r="Q23" s="14"/>
      <c r="R23" s="14"/>
      <c r="S23" s="14"/>
      <c r="T23" s="14"/>
      <c r="U23" s="15"/>
    </row>
    <row r="24" spans="1:21" ht="15.75" thickBot="1">
      <c r="K24" s="13" t="s">
        <v>50</v>
      </c>
      <c r="L24" s="14"/>
      <c r="M24" s="14"/>
      <c r="N24" s="14"/>
      <c r="O24" s="14"/>
      <c r="P24" s="14"/>
      <c r="Q24" s="14"/>
      <c r="R24" s="14"/>
      <c r="S24" s="14"/>
      <c r="T24" s="14"/>
      <c r="U24" s="15"/>
    </row>
    <row r="25" spans="1:21">
      <c r="A25" s="3" t="s">
        <v>29</v>
      </c>
      <c r="B25" s="3" t="s">
        <v>30</v>
      </c>
      <c r="C25" s="3" t="s">
        <v>31</v>
      </c>
      <c r="D25" s="3" t="s">
        <v>32</v>
      </c>
      <c r="F25" s="3" t="s">
        <v>34</v>
      </c>
      <c r="G25" s="3" t="s">
        <v>1</v>
      </c>
      <c r="K25" s="13"/>
      <c r="L25" s="14"/>
      <c r="M25" s="14"/>
      <c r="N25" s="14"/>
      <c r="O25" s="14"/>
      <c r="P25" s="14"/>
      <c r="Q25" s="14"/>
      <c r="R25" s="14"/>
      <c r="S25" s="14"/>
      <c r="T25" s="14"/>
      <c r="U25" s="15"/>
    </row>
    <row r="26" spans="1:21">
      <c r="A26" s="1">
        <v>1</v>
      </c>
      <c r="B26" s="1">
        <v>248.36397228402674</v>
      </c>
      <c r="C26" s="1">
        <v>23.636027715973256</v>
      </c>
      <c r="D26" s="1">
        <v>0.78132480586098441</v>
      </c>
      <c r="F26" s="1">
        <v>3.3333333333333335</v>
      </c>
      <c r="G26" s="1">
        <v>62</v>
      </c>
      <c r="K26" s="13" t="s">
        <v>51</v>
      </c>
      <c r="L26" s="14"/>
      <c r="M26" s="14"/>
      <c r="N26" s="14"/>
      <c r="O26" s="14"/>
      <c r="P26" s="14"/>
      <c r="Q26" s="14"/>
      <c r="R26" s="14"/>
      <c r="S26" s="14"/>
      <c r="T26" s="14"/>
      <c r="U26" s="15"/>
    </row>
    <row r="27" spans="1:21">
      <c r="A27" s="1">
        <v>2</v>
      </c>
      <c r="B27" s="1">
        <v>327.81278398683327</v>
      </c>
      <c r="C27" s="1">
        <v>-27.812783986833267</v>
      </c>
      <c r="D27" s="1">
        <v>-0.91939383005039732</v>
      </c>
      <c r="F27" s="1">
        <v>10</v>
      </c>
      <c r="G27" s="1">
        <v>88</v>
      </c>
      <c r="K27" s="13" t="s">
        <v>52</v>
      </c>
      <c r="L27" s="14"/>
      <c r="M27" s="14"/>
      <c r="N27" s="14"/>
      <c r="O27" s="14"/>
      <c r="P27" s="14"/>
      <c r="Q27" s="14"/>
      <c r="R27" s="14"/>
      <c r="S27" s="14"/>
      <c r="T27" s="14"/>
      <c r="U27" s="15"/>
    </row>
    <row r="28" spans="1:21">
      <c r="A28" s="1">
        <v>3</v>
      </c>
      <c r="B28" s="1">
        <v>318.77112554511672</v>
      </c>
      <c r="C28" s="1">
        <v>-7.7711255451167176</v>
      </c>
      <c r="D28" s="1">
        <v>-0.25688636139804255</v>
      </c>
      <c r="F28" s="1">
        <v>16.666666666666668</v>
      </c>
      <c r="G28" s="1">
        <v>118</v>
      </c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5"/>
    </row>
    <row r="29" spans="1:21">
      <c r="A29" s="1">
        <v>4</v>
      </c>
      <c r="B29" s="1">
        <v>331.74790052627066</v>
      </c>
      <c r="C29" s="1">
        <v>33.252099473729345</v>
      </c>
      <c r="D29" s="1">
        <v>1.0991986673049947</v>
      </c>
      <c r="F29" s="1">
        <v>23.333333333333332</v>
      </c>
      <c r="G29" s="1">
        <v>149</v>
      </c>
      <c r="K29" s="13" t="s">
        <v>53</v>
      </c>
      <c r="L29" s="14"/>
      <c r="M29" s="14"/>
      <c r="N29" s="14"/>
      <c r="O29" s="14"/>
      <c r="P29" s="14"/>
      <c r="Q29" s="14"/>
      <c r="R29" s="14"/>
      <c r="S29" s="14"/>
      <c r="T29" s="14"/>
      <c r="U29" s="15"/>
    </row>
    <row r="30" spans="1:21">
      <c r="A30" s="1">
        <v>5</v>
      </c>
      <c r="B30" s="1">
        <v>164.75342578754788</v>
      </c>
      <c r="C30" s="1">
        <v>2.2465742124521171</v>
      </c>
      <c r="D30" s="1">
        <v>7.4263923764576037E-2</v>
      </c>
      <c r="F30" s="1">
        <v>30</v>
      </c>
      <c r="G30" s="1">
        <v>167</v>
      </c>
      <c r="K30" s="13" t="s">
        <v>54</v>
      </c>
      <c r="L30" s="14">
        <f>B18</f>
        <v>1.4094525433159906</v>
      </c>
      <c r="M30" s="14"/>
      <c r="N30" s="14"/>
      <c r="O30" s="14"/>
      <c r="P30" s="14"/>
      <c r="Q30" s="14"/>
      <c r="R30" s="14"/>
      <c r="S30" s="14"/>
      <c r="T30" s="14"/>
      <c r="U30" s="15"/>
    </row>
    <row r="31" spans="1:21">
      <c r="A31" s="1">
        <v>6</v>
      </c>
      <c r="B31" s="1">
        <v>136.9719757247434</v>
      </c>
      <c r="C31" s="1">
        <v>12.028024275256598</v>
      </c>
      <c r="D31" s="1">
        <v>0.39760461633766947</v>
      </c>
      <c r="F31" s="1">
        <v>36.666666666666671</v>
      </c>
      <c r="G31" s="1">
        <v>192</v>
      </c>
      <c r="K31" s="13" t="s">
        <v>55</v>
      </c>
      <c r="L31" s="14">
        <f>B19</f>
        <v>-1.8521479708269936E-3</v>
      </c>
      <c r="M31" s="14"/>
      <c r="N31" s="14"/>
      <c r="O31" s="14"/>
      <c r="P31" s="14"/>
      <c r="Q31" s="14"/>
      <c r="R31" s="14"/>
      <c r="S31" s="14"/>
      <c r="T31" s="14"/>
      <c r="U31" s="15"/>
    </row>
    <row r="32" spans="1:21">
      <c r="A32" s="1">
        <v>7</v>
      </c>
      <c r="B32" s="1">
        <v>330.48972240544225</v>
      </c>
      <c r="C32" s="1">
        <v>35.510277594557749</v>
      </c>
      <c r="D32" s="1">
        <v>1.1738461758905179</v>
      </c>
      <c r="F32" s="1">
        <v>43.333333333333336</v>
      </c>
      <c r="G32" s="1">
        <v>193</v>
      </c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5"/>
    </row>
    <row r="33" spans="1:21">
      <c r="A33" s="1">
        <v>8</v>
      </c>
      <c r="B33" s="1">
        <v>324.52285619091094</v>
      </c>
      <c r="C33" s="1">
        <v>-14.522856190910943</v>
      </c>
      <c r="D33" s="1">
        <v>-0.48007507565419405</v>
      </c>
      <c r="F33" s="1">
        <v>50.000000000000007</v>
      </c>
      <c r="G33" s="1">
        <v>229</v>
      </c>
      <c r="K33" s="13" t="s">
        <v>56</v>
      </c>
      <c r="L33" s="14">
        <f>-L30/(2*L31)</f>
        <v>380.49134451354411</v>
      </c>
      <c r="M33" s="14"/>
      <c r="N33" s="14"/>
      <c r="O33" s="14"/>
      <c r="P33" s="14"/>
      <c r="Q33" s="14"/>
      <c r="R33" s="14"/>
      <c r="S33" s="14"/>
      <c r="T33" s="14"/>
      <c r="U33" s="15"/>
    </row>
    <row r="34" spans="1:21">
      <c r="A34" s="1">
        <v>9</v>
      </c>
      <c r="B34" s="1">
        <v>248.36397228402674</v>
      </c>
      <c r="C34" s="1">
        <v>-56.363972284026744</v>
      </c>
      <c r="D34" s="1">
        <v>-1.863196736421568</v>
      </c>
      <c r="F34" s="1">
        <v>56.666666666666671</v>
      </c>
      <c r="G34" s="1">
        <v>272</v>
      </c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5"/>
    </row>
    <row r="35" spans="1:21">
      <c r="A35" s="1">
        <v>10</v>
      </c>
      <c r="B35" s="1">
        <v>271.65555916567973</v>
      </c>
      <c r="C35" s="1">
        <v>-42.655559165679733</v>
      </c>
      <c r="D35" s="1">
        <v>-1.4100443138968504</v>
      </c>
      <c r="F35" s="1">
        <v>63.333333333333336</v>
      </c>
      <c r="G35" s="1">
        <v>300</v>
      </c>
      <c r="K35" s="13" t="s">
        <v>57</v>
      </c>
      <c r="L35" s="14"/>
      <c r="M35" s="14"/>
      <c r="N35" s="14"/>
      <c r="O35" s="14"/>
      <c r="P35" s="14"/>
      <c r="Q35" s="14"/>
      <c r="R35" s="14"/>
      <c r="S35" s="14"/>
      <c r="T35" s="14"/>
      <c r="U35" s="15"/>
    </row>
    <row r="36" spans="1:21">
      <c r="A36" s="1">
        <v>11</v>
      </c>
      <c r="B36" s="1">
        <v>69.459145141292112</v>
      </c>
      <c r="C36" s="1">
        <v>18.540854858707888</v>
      </c>
      <c r="D36" s="1">
        <v>0.61289612607733923</v>
      </c>
      <c r="F36" s="1">
        <v>70</v>
      </c>
      <c r="G36" s="1">
        <v>310</v>
      </c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5"/>
    </row>
    <row r="37" spans="1:21" ht="15.75" thickBot="1">
      <c r="A37" s="1">
        <v>12</v>
      </c>
      <c r="B37" s="1">
        <v>132.13429347487673</v>
      </c>
      <c r="C37" s="1">
        <v>-14.134293474876728</v>
      </c>
      <c r="D37" s="1">
        <v>-0.46723054474069026</v>
      </c>
      <c r="F37" s="1">
        <v>76.666666666666671</v>
      </c>
      <c r="G37" s="1">
        <v>311</v>
      </c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8"/>
    </row>
    <row r="38" spans="1:21">
      <c r="A38" s="1">
        <v>13</v>
      </c>
      <c r="B38" s="1">
        <v>91.299161013550389</v>
      </c>
      <c r="C38" s="1">
        <v>-29.299161013550389</v>
      </c>
      <c r="D38" s="1">
        <v>-0.96852828088923881</v>
      </c>
      <c r="F38" s="1">
        <v>83.333333333333329</v>
      </c>
      <c r="G38" s="1">
        <v>319</v>
      </c>
    </row>
    <row r="39" spans="1:21">
      <c r="A39" s="1">
        <v>14</v>
      </c>
      <c r="B39" s="1">
        <v>288.92408909613681</v>
      </c>
      <c r="C39" s="1">
        <v>30.075910903863189</v>
      </c>
      <c r="D39" s="1">
        <v>0.9942049286129615</v>
      </c>
      <c r="F39" s="1">
        <v>90</v>
      </c>
      <c r="G39" s="1">
        <v>365</v>
      </c>
    </row>
    <row r="40" spans="1:21" ht="15.75" thickBot="1">
      <c r="A40" s="2">
        <v>15</v>
      </c>
      <c r="B40" s="2">
        <v>155.73001737354559</v>
      </c>
      <c r="C40" s="2">
        <v>37.269982626454407</v>
      </c>
      <c r="D40" s="2">
        <v>1.2320158992019392</v>
      </c>
      <c r="F40" s="2">
        <v>96.666666666666671</v>
      </c>
      <c r="G40" s="2">
        <v>366</v>
      </c>
    </row>
  </sheetData>
  <sortState xmlns:xlrd2="http://schemas.microsoft.com/office/spreadsheetml/2017/richdata2" ref="G26:G40">
    <sortCondition ref="G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EA2A-4F78-4468-8960-63ABA17CA85D}">
  <dimension ref="A1:C21"/>
  <sheetViews>
    <sheetView workbookViewId="0">
      <selection activeCell="O24" sqref="O24"/>
    </sheetView>
  </sheetViews>
  <sheetFormatPr defaultRowHeight="15"/>
  <cols>
    <col min="1" max="1" width="20.140625" bestFit="1" customWidth="1"/>
    <col min="2" max="2" width="20.140625" customWidth="1"/>
    <col min="3" max="3" width="8.140625" bestFit="1" customWidth="1"/>
    <col min="5" max="5" width="23.7109375" bestFit="1" customWidth="1"/>
  </cols>
  <sheetData>
    <row r="1" spans="1:3">
      <c r="A1" t="s">
        <v>0</v>
      </c>
      <c r="B1" t="s">
        <v>42</v>
      </c>
      <c r="C1" t="s">
        <v>1</v>
      </c>
    </row>
    <row r="2" spans="1:3">
      <c r="A2">
        <v>168</v>
      </c>
      <c r="B2">
        <f>A2^2</f>
        <v>28224</v>
      </c>
      <c r="C2">
        <v>272</v>
      </c>
    </row>
    <row r="3" spans="1:3">
      <c r="A3">
        <v>428</v>
      </c>
      <c r="B3">
        <f t="shared" ref="B3:B16" si="0">A3^2</f>
        <v>183184</v>
      </c>
      <c r="C3">
        <v>300</v>
      </c>
    </row>
    <row r="4" spans="1:3">
      <c r="A4">
        <v>296</v>
      </c>
      <c r="B4">
        <f t="shared" si="0"/>
        <v>87616</v>
      </c>
      <c r="C4">
        <v>311</v>
      </c>
    </row>
    <row r="5" spans="1:3">
      <c r="A5">
        <v>392</v>
      </c>
      <c r="B5">
        <f t="shared" si="0"/>
        <v>153664</v>
      </c>
      <c r="C5">
        <v>365</v>
      </c>
    </row>
    <row r="6" spans="1:3">
      <c r="A6">
        <v>80</v>
      </c>
      <c r="B6">
        <f t="shared" si="0"/>
        <v>6400</v>
      </c>
      <c r="C6">
        <v>167</v>
      </c>
    </row>
    <row r="7" spans="1:3">
      <c r="A7">
        <v>56</v>
      </c>
      <c r="B7">
        <f t="shared" si="0"/>
        <v>3136</v>
      </c>
      <c r="C7">
        <v>149</v>
      </c>
    </row>
    <row r="8" spans="1:3">
      <c r="A8">
        <v>352</v>
      </c>
      <c r="B8">
        <f t="shared" si="0"/>
        <v>123904</v>
      </c>
      <c r="C8">
        <v>366</v>
      </c>
    </row>
    <row r="9" spans="1:3">
      <c r="A9">
        <v>444</v>
      </c>
      <c r="B9">
        <f t="shared" si="0"/>
        <v>197136</v>
      </c>
      <c r="C9">
        <v>310</v>
      </c>
    </row>
    <row r="10" spans="1:3">
      <c r="A10">
        <v>168</v>
      </c>
      <c r="B10">
        <f t="shared" si="0"/>
        <v>28224</v>
      </c>
      <c r="C10">
        <v>192</v>
      </c>
    </row>
    <row r="11" spans="1:3">
      <c r="A11">
        <v>200</v>
      </c>
      <c r="B11">
        <f t="shared" si="0"/>
        <v>40000</v>
      </c>
      <c r="C11">
        <v>229</v>
      </c>
    </row>
    <row r="12" spans="1:3">
      <c r="A12">
        <v>4</v>
      </c>
      <c r="B12">
        <f t="shared" si="0"/>
        <v>16</v>
      </c>
      <c r="C12">
        <v>88</v>
      </c>
    </row>
    <row r="13" spans="1:3">
      <c r="A13">
        <v>52</v>
      </c>
      <c r="B13">
        <f t="shared" si="0"/>
        <v>2704</v>
      </c>
      <c r="C13">
        <v>118</v>
      </c>
    </row>
    <row r="14" spans="1:3">
      <c r="A14">
        <v>20</v>
      </c>
      <c r="B14">
        <f t="shared" si="0"/>
        <v>400</v>
      </c>
      <c r="C14">
        <v>62</v>
      </c>
    </row>
    <row r="15" spans="1:3">
      <c r="A15">
        <v>228</v>
      </c>
      <c r="B15">
        <f t="shared" si="0"/>
        <v>51984</v>
      </c>
      <c r="C15">
        <v>319</v>
      </c>
    </row>
    <row r="16" spans="1:3">
      <c r="A16">
        <v>72</v>
      </c>
      <c r="B16">
        <f t="shared" si="0"/>
        <v>5184</v>
      </c>
      <c r="C16">
        <v>193</v>
      </c>
    </row>
    <row r="18" spans="1:1">
      <c r="A18" t="s">
        <v>47</v>
      </c>
    </row>
    <row r="19" spans="1:1">
      <c r="A19" t="s">
        <v>48</v>
      </c>
    </row>
    <row r="21" spans="1:1">
      <c r="A2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E8F9-DF14-4C48-9083-CD16F5DB70F4}">
  <dimension ref="A1:I49"/>
  <sheetViews>
    <sheetView workbookViewId="0">
      <selection activeCell="M14" sqref="M14"/>
    </sheetView>
  </sheetViews>
  <sheetFormatPr defaultRowHeight="15"/>
  <cols>
    <col min="1" max="1" width="20.5703125" bestFit="1" customWidth="1"/>
    <col min="3" max="3" width="14.5703125" bestFit="1" customWidth="1"/>
  </cols>
  <sheetData>
    <row r="1" spans="1:9">
      <c r="A1" t="s">
        <v>4</v>
      </c>
    </row>
    <row r="2" spans="1:9" ht="15.75" thickBot="1"/>
    <row r="3" spans="1:9">
      <c r="A3" s="4" t="s">
        <v>5</v>
      </c>
      <c r="B3" s="4"/>
    </row>
    <row r="4" spans="1:9">
      <c r="A4" s="1" t="s">
        <v>6</v>
      </c>
      <c r="B4" s="1">
        <v>0.95170783819560245</v>
      </c>
    </row>
    <row r="5" spans="1:9">
      <c r="A5" s="1" t="s">
        <v>7</v>
      </c>
      <c r="B5" s="1">
        <v>0.90574780928294707</v>
      </c>
    </row>
    <row r="6" spans="1:9">
      <c r="A6" s="1" t="s">
        <v>8</v>
      </c>
      <c r="B6" s="1">
        <v>0.89318085052067331</v>
      </c>
    </row>
    <row r="7" spans="1:9">
      <c r="A7" s="1" t="s">
        <v>9</v>
      </c>
      <c r="B7" s="1">
        <v>29.998246332892464</v>
      </c>
    </row>
    <row r="8" spans="1:9" ht="15.75" thickBot="1">
      <c r="A8" s="2" t="s">
        <v>10</v>
      </c>
      <c r="B8" s="2">
        <v>18</v>
      </c>
    </row>
    <row r="10" spans="1:9" ht="15.75" thickBot="1">
      <c r="A10" t="s">
        <v>11</v>
      </c>
    </row>
    <row r="11" spans="1:9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>
      <c r="A12" s="1" t="s">
        <v>12</v>
      </c>
      <c r="B12" s="1">
        <v>2</v>
      </c>
      <c r="C12" s="1">
        <v>129717.57825426655</v>
      </c>
      <c r="D12" s="1">
        <v>64858.789127133277</v>
      </c>
      <c r="E12" s="1">
        <v>72.073747230079391</v>
      </c>
      <c r="F12" s="1">
        <v>2.0285508571079403E-8</v>
      </c>
    </row>
    <row r="13" spans="1:9">
      <c r="A13" s="1" t="s">
        <v>13</v>
      </c>
      <c r="B13" s="1">
        <v>15</v>
      </c>
      <c r="C13" s="1">
        <v>13498.421745733443</v>
      </c>
      <c r="D13" s="1">
        <v>899.89478304889622</v>
      </c>
      <c r="E13" s="1"/>
      <c r="F13" s="1"/>
    </row>
    <row r="14" spans="1:9" ht="15.75" thickBot="1">
      <c r="A14" s="2" t="s">
        <v>14</v>
      </c>
      <c r="B14" s="2">
        <v>17</v>
      </c>
      <c r="C14" s="2">
        <v>143216</v>
      </c>
      <c r="D14" s="2"/>
      <c r="E14" s="2"/>
      <c r="F14" s="2"/>
    </row>
    <row r="15" spans="1:9" ht="15.75" thickBot="1"/>
    <row r="16" spans="1:9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>
      <c r="A17" s="1" t="s">
        <v>15</v>
      </c>
      <c r="B17" s="1">
        <v>91.888042026160889</v>
      </c>
      <c r="C17" s="1">
        <v>13.696451455727681</v>
      </c>
      <c r="D17" s="1">
        <v>6.7088940754602886</v>
      </c>
      <c r="E17" s="1">
        <v>6.9982998575271791E-6</v>
      </c>
      <c r="F17" s="1">
        <v>62.694746795068617</v>
      </c>
      <c r="G17" s="1">
        <v>121.08133725725315</v>
      </c>
      <c r="H17" s="1">
        <v>62.694746795068617</v>
      </c>
      <c r="I17" s="1">
        <v>121.08133725725315</v>
      </c>
    </row>
    <row r="18" spans="1:9">
      <c r="A18" s="1" t="s">
        <v>0</v>
      </c>
      <c r="B18" s="19">
        <v>0.79948346996143549</v>
      </c>
      <c r="C18" s="1">
        <v>6.7010026417887683E-2</v>
      </c>
      <c r="D18" s="1">
        <v>11.930803682656377</v>
      </c>
      <c r="E18" s="1">
        <v>4.6780730874900297E-9</v>
      </c>
      <c r="F18" s="1">
        <v>0.65665497960508035</v>
      </c>
      <c r="G18" s="1">
        <v>0.94231196031779063</v>
      </c>
      <c r="H18" s="1">
        <v>0.65665497960508035</v>
      </c>
      <c r="I18" s="1">
        <v>0.94231196031779063</v>
      </c>
    </row>
    <row r="19" spans="1:9" ht="15.75" thickBot="1">
      <c r="A19" s="2" t="s">
        <v>63</v>
      </c>
      <c r="B19" s="20">
        <v>-2.4407695804063971</v>
      </c>
      <c r="C19" s="2">
        <v>0.28290215248297079</v>
      </c>
      <c r="D19" s="2">
        <v>-8.6276104970721939</v>
      </c>
      <c r="E19" s="2">
        <v>3.3562919146210552E-7</v>
      </c>
      <c r="F19" s="2">
        <v>-3.0437612447541071</v>
      </c>
      <c r="G19" s="2">
        <v>-1.8377779160586871</v>
      </c>
      <c r="H19" s="2">
        <v>-3.0437612447541071</v>
      </c>
      <c r="I19" s="2">
        <v>-1.8377779160586871</v>
      </c>
    </row>
    <row r="23" spans="1:9">
      <c r="A23" t="s">
        <v>28</v>
      </c>
      <c r="F23" t="s">
        <v>33</v>
      </c>
    </row>
    <row r="24" spans="1:9" ht="15.75" thickBot="1"/>
    <row r="25" spans="1:9">
      <c r="A25" s="3" t="s">
        <v>29</v>
      </c>
      <c r="B25" s="3" t="s">
        <v>30</v>
      </c>
      <c r="C25" s="3" t="s">
        <v>31</v>
      </c>
      <c r="D25" s="3" t="s">
        <v>32</v>
      </c>
      <c r="F25" s="3" t="s">
        <v>34</v>
      </c>
      <c r="G25" s="3" t="s">
        <v>1</v>
      </c>
    </row>
    <row r="26" spans="1:9">
      <c r="A26" s="1">
        <v>1</v>
      </c>
      <c r="B26" s="1">
        <v>226.20126497968207</v>
      </c>
      <c r="C26" s="1">
        <v>45.798735020317935</v>
      </c>
      <c r="D26" s="1">
        <v>1.6253108961479978</v>
      </c>
      <c r="F26" s="1">
        <v>2.7777777777777777</v>
      </c>
      <c r="G26" s="1">
        <v>62</v>
      </c>
    </row>
    <row r="27" spans="1:9">
      <c r="A27" s="1">
        <v>2</v>
      </c>
      <c r="B27" s="1">
        <v>316.91002731014822</v>
      </c>
      <c r="C27" s="1">
        <v>-16.910027310148223</v>
      </c>
      <c r="D27" s="1">
        <v>-0.60010503847215935</v>
      </c>
      <c r="F27" s="1">
        <v>8.3333333333333321</v>
      </c>
      <c r="G27" s="1">
        <v>88</v>
      </c>
    </row>
    <row r="28" spans="1:9">
      <c r="A28" s="1">
        <v>3</v>
      </c>
      <c r="B28" s="1">
        <v>328.53514913474578</v>
      </c>
      <c r="C28" s="1">
        <v>-17.53514913474578</v>
      </c>
      <c r="D28" s="1">
        <v>-0.62228943532258729</v>
      </c>
      <c r="F28" s="1">
        <v>13.888888888888889</v>
      </c>
      <c r="G28" s="1">
        <v>118</v>
      </c>
    </row>
    <row r="29" spans="1:9">
      <c r="A29" s="1">
        <v>4</v>
      </c>
      <c r="B29" s="1">
        <v>193.81356902677607</v>
      </c>
      <c r="C29" s="1">
        <v>-7.8135690267760651</v>
      </c>
      <c r="D29" s="1">
        <v>-0.27728885680771992</v>
      </c>
      <c r="F29" s="1">
        <v>19.444444444444443</v>
      </c>
      <c r="G29" s="1">
        <v>149</v>
      </c>
    </row>
    <row r="30" spans="1:9">
      <c r="A30" s="1">
        <v>5</v>
      </c>
      <c r="B30" s="1">
        <v>375.99632728616689</v>
      </c>
      <c r="C30" s="1">
        <v>-10.996327286166888</v>
      </c>
      <c r="D30" s="1">
        <v>-0.39023895633553496</v>
      </c>
      <c r="F30" s="1">
        <v>25</v>
      </c>
      <c r="G30" s="1">
        <v>167</v>
      </c>
    </row>
    <row r="31" spans="1:9">
      <c r="A31" s="1">
        <v>6</v>
      </c>
      <c r="B31" s="1">
        <v>155.84671962307573</v>
      </c>
      <c r="C31" s="1">
        <v>11.153280376924272</v>
      </c>
      <c r="D31" s="1">
        <v>0.39580892608423895</v>
      </c>
      <c r="F31" s="1">
        <v>30.555555555555557</v>
      </c>
      <c r="G31" s="1">
        <v>186</v>
      </c>
    </row>
    <row r="32" spans="1:9">
      <c r="A32" s="1">
        <v>7</v>
      </c>
      <c r="B32" s="1">
        <v>136.65911634400129</v>
      </c>
      <c r="C32" s="1">
        <v>12.340883655998709</v>
      </c>
      <c r="D32" s="1">
        <v>0.43795473096126142</v>
      </c>
      <c r="F32" s="1">
        <v>36.111111111111107</v>
      </c>
      <c r="G32" s="1">
        <v>192</v>
      </c>
    </row>
    <row r="33" spans="1:7">
      <c r="A33" s="1">
        <v>8</v>
      </c>
      <c r="B33" s="1">
        <v>373.30622345258621</v>
      </c>
      <c r="C33" s="1">
        <v>-7.3062234525862095</v>
      </c>
      <c r="D33" s="1">
        <v>-0.25928411738691676</v>
      </c>
      <c r="F33" s="1">
        <v>41.666666666666664</v>
      </c>
      <c r="G33" s="1">
        <v>193</v>
      </c>
    </row>
    <row r="34" spans="1:7">
      <c r="A34" s="1">
        <v>9</v>
      </c>
      <c r="B34" s="1">
        <v>290.64944954302888</v>
      </c>
      <c r="C34" s="1">
        <v>19.350550456971121</v>
      </c>
      <c r="D34" s="1">
        <v>0.68671461100888831</v>
      </c>
      <c r="F34" s="1">
        <v>47.222222222222221</v>
      </c>
      <c r="G34" s="1">
        <v>202</v>
      </c>
    </row>
    <row r="35" spans="1:7">
      <c r="A35" s="1">
        <v>10</v>
      </c>
      <c r="B35" s="1">
        <v>228.28057734612034</v>
      </c>
      <c r="C35" s="1">
        <v>-26.280577346120339</v>
      </c>
      <c r="D35" s="1">
        <v>-0.93264822049692275</v>
      </c>
      <c r="F35" s="1">
        <v>52.777777777777779</v>
      </c>
      <c r="G35" s="1">
        <v>229</v>
      </c>
    </row>
    <row r="36" spans="1:7">
      <c r="A36" s="1">
        <v>11</v>
      </c>
      <c r="B36" s="1">
        <v>226.20126497968207</v>
      </c>
      <c r="C36" s="1">
        <v>-34.201264979682065</v>
      </c>
      <c r="D36" s="1">
        <v>-1.2137385150236473</v>
      </c>
      <c r="F36" s="1">
        <v>58.333333333333336</v>
      </c>
      <c r="G36" s="1">
        <v>272</v>
      </c>
    </row>
    <row r="37" spans="1:7">
      <c r="A37" s="1">
        <v>12</v>
      </c>
      <c r="B37" s="1">
        <v>251.784736018448</v>
      </c>
      <c r="C37" s="1">
        <v>-22.784736018448001</v>
      </c>
      <c r="D37" s="1">
        <v>-0.80858739221095211</v>
      </c>
      <c r="F37" s="1">
        <v>63.888888888888886</v>
      </c>
      <c r="G37" s="1">
        <v>275</v>
      </c>
    </row>
    <row r="38" spans="1:7">
      <c r="A38" s="1">
        <v>13</v>
      </c>
      <c r="B38" s="1">
        <v>95.085975906006638</v>
      </c>
      <c r="C38" s="1">
        <v>-7.0859759060066381</v>
      </c>
      <c r="D38" s="1">
        <v>-0.25146794654405763</v>
      </c>
      <c r="F38" s="1">
        <v>69.444444444444429</v>
      </c>
      <c r="G38" s="1">
        <v>300</v>
      </c>
    </row>
    <row r="39" spans="1:7">
      <c r="A39" s="1">
        <v>14</v>
      </c>
      <c r="B39" s="1">
        <v>133.46118246415554</v>
      </c>
      <c r="C39" s="1">
        <v>-15.461182464155542</v>
      </c>
      <c r="D39" s="1">
        <v>-0.54868826213597699</v>
      </c>
      <c r="F39" s="1">
        <v>74.999999999999986</v>
      </c>
      <c r="G39" s="1">
        <v>310</v>
      </c>
    </row>
    <row r="40" spans="1:7">
      <c r="A40" s="1">
        <v>15</v>
      </c>
      <c r="B40" s="1">
        <v>107.87771142538961</v>
      </c>
      <c r="C40" s="1">
        <v>-45.877711425389606</v>
      </c>
      <c r="D40" s="1">
        <v>-1.6281136201019377</v>
      </c>
      <c r="F40" s="1">
        <v>80.555555555555543</v>
      </c>
      <c r="G40" s="1">
        <v>311</v>
      </c>
    </row>
    <row r="41" spans="1:7">
      <c r="A41" s="1">
        <v>16</v>
      </c>
      <c r="B41" s="1">
        <v>274.17027317736819</v>
      </c>
      <c r="C41" s="1">
        <v>44.829726822631812</v>
      </c>
      <c r="D41" s="1">
        <v>1.5909226192347319</v>
      </c>
      <c r="F41" s="1">
        <v>86.1111111111111</v>
      </c>
      <c r="G41" s="1">
        <v>319</v>
      </c>
    </row>
    <row r="42" spans="1:7">
      <c r="A42" s="1">
        <v>17</v>
      </c>
      <c r="B42" s="1">
        <v>149.45085186338423</v>
      </c>
      <c r="C42" s="1">
        <v>43.54914813661577</v>
      </c>
      <c r="D42" s="1">
        <v>1.5454772921785718</v>
      </c>
      <c r="F42" s="1">
        <v>91.666666666666657</v>
      </c>
      <c r="G42" s="1">
        <v>365</v>
      </c>
    </row>
    <row r="43" spans="1:7" ht="15.75" thickBot="1">
      <c r="A43" s="2">
        <v>18</v>
      </c>
      <c r="B43" s="2">
        <v>239.76958011923506</v>
      </c>
      <c r="C43" s="2">
        <v>35.230419880764941</v>
      </c>
      <c r="D43" s="2">
        <v>1.250261285222694</v>
      </c>
      <c r="F43" s="2">
        <v>97.222222222222214</v>
      </c>
      <c r="G43" s="2">
        <v>366</v>
      </c>
    </row>
    <row r="47" spans="1:7">
      <c r="A47" t="s">
        <v>67</v>
      </c>
      <c r="B47">
        <f>B18</f>
        <v>0.79948346996143549</v>
      </c>
    </row>
    <row r="48" spans="1:7">
      <c r="A48" t="s">
        <v>68</v>
      </c>
      <c r="B48">
        <f>B19</f>
        <v>-2.4407695804063971</v>
      </c>
    </row>
    <row r="49" spans="1:1">
      <c r="A49" t="s">
        <v>69</v>
      </c>
    </row>
  </sheetData>
  <sortState xmlns:xlrd2="http://schemas.microsoft.com/office/spreadsheetml/2017/richdata2" ref="G26:G43">
    <sortCondition ref="G26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30" sqref="B30:C31"/>
    </sheetView>
  </sheetViews>
  <sheetFormatPr defaultRowHeight="15"/>
  <cols>
    <col min="2" max="3" width="22.140625" customWidth="1"/>
    <col min="4" max="4" width="14.28515625" customWidth="1"/>
  </cols>
  <sheetData>
    <row r="1" spans="1:4">
      <c r="A1" t="s">
        <v>61</v>
      </c>
      <c r="B1" t="s">
        <v>0</v>
      </c>
      <c r="C1" t="s">
        <v>63</v>
      </c>
      <c r="D1" t="s">
        <v>1</v>
      </c>
    </row>
    <row r="2" spans="1:4">
      <c r="A2">
        <f>IF(B2&gt;380,1,0)</f>
        <v>0</v>
      </c>
      <c r="B2">
        <v>168</v>
      </c>
      <c r="C2">
        <f>(B2-380)*A2</f>
        <v>0</v>
      </c>
      <c r="D2">
        <v>272</v>
      </c>
    </row>
    <row r="3" spans="1:4">
      <c r="A3">
        <f t="shared" ref="A3:A19" si="0">IF(B3&gt;380,1,0)</f>
        <v>1</v>
      </c>
      <c r="B3">
        <v>428</v>
      </c>
      <c r="C3">
        <f t="shared" ref="C3:C19" si="1">(B3-380)*A3</f>
        <v>48</v>
      </c>
      <c r="D3">
        <v>300</v>
      </c>
    </row>
    <row r="4" spans="1:4">
      <c r="A4">
        <f t="shared" si="0"/>
        <v>0</v>
      </c>
      <c r="B4">
        <v>296</v>
      </c>
      <c r="C4">
        <f t="shared" si="1"/>
        <v>0</v>
      </c>
      <c r="D4">
        <v>311</v>
      </c>
    </row>
    <row r="5" spans="1:4">
      <c r="A5">
        <f t="shared" si="0"/>
        <v>1</v>
      </c>
      <c r="B5">
        <v>503</v>
      </c>
      <c r="C5">
        <f t="shared" si="1"/>
        <v>123</v>
      </c>
      <c r="D5">
        <v>186</v>
      </c>
    </row>
    <row r="6" spans="1:4">
      <c r="A6">
        <f t="shared" si="0"/>
        <v>1</v>
      </c>
      <c r="B6">
        <v>392</v>
      </c>
      <c r="C6">
        <f t="shared" si="1"/>
        <v>12</v>
      </c>
      <c r="D6">
        <v>365</v>
      </c>
    </row>
    <row r="7" spans="1:4">
      <c r="A7">
        <f t="shared" si="0"/>
        <v>0</v>
      </c>
      <c r="B7">
        <v>80</v>
      </c>
      <c r="C7">
        <f t="shared" si="1"/>
        <v>0</v>
      </c>
      <c r="D7">
        <v>167</v>
      </c>
    </row>
    <row r="8" spans="1:4">
      <c r="A8">
        <f t="shared" si="0"/>
        <v>0</v>
      </c>
      <c r="B8">
        <v>56</v>
      </c>
      <c r="C8">
        <f t="shared" si="1"/>
        <v>0</v>
      </c>
      <c r="D8">
        <v>149</v>
      </c>
    </row>
    <row r="9" spans="1:4">
      <c r="A9">
        <f t="shared" si="0"/>
        <v>0</v>
      </c>
      <c r="B9">
        <v>352</v>
      </c>
      <c r="C9">
        <f t="shared" si="1"/>
        <v>0</v>
      </c>
      <c r="D9">
        <v>366</v>
      </c>
    </row>
    <row r="10" spans="1:4">
      <c r="A10">
        <f t="shared" si="0"/>
        <v>1</v>
      </c>
      <c r="B10">
        <v>444</v>
      </c>
      <c r="C10">
        <f t="shared" si="1"/>
        <v>64</v>
      </c>
      <c r="D10">
        <v>310</v>
      </c>
    </row>
    <row r="11" spans="1:4">
      <c r="A11">
        <f t="shared" si="0"/>
        <v>1</v>
      </c>
      <c r="B11">
        <v>482</v>
      </c>
      <c r="C11">
        <f t="shared" si="1"/>
        <v>102</v>
      </c>
      <c r="D11">
        <v>202</v>
      </c>
    </row>
    <row r="12" spans="1:4">
      <c r="A12">
        <f t="shared" si="0"/>
        <v>0</v>
      </c>
      <c r="B12">
        <v>168</v>
      </c>
      <c r="C12">
        <f t="shared" si="1"/>
        <v>0</v>
      </c>
      <c r="D12">
        <v>192</v>
      </c>
    </row>
    <row r="13" spans="1:4">
      <c r="A13">
        <f t="shared" si="0"/>
        <v>0</v>
      </c>
      <c r="B13">
        <v>200</v>
      </c>
      <c r="C13">
        <f t="shared" si="1"/>
        <v>0</v>
      </c>
      <c r="D13">
        <v>229</v>
      </c>
    </row>
    <row r="14" spans="1:4">
      <c r="A14">
        <f t="shared" si="0"/>
        <v>0</v>
      </c>
      <c r="B14">
        <v>4</v>
      </c>
      <c r="C14">
        <f t="shared" si="1"/>
        <v>0</v>
      </c>
      <c r="D14">
        <v>88</v>
      </c>
    </row>
    <row r="15" spans="1:4">
      <c r="A15">
        <f t="shared" si="0"/>
        <v>0</v>
      </c>
      <c r="B15">
        <v>52</v>
      </c>
      <c r="C15">
        <f t="shared" si="1"/>
        <v>0</v>
      </c>
      <c r="D15">
        <v>118</v>
      </c>
    </row>
    <row r="16" spans="1:4">
      <c r="A16">
        <f t="shared" si="0"/>
        <v>0</v>
      </c>
      <c r="B16">
        <v>20</v>
      </c>
      <c r="C16">
        <f t="shared" si="1"/>
        <v>0</v>
      </c>
      <c r="D16">
        <v>62</v>
      </c>
    </row>
    <row r="17" spans="1:4">
      <c r="A17">
        <f t="shared" si="0"/>
        <v>0</v>
      </c>
      <c r="B17">
        <v>228</v>
      </c>
      <c r="C17">
        <f t="shared" si="1"/>
        <v>0</v>
      </c>
      <c r="D17">
        <v>319</v>
      </c>
    </row>
    <row r="18" spans="1:4">
      <c r="A18">
        <f t="shared" si="0"/>
        <v>0</v>
      </c>
      <c r="B18">
        <v>72</v>
      </c>
      <c r="C18">
        <f t="shared" si="1"/>
        <v>0</v>
      </c>
      <c r="D18">
        <v>193</v>
      </c>
    </row>
    <row r="19" spans="1:4">
      <c r="A19">
        <f t="shared" si="0"/>
        <v>1</v>
      </c>
      <c r="B19">
        <v>475</v>
      </c>
      <c r="C19">
        <f t="shared" si="1"/>
        <v>95</v>
      </c>
      <c r="D19">
        <v>275</v>
      </c>
    </row>
    <row r="22" spans="1:4">
      <c r="B22" t="s">
        <v>58</v>
      </c>
    </row>
    <row r="23" spans="1:4">
      <c r="B23" t="s">
        <v>65</v>
      </c>
    </row>
    <row r="24" spans="1:4">
      <c r="B24" t="s">
        <v>59</v>
      </c>
    </row>
    <row r="26" spans="1:4">
      <c r="B26" t="s">
        <v>60</v>
      </c>
    </row>
    <row r="27" spans="1:4">
      <c r="B27" t="s">
        <v>62</v>
      </c>
    </row>
    <row r="30" spans="1:4">
      <c r="B30" t="s">
        <v>64</v>
      </c>
    </row>
    <row r="31" spans="1:4">
      <c r="B31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Fitting Linear Model</vt:lpstr>
      <vt:lpstr>Linear Regression</vt:lpstr>
      <vt:lpstr>Linear Reg_2 Results</vt:lpstr>
      <vt:lpstr>Linear Regression_2</vt:lpstr>
      <vt:lpstr>Piecewise Reg_Result</vt:lpstr>
      <vt:lpstr>Piecewise Regression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 USER</dc:creator>
  <cp:lastModifiedBy>Kanika Gupta</cp:lastModifiedBy>
  <dcterms:created xsi:type="dcterms:W3CDTF">2021-04-01T09:17:52Z</dcterms:created>
  <dcterms:modified xsi:type="dcterms:W3CDTF">2021-05-15T04:47:56Z</dcterms:modified>
</cp:coreProperties>
</file>