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E:\kanishk all projects\HR Analytics Dahboard\"/>
    </mc:Choice>
  </mc:AlternateContent>
  <xr:revisionPtr revIDLastSave="0" documentId="13_ncr:1_{917E71FD-5591-409E-A0D4-6F35AD5A48C9}" xr6:coauthVersionLast="47" xr6:coauthVersionMax="47" xr10:uidLastSave="{00000000-0000-0000-0000-000000000000}"/>
  <bookViews>
    <workbookView xWindow="-120" yWindow="-120" windowWidth="20730" windowHeight="11160" firstSheet="1" activeTab="1" xr2:uid="{00000000-000D-0000-FFFF-FFFF00000000}"/>
  </bookViews>
  <sheets>
    <sheet name="Sheet1" sheetId="7" r:id="rId1"/>
    <sheet name="Sheet2" sheetId="8" r:id="rId2"/>
    <sheet name="RATING" sheetId="9" r:id="rId3"/>
    <sheet name="Gender" sheetId="10" r:id="rId4"/>
    <sheet name="Education by Attrition" sheetId="11" r:id="rId5"/>
    <sheet name="Atrition by Job" sheetId="12" r:id="rId6"/>
    <sheet name="Dept Wise Attrition" sheetId="13" r:id="rId7"/>
    <sheet name="Attrition by Age Group" sheetId="14" r:id="rId8"/>
    <sheet name="Marital Status" sheetId="15" r:id="rId9"/>
    <sheet name="Data" sheetId="1" r:id="rId10"/>
    <sheet name="Images" sheetId="2" r:id="rId11"/>
  </sheets>
  <definedNames>
    <definedName name="_xlchart.v1.3" hidden="1">'Atrition by Job'!$D$4:$D$14</definedName>
    <definedName name="_xlchart.v1.4" hidden="1">'Atrition by Job'!$E$3</definedName>
    <definedName name="_xlchart.v1.5" hidden="1">'Atrition by Job'!$E$4:$E$14</definedName>
    <definedName name="_xlchart.v1.6" hidden="1">'Atrition by Job'!$D$4:$D$14</definedName>
    <definedName name="_xlchart.v1.7" hidden="1">'Atrition by Job'!$E$3</definedName>
    <definedName name="_xlchart.v1.8" hidden="1">'Atrition by Job'!$E$4:$E$14</definedName>
    <definedName name="_xlchart.v2.0" hidden="1">'Marital Status'!$E$4:$E$7</definedName>
    <definedName name="_xlchart.v2.1" hidden="1">'Marital Status'!$F$3</definedName>
    <definedName name="_xlchart.v2.10" hidden="1">'Marital Status'!$F$3</definedName>
    <definedName name="_xlchart.v2.11" hidden="1">'Marital Status'!$F$4:$F$7</definedName>
    <definedName name="_xlchart.v2.2" hidden="1">'Marital Status'!$F$4:$F$7</definedName>
    <definedName name="_xlchart.v2.9" hidden="1">'Marital Status'!$E$4:$E$7</definedName>
    <definedName name="Slicer_Department">#N/A</definedName>
    <definedName name="Slicer_Education_Field">#N/A</definedName>
    <definedName name="Slicer_Education_Field2">#N/A</definedName>
    <definedName name="Slicer_Gender">#N/A</definedName>
    <definedName name="Slicer_Gender1">#N/A</definedName>
    <definedName name="Slicer_Gender2">#N/A</definedName>
  </definedNames>
  <calcPr calcId="191029"/>
  <pivotCaches>
    <pivotCache cacheId="0" r:id="rId12"/>
    <pivotCache cacheId="4"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D5" i="12" l="1"/>
  <c r="D6" i="12"/>
  <c r="D7" i="12"/>
  <c r="D8" i="12"/>
  <c r="D9" i="12"/>
  <c r="D10" i="12"/>
  <c r="D11" i="12"/>
  <c r="D12" i="12"/>
  <c r="D4" i="12"/>
  <c r="C9" i="7"/>
  <c r="A9" i="7"/>
  <c r="B9" i="7"/>
  <c r="B6" i="9"/>
  <c r="E10" i="12"/>
  <c r="E12" i="12"/>
  <c r="E5" i="12"/>
  <c r="E7" i="12"/>
  <c r="E4" i="12"/>
  <c r="E11" i="12"/>
  <c r="B11" i="10"/>
  <c r="E6" i="12"/>
  <c r="E8" i="12"/>
  <c r="B10" i="10"/>
  <c r="E9" i="12"/>
  <c r="F5" i="15"/>
  <c r="F6" i="15"/>
  <c r="F4" i="15"/>
  <c r="C10" i="10" l="1"/>
  <c r="C11" i="10"/>
  <c r="C6" i="9"/>
  <c r="B7" i="9"/>
  <c r="C7" i="9" s="1"/>
  <c r="D9" i="7"/>
  <c r="E9" i="7"/>
</calcChain>
</file>

<file path=xl/sharedStrings.xml><?xml version="1.0" encoding="utf-8"?>
<sst xmlns="http://schemas.openxmlformats.org/spreadsheetml/2006/main" count="19222" uniqueCount="1570">
  <si>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</si>
  <si>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</si>
  <si>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</si>
  <si>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</si>
  <si>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</si>
  <si>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</si>
  <si>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</si>
  <si>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</si>
  <si>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</si>
  <si>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</si>
  <si>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</si>
  <si>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</si>
  <si>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</si>
  <si>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</si>
  <si>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</si>
  <si>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</si>
  <si>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</si>
  <si>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</si>
  <si>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</si>
  <si>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</si>
  <si>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</si>
  <si>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</si>
  <si>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</si>
  <si>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</si>
  <si>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</si>
  <si>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</si>
  <si>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</si>
  <si>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</si>
  <si>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</si>
  <si>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</si>
  <si>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</si>
  <si>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</si>
  <si>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</si>
  <si>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</si>
  <si>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</si>
  <si>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</si>
  <si>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</si>
  <si>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</si>
  <si>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</si>
  <si>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</si>
  <si>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</si>
  <si>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</si>
  <si>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</si>
  <si>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</si>
  <si>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</si>
  <si>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</si>
  <si>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</si>
  <si>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</si>
  <si>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</si>
  <si>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</si>
  <si>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</si>
  <si>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</si>
  <si>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</si>
  <si>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</si>
  <si>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</si>
  <si>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</si>
  <si>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</si>
  <si>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</si>
  <si>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</si>
  <si>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</si>
  <si>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</si>
  <si>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</si>
  <si>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</si>
  <si>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</si>
  <si>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</si>
  <si>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</si>
  <si>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</si>
  <si>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</si>
  <si>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</si>
  <si>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</si>
  <si>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</si>
  <si>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</si>
  <si>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</si>
  <si>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</si>
  <si>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</si>
  <si>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</si>
  <si>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</si>
  <si>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</si>
  <si>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</si>
  <si>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</si>
  <si>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</si>
  <si>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</si>
  <si>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</si>
  <si>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</si>
  <si>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</si>
  <si>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</si>
  <si>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</si>
  <si>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</si>
  <si>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</si>
  <si>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</si>
  <si>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</si>
  <si>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</si>
  <si>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</si>
  <si>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</si>
  <si>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</si>
  <si>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</si>
  <si>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</si>
  <si>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</si>
  <si>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</si>
  <si>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</si>
  <si>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</si>
  <si>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</si>
  <si>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</si>
  <si>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</si>
  <si>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</si>
  <si>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</si>
  <si>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</si>
  <si>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</si>
  <si>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</si>
  <si>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</si>
  <si>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</si>
  <si>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</si>
  <si>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</si>
  <si>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</si>
  <si>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</si>
  <si>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</si>
  <si>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</si>
  <si>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</si>
  <si>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</si>
  <si>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</si>
  <si>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</si>
  <si>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</si>
  <si>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</si>
  <si>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</si>
  <si>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</si>
  <si>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</si>
  <si>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</si>
  <si>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</si>
  <si>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</si>
  <si>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</si>
  <si>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</si>
  <si>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</si>
  <si>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</si>
  <si>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</si>
  <si>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</si>
  <si>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</si>
  <si>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</si>
  <si>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</si>
  <si>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</si>
  <si>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</si>
  <si>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</si>
  <si>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</si>
  <si>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</si>
  <si>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</si>
  <si>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</si>
  <si>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</si>
  <si>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</si>
  <si>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</si>
  <si>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</si>
  <si>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</si>
  <si>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</si>
  <si>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</si>
  <si>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</si>
  <si>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</si>
  <si>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</si>
  <si>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</si>
  <si>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</si>
  <si>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</si>
  <si>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</si>
  <si>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</si>
  <si>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</si>
  <si>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</si>
  <si>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</si>
  <si>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</si>
  <si>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</si>
  <si>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</si>
  <si>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</si>
  <si>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</si>
  <si>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</si>
  <si>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</si>
  <si>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</si>
  <si>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</si>
  <si>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</si>
  <si>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</si>
  <si>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</si>
  <si>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</si>
  <si>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</si>
  <si>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</si>
  <si>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</si>
  <si>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</si>
  <si>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</si>
  <si>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</si>
  <si>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</si>
  <si>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</si>
  <si>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</si>
  <si>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</si>
  <si>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</si>
  <si>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</si>
  <si>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</si>
  <si>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</si>
  <si>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</si>
  <si>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</si>
  <si>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</si>
  <si>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</si>
  <si>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</si>
  <si>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</si>
  <si>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</si>
  <si>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</si>
  <si>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</si>
  <si>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</si>
  <si>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</si>
  <si>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</si>
  <si>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</si>
  <si>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</si>
  <si>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</si>
  <si>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</si>
  <si>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</si>
  <si>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</si>
  <si>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</si>
  <si>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</si>
  <si>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</si>
  <si>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</si>
  <si>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</si>
  <si>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</si>
  <si>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</si>
  <si>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</si>
  <si>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</si>
  <si>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</si>
  <si>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</si>
  <si>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</si>
  <si>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</si>
  <si>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</si>
  <si>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</si>
  <si>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</si>
  <si>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</si>
  <si>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</si>
  <si>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</si>
  <si>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</si>
  <si>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</si>
  <si>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</si>
  <si>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</si>
  <si>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</si>
  <si>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</si>
  <si>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</si>
  <si>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</si>
  <si>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</si>
  <si>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</si>
  <si>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</si>
  <si>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</si>
  <si>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</si>
  <si>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</si>
  <si>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</si>
  <si>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</si>
  <si>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</si>
  <si>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</si>
  <si>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</si>
  <si>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</si>
  <si>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</si>
  <si>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</si>
  <si>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</si>
  <si>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</si>
  <si>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</si>
  <si>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</si>
  <si>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</si>
  <si>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</si>
  <si>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</si>
  <si>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</si>
  <si>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</si>
  <si>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</si>
  <si>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</si>
  <si>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</si>
  <si>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</si>
  <si>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</si>
  <si>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</si>
  <si>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</si>
  <si>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</si>
  <si>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</si>
  <si>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</si>
  <si>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</si>
  <si>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</si>
  <si>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</si>
  <si>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</si>
  <si>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</si>
  <si>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</si>
  <si>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</si>
  <si>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</si>
  <si>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</si>
  <si>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</si>
  <si>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</si>
  <si>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</si>
  <si>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</si>
  <si>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</si>
  <si>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</si>
  <si>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</si>
  <si>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</si>
  <si>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</si>
  <si>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</si>
  <si>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</si>
  <si>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</si>
  <si>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</si>
  <si>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</si>
  <si>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</si>
  <si>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</si>
  <si>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</si>
  <si>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</si>
  <si>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</si>
  <si>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</si>
  <si>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</si>
  <si>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</si>
  <si>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</si>
  <si>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</si>
  <si>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</si>
  <si>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</si>
  <si>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</si>
  <si>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</si>
  <si>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</si>
  <si>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</si>
  <si>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</si>
  <si>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</si>
  <si>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</si>
  <si>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</si>
  <si>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</si>
  <si>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</si>
  <si>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</si>
  <si>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</si>
  <si>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</si>
  <si>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</si>
  <si>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</si>
  <si>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</si>
  <si>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</si>
  <si>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</si>
  <si>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</si>
  <si>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</si>
  <si>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</si>
  <si>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</si>
  <si>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</si>
  <si>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</si>
  <si>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</si>
  <si>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</si>
  <si>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</si>
  <si>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</si>
  <si>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</si>
  <si>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</si>
  <si>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</si>
  <si>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</si>
  <si>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</si>
  <si>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</si>
  <si>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</si>
  <si>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</si>
  <si>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</si>
  <si>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</si>
  <si>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</si>
  <si>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</si>
  <si>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</si>
  <si>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</si>
  <si>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</si>
  <si>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</si>
  <si>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</si>
  <si>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</si>
  <si>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</si>
  <si>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</si>
  <si>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</si>
  <si>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</si>
  <si>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</si>
  <si>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</si>
  <si>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</si>
  <si>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</si>
  <si>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</si>
  <si>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</si>
  <si>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</si>
  <si>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</si>
  <si>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</si>
  <si>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</si>
  <si>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</si>
  <si>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</si>
  <si>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</si>
  <si>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</si>
  <si>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</si>
  <si>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</si>
  <si>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</si>
  <si>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</si>
  <si>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</si>
  <si>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</si>
  <si>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</si>
  <si>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</si>
  <si>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</si>
  <si>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</si>
  <si>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</si>
  <si>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</si>
  <si>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</si>
  <si>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</si>
  <si>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</si>
  <si>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</si>
  <si>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</si>
  <si>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</si>
  <si>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</si>
  <si>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</si>
  <si>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</si>
  <si>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</si>
  <si>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</si>
  <si>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</si>
  <si>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</si>
  <si>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</si>
  <si>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</si>
  <si>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</si>
  <si>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</si>
  <si>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</si>
  <si>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</si>
  <si>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</si>
  <si>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</si>
  <si>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</si>
  <si>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</si>
  <si>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</si>
  <si>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</si>
  <si>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</si>
  <si>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</si>
  <si>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</si>
  <si>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</si>
  <si>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</si>
  <si>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</si>
  <si>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</si>
  <si>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</si>
  <si>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</si>
  <si>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</si>
  <si>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</si>
  <si>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</si>
  <si>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</si>
  <si>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</si>
  <si>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</si>
  <si>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</si>
  <si>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</si>
  <si>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</si>
  <si>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</si>
  <si>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</si>
  <si>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</si>
  <si>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</si>
  <si>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</si>
  <si>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</si>
  <si>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</si>
  <si>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</si>
  <si>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</si>
  <si>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</si>
  <si>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</si>
  <si>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</si>
  <si>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</si>
  <si>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</si>
  <si>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</si>
  <si>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</si>
  <si>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</si>
  <si>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</si>
  <si>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</si>
  <si>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</si>
  <si>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</si>
  <si>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</si>
  <si>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</si>
  <si>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</si>
  <si>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</si>
  <si>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</si>
  <si>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</si>
  <si>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</si>
  <si>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</si>
  <si>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</si>
  <si>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</si>
  <si>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</si>
  <si>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</si>
  <si>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</si>
  <si>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</si>
  <si>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</si>
  <si>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</si>
  <si>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</si>
  <si>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</si>
  <si>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</si>
  <si>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</si>
  <si>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</si>
  <si>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</si>
  <si>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</si>
  <si>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</si>
  <si>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</si>
  <si>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</si>
  <si>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</si>
  <si>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</si>
  <si>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</si>
  <si>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</si>
  <si>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</si>
  <si>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</si>
  <si>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</si>
  <si>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</si>
  <si>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</si>
  <si>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</si>
  <si>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</si>
  <si>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</si>
  <si>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</si>
  <si>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</si>
  <si>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</si>
  <si>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</si>
  <si>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</si>
  <si>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</si>
  <si>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</si>
  <si>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</si>
  <si>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</si>
  <si>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</si>
  <si>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</si>
  <si>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</si>
  <si>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</si>
  <si>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</si>
  <si>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</si>
  <si>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</si>
  <si>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</si>
  <si>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</si>
  <si>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</si>
  <si>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</si>
  <si>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</si>
  <si>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</si>
  <si>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</si>
  <si>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</si>
  <si>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</si>
  <si>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</si>
  <si>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</si>
  <si>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</si>
  <si>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</si>
  <si>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</si>
  <si>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</si>
  <si>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</si>
  <si>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</si>
  <si>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</si>
  <si>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</si>
  <si>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</si>
  <si>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</si>
  <si>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</si>
  <si>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</si>
  <si>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</si>
  <si>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</si>
  <si>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</si>
  <si>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</si>
  <si>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</si>
  <si>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</si>
  <si>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</si>
  <si>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</si>
  <si>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</si>
  <si>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</si>
  <si>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</si>
  <si>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</si>
  <si>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</si>
  <si>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</si>
  <si>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</si>
  <si>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</si>
  <si>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</si>
  <si>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</si>
  <si>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</si>
  <si>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</si>
  <si>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</si>
  <si>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</si>
  <si>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</si>
  <si>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</si>
  <si>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</si>
  <si>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</si>
  <si>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</si>
  <si>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</si>
  <si>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</si>
  <si>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</si>
  <si>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</si>
  <si>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</si>
  <si>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</si>
  <si>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</si>
  <si>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</si>
  <si>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</si>
  <si>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</si>
  <si>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</si>
  <si>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</si>
  <si>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</si>
  <si>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</si>
  <si>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</si>
  <si>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</si>
  <si>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</si>
  <si>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</si>
  <si>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</si>
  <si>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</si>
  <si>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</si>
  <si>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</si>
  <si>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</si>
  <si>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</si>
  <si>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</si>
  <si>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</si>
  <si>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</si>
  <si>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</si>
  <si>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</si>
  <si>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</si>
  <si>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</si>
  <si>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</si>
  <si>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</si>
  <si>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</si>
  <si>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</si>
  <si>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</si>
  <si>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</si>
  <si>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</si>
  <si>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</si>
  <si>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</si>
  <si>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</si>
  <si>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</si>
  <si>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</si>
  <si>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</si>
  <si>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</si>
  <si>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</si>
  <si>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</si>
  <si>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</si>
  <si>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</si>
  <si>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</si>
  <si>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</si>
  <si>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</si>
  <si>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</si>
  <si>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</si>
  <si>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</si>
  <si>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</si>
  <si>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</si>
  <si>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</si>
  <si>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</si>
  <si>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</si>
  <si>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</si>
  <si>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</si>
  <si>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</si>
  <si>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</si>
  <si>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</si>
  <si>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</si>
  <si>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</si>
  <si>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</si>
  <si>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</si>
  <si>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</si>
  <si>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</si>
  <si>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</si>
  <si>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</si>
  <si>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</si>
  <si>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</si>
  <si>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</si>
  <si>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</si>
  <si>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</si>
  <si>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</si>
  <si>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</si>
  <si>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</si>
  <si>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</si>
  <si>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</si>
  <si>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</si>
  <si>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</si>
  <si>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</si>
  <si>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</si>
  <si>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</si>
  <si>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</si>
  <si>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</si>
  <si>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</si>
  <si>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</si>
  <si>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</si>
  <si>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</si>
  <si>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</si>
  <si>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</si>
  <si>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</si>
  <si>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</si>
  <si>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</si>
  <si>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</si>
  <si>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</si>
  <si>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</si>
  <si>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</si>
  <si>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</si>
  <si>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</si>
  <si>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</si>
  <si>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</si>
  <si>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</si>
  <si>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</si>
  <si>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</si>
  <si>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</si>
  <si>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</si>
  <si>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</si>
  <si>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</si>
  <si>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</si>
  <si>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</si>
  <si>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</si>
  <si>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</si>
  <si>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</si>
  <si>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</si>
  <si>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</si>
  <si>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</si>
  <si>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</si>
  <si>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</si>
  <si>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</si>
  <si>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</si>
  <si>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</si>
  <si>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</si>
  <si>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</si>
  <si>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</si>
  <si>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</si>
  <si>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</si>
  <si>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</si>
  <si>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</si>
  <si>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</si>
  <si>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</si>
  <si>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</si>
  <si>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</si>
  <si>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</si>
  <si>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</si>
  <si>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</si>
  <si>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</si>
  <si>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</si>
  <si>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</si>
  <si>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</si>
  <si>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</si>
  <si>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</si>
  <si>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</si>
  <si>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</si>
  <si>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</si>
  <si>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</si>
  <si>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</si>
  <si>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</si>
  <si>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</si>
  <si>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</si>
  <si>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</si>
  <si>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</si>
  <si>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</si>
  <si>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</si>
  <si>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</si>
  <si>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</si>
  <si>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</si>
  <si>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</si>
  <si>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</si>
  <si>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</si>
  <si>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</si>
  <si>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</si>
  <si>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</si>
  <si>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</si>
  <si>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</si>
  <si>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</si>
  <si>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</si>
  <si>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</si>
  <si>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</si>
  <si>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</si>
  <si>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</si>
  <si>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</si>
  <si>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</si>
  <si>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</si>
  <si>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</si>
  <si>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</si>
  <si>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</si>
  <si>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</si>
  <si>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</si>
  <si>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</si>
  <si>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</si>
  <si>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</si>
  <si>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</si>
  <si>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</si>
  <si>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</si>
  <si>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</si>
  <si>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</si>
  <si>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</si>
  <si>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</si>
  <si>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</si>
  <si>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</si>
  <si>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</si>
  <si>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</si>
  <si>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</si>
  <si>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</si>
  <si>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</si>
  <si>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</si>
  <si>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</si>
  <si>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</si>
  <si>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</si>
  <si>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</si>
  <si>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</si>
  <si>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</si>
  <si>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</si>
  <si>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</si>
  <si>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</si>
  <si>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</si>
  <si>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</si>
  <si>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</si>
  <si>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</si>
  <si>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</si>
  <si>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</si>
  <si>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</si>
  <si>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</si>
  <si>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</si>
  <si>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</si>
  <si>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</si>
  <si>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</si>
  <si>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</si>
  <si>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</si>
  <si>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</si>
  <si>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</si>
  <si>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</si>
  <si>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</si>
  <si>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</si>
  <si>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</si>
  <si>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</si>
  <si>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</si>
  <si>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</si>
  <si>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</si>
  <si>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</si>
  <si>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</si>
  <si>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</si>
  <si>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</si>
  <si>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</si>
  <si>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</si>
  <si>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</si>
  <si>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</si>
  <si>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</si>
  <si>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</si>
  <si>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</si>
  <si>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</si>
  <si>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</si>
  <si>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</si>
  <si>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</si>
  <si>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</si>
  <si>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</si>
  <si>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</si>
  <si>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</si>
  <si>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</si>
  <si>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</si>
  <si>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</si>
  <si>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</si>
  <si>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</si>
  <si>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</si>
  <si>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</si>
  <si>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</si>
  <si>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</si>
  <si>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</si>
  <si>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</si>
  <si>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</si>
  <si>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</si>
  <si>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</si>
  <si>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</si>
  <si>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</si>
  <si>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</si>
  <si>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</si>
  <si>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</si>
  <si>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</si>
  <si>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</si>
  <si>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</si>
  <si>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</si>
  <si>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</si>
  <si>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</si>
  <si>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</si>
  <si>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</si>
  <si>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</si>
  <si>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</si>
  <si>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</si>
  <si>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</si>
  <si>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</si>
  <si>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</si>
  <si>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</si>
  <si>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</si>
  <si>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</si>
  <si>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</si>
  <si>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</si>
  <si>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</si>
  <si>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</si>
  <si>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</si>
  <si>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</si>
  <si>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</si>
  <si>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</si>
  <si>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</si>
  <si>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</si>
  <si>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</si>
  <si>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</si>
  <si>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</si>
  <si>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</si>
  <si>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</si>
  <si>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</si>
  <si>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</si>
  <si>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</si>
  <si>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</si>
  <si>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</si>
  <si>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</si>
  <si>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</si>
  <si>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</si>
  <si>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</si>
  <si>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</si>
  <si>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</si>
  <si>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</si>
  <si>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</si>
  <si>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</si>
  <si>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</si>
  <si>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</si>
  <si>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</si>
  <si>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</si>
  <si>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</si>
  <si>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</si>
  <si>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</si>
  <si>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</si>
  <si>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</si>
  <si>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</si>
  <si>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</si>
  <si>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</si>
  <si>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</si>
  <si>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</si>
  <si>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</si>
  <si>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</si>
  <si>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</si>
  <si>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</si>
  <si>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</si>
  <si>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</si>
  <si>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</si>
  <si>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</si>
  <si>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</si>
  <si>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</si>
  <si>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</si>
  <si>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</si>
  <si>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</si>
  <si>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</si>
  <si>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</si>
  <si>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</si>
  <si>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</si>
  <si>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</si>
  <si>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</si>
  <si>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</si>
  <si>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</si>
  <si>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</si>
  <si>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</si>
  <si>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</si>
  <si>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</si>
  <si>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</si>
  <si>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</si>
  <si>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</si>
  <si>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</si>
  <si>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</si>
  <si>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</si>
  <si>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</si>
  <si>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</si>
  <si>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</si>
  <si>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</si>
  <si>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</si>
  <si>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</si>
  <si>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</si>
  <si>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</si>
  <si>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</si>
  <si>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</si>
  <si>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</si>
  <si>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</si>
  <si>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</si>
  <si>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</si>
  <si>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</si>
  <si>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</si>
  <si>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</si>
  <si>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</si>
  <si>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</si>
  <si>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</si>
  <si>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</si>
  <si>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</si>
  <si>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</si>
  <si>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</si>
  <si>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</si>
  <si>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</si>
  <si>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</si>
  <si>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</si>
  <si>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</si>
  <si>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</si>
  <si>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</si>
  <si>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</si>
  <si>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</si>
  <si>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</si>
  <si>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</si>
  <si>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</si>
  <si>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</si>
  <si>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</si>
  <si>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</si>
  <si>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</si>
  <si>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</si>
  <si>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</si>
  <si>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</si>
  <si>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</si>
  <si>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</si>
  <si>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</si>
  <si>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</si>
  <si>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</si>
  <si>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</si>
  <si>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</si>
  <si>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</si>
  <si>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</si>
  <si>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</si>
  <si>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</si>
  <si>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</si>
  <si>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</si>
  <si>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</si>
  <si>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</si>
  <si>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</si>
  <si>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</si>
  <si>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</si>
  <si>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</si>
  <si>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</si>
  <si>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</si>
  <si>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</si>
  <si>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</si>
  <si>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</si>
  <si>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</si>
  <si>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</si>
  <si>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</si>
  <si>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</si>
  <si>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</si>
  <si>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</si>
  <si>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</si>
  <si>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</si>
  <si>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</si>
  <si>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</si>
  <si>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</si>
  <si>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</si>
  <si>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</si>
  <si>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</si>
  <si>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</si>
  <si>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</si>
  <si>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</si>
  <si>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</si>
  <si>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</si>
  <si>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</si>
  <si>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</si>
  <si>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</si>
  <si>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</si>
  <si>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</si>
  <si>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</si>
  <si>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</si>
  <si>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</si>
  <si>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</si>
  <si>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</si>
  <si>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</si>
  <si>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</si>
  <si>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</si>
  <si>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</si>
  <si>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</si>
  <si>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</si>
  <si>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</si>
  <si>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</si>
  <si>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</si>
  <si>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</si>
  <si>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</si>
  <si>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</si>
  <si>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</si>
  <si>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</si>
  <si>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</si>
  <si>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</si>
  <si>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</si>
  <si>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</si>
  <si>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</si>
  <si>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</si>
  <si>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</si>
  <si>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</si>
  <si>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</si>
  <si>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</si>
  <si>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</si>
  <si>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</si>
  <si>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</si>
  <si>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</si>
  <si>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</si>
  <si>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</si>
  <si>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</si>
  <si>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</si>
  <si>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</si>
  <si>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</si>
  <si>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</si>
  <si>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</si>
  <si>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</si>
  <si>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</si>
  <si>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</si>
  <si>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</si>
  <si>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</si>
  <si>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</si>
  <si>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</si>
  <si>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</si>
  <si>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</si>
  <si>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</si>
  <si>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</si>
  <si>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</si>
  <si>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</si>
  <si>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</si>
  <si>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</si>
  <si>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</si>
  <si>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</si>
  <si>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</si>
  <si>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</si>
  <si>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</si>
  <si>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</si>
  <si>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</si>
  <si>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</si>
  <si>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</si>
  <si>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</si>
  <si>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</si>
  <si>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</si>
  <si>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</si>
  <si>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</si>
  <si>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</si>
  <si>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</si>
  <si>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</si>
  <si>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</si>
  <si>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</si>
  <si>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</si>
  <si>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</si>
  <si>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</si>
  <si>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</si>
  <si>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</si>
  <si>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</si>
  <si>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</si>
  <si>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</si>
  <si>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</si>
  <si>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</si>
  <si>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</si>
  <si>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</si>
  <si>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</si>
  <si>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</si>
  <si>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</si>
  <si>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</si>
  <si>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</si>
  <si>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</si>
  <si>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</si>
  <si>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</si>
  <si>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</si>
  <si>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</si>
  <si>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</si>
  <si>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</si>
  <si>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</si>
  <si>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</si>
  <si>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</si>
  <si>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</si>
  <si>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</si>
  <si>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</si>
  <si>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</si>
  <si>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</si>
  <si>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</si>
  <si>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</si>
  <si>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</si>
  <si>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</si>
  <si>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</si>
  <si>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</si>
  <si>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</si>
  <si>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</si>
  <si>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</si>
  <si>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</si>
  <si>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</si>
  <si>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</si>
  <si>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</si>
  <si>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</si>
  <si>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</si>
  <si>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</si>
  <si>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</si>
  <si>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</si>
  <si>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</si>
  <si>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</si>
  <si>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</si>
  <si>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</si>
  <si>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</si>
  <si>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</si>
  <si>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</si>
  <si>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</si>
  <si>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</si>
  <si>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</si>
  <si>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</si>
  <si>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</si>
  <si>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</si>
  <si>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</si>
  <si>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</si>
  <si>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</si>
  <si>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</si>
  <si>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</si>
  <si>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</si>
  <si>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</si>
  <si>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</si>
  <si>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</si>
  <si>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</si>
  <si>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</si>
  <si>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</si>
  <si>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</si>
  <si>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</si>
  <si>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</si>
  <si>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</si>
  <si>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</si>
  <si>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</si>
  <si>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</si>
  <si>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</si>
  <si>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</si>
  <si>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</si>
  <si>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</si>
  <si>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</si>
  <si>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</si>
  <si>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</si>
  <si>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</si>
  <si>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</si>
  <si>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</si>
  <si>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</si>
  <si>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</si>
  <si>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</si>
  <si>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</si>
  <si>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</si>
  <si>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</si>
  <si>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</si>
  <si>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</si>
  <si>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</si>
  <si>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</si>
  <si>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</si>
  <si>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</si>
  <si>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</si>
  <si>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</si>
  <si>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</si>
  <si>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</si>
  <si>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</si>
  <si>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</si>
  <si>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</si>
  <si>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</si>
  <si>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</si>
  <si>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</si>
  <si>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</si>
  <si>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</si>
  <si>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</si>
  <si>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</si>
  <si>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</si>
  <si>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</si>
  <si>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</si>
  <si>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</si>
  <si>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</si>
  <si>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</si>
  <si>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</si>
  <si>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</si>
  <si>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</si>
  <si>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</si>
  <si>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</si>
  <si>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</si>
  <si>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</si>
  <si>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</si>
  <si>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</si>
  <si>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</si>
  <si>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</si>
  <si>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</si>
  <si>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</si>
  <si>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</si>
  <si>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</si>
  <si>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</si>
  <si>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</si>
  <si>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</si>
  <si>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</si>
  <si>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</si>
  <si>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</si>
  <si>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</si>
  <si>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</si>
  <si>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</si>
  <si>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</si>
  <si>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</si>
  <si>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</si>
  <si>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</si>
  <si>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</si>
  <si>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</si>
  <si>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</si>
  <si>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</si>
  <si>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</si>
  <si>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</si>
  <si>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</si>
  <si>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</si>
  <si>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</si>
  <si>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</si>
  <si>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</si>
  <si>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</si>
  <si>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</si>
  <si>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</si>
  <si>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</si>
  <si>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</si>
  <si>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</si>
  <si>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</si>
  <si>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</si>
  <si>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</si>
  <si>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</si>
  <si>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</si>
  <si>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</si>
  <si>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</si>
  <si>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</si>
  <si>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</si>
  <si>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</si>
  <si>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</si>
  <si>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</si>
  <si>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</si>
  <si>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</si>
  <si>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</si>
  <si>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</si>
  <si>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</si>
  <si>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</si>
  <si>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</si>
  <si>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</si>
  <si>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</si>
  <si>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</si>
  <si>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</si>
  <si>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</si>
  <si>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</si>
  <si>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</si>
  <si>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</si>
  <si>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</si>
  <si>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</si>
  <si>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</si>
  <si>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</si>
  <si>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</si>
  <si>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</si>
  <si>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</si>
  <si>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</si>
  <si>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</si>
  <si>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</si>
  <si>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</si>
  <si>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</si>
  <si>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</si>
  <si>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</si>
  <si>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</si>
  <si>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</si>
  <si>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</si>
  <si>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</si>
  <si>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</si>
  <si>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</si>
  <si>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</si>
  <si>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</si>
  <si>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</si>
  <si>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</si>
  <si>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</si>
  <si>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</si>
  <si>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</si>
  <si>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</si>
  <si>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</si>
  <si>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</si>
  <si>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</si>
  <si>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</si>
  <si>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</si>
  <si>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</si>
  <si>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</si>
  <si>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</si>
  <si>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</si>
  <si>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</si>
  <si>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</si>
  <si>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</si>
  <si>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</si>
  <si>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</si>
  <si>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</si>
  <si>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</si>
  <si>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</si>
  <si>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</si>
  <si>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</si>
  <si>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</si>
  <si>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</si>
  <si>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</si>
  <si>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</si>
  <si>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</si>
  <si>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</si>
  <si>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</si>
  <si>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</si>
  <si>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</si>
  <si>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</si>
  <si>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</si>
  <si>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</si>
  <si>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</si>
  <si>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</si>
  <si>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</si>
  <si>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</si>
  <si>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</si>
  <si>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</si>
  <si>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</si>
  <si>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</si>
  <si>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</si>
  <si>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</si>
  <si>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</si>
  <si>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</si>
  <si>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</si>
  <si>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</si>
  <si>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</si>
  <si>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</si>
  <si>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</si>
  <si>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</si>
  <si>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</si>
  <si>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</si>
  <si>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</si>
  <si>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</si>
  <si>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</si>
  <si>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</si>
  <si>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</si>
  <si>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</si>
  <si>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</si>
  <si>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</si>
  <si>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</si>
  <si>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</si>
  <si>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</si>
  <si>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</si>
  <si>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</si>
  <si>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</si>
  <si>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</si>
  <si>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</si>
  <si>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</si>
  <si>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</si>
  <si>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</si>
  <si>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</si>
  <si>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</si>
  <si>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</si>
  <si>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</si>
  <si>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</si>
  <si>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</si>
  <si>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</si>
  <si>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</si>
  <si>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</si>
  <si>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</si>
  <si>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</si>
  <si>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</si>
  <si>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</si>
  <si>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</si>
  <si>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</si>
  <si>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</si>
  <si>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</si>
  <si>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</si>
  <si>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</si>
  <si>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</si>
  <si>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</si>
  <si>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</si>
  <si>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</si>
  <si>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</si>
  <si>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</si>
  <si>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</si>
  <si>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</si>
  <si>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</si>
  <si>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</si>
  <si>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</si>
  <si>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</si>
  <si>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</si>
  <si>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</si>
  <si>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</si>
  <si>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</si>
  <si>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</si>
  <si>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</si>
  <si>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</si>
  <si>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</si>
  <si>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</si>
  <si>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</si>
  <si>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</si>
  <si>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</si>
  <si>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</si>
  <si>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</si>
  <si>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</si>
  <si>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</si>
  <si>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</si>
  <si>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</si>
  <si>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</si>
  <si>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</si>
  <si>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</si>
  <si>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</si>
  <si>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</si>
  <si>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</si>
  <si>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</si>
  <si>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</si>
  <si>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</si>
  <si>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</si>
  <si>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</si>
  <si>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</si>
  <si>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</si>
  <si>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</si>
  <si>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</si>
  <si>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</si>
  <si>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</si>
  <si>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</si>
  <si>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</si>
  <si>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</si>
  <si>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</si>
  <si>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</si>
  <si>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</si>
  <si>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</si>
  <si>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</si>
  <si>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</si>
  <si>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</si>
  <si>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</si>
  <si>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</si>
  <si>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</si>
  <si>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</si>
  <si>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</si>
  <si>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</si>
  <si>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</si>
  <si>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</si>
  <si>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</si>
  <si>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</si>
  <si>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</si>
  <si>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</si>
  <si>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</si>
  <si>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</si>
  <si>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</si>
  <si>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</si>
  <si>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</si>
  <si>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</si>
  <si>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</si>
  <si>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</si>
  <si>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</si>
  <si>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</si>
  <si>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</si>
  <si>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</si>
  <si>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</si>
  <si>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</si>
  <si>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</si>
  <si>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</si>
  <si>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</si>
  <si>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</si>
  <si>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</si>
  <si>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</si>
  <si>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</si>
  <si>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</si>
  <si>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</si>
  <si>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</si>
  <si>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</si>
  <si>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</si>
  <si>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</si>
  <si>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</si>
  <si>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</si>
  <si>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</si>
  <si>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</si>
  <si>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</si>
  <si>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</si>
  <si>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</si>
  <si>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</si>
  <si>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</si>
  <si>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</si>
  <si>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</si>
  <si>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</si>
  <si>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</si>
  <si>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</si>
  <si>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</si>
  <si>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</si>
  <si>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</si>
  <si>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</si>
  <si>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</si>
  <si>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</si>
  <si>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</si>
  <si>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</si>
  <si>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</si>
  <si>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</si>
  <si>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</si>
  <si>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</si>
  <si>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</si>
  <si>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</si>
  <si>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</si>
  <si>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</si>
  <si>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</si>
  <si>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</si>
  <si>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</si>
  <si>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</si>
  <si>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</si>
  <si>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</si>
  <si>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</si>
  <si>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</si>
  <si>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</si>
  <si>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</si>
  <si>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</si>
  <si>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</si>
  <si>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</si>
  <si>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</si>
  <si>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</si>
  <si>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</si>
  <si>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</si>
  <si>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</si>
  <si>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</si>
  <si>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</si>
  <si>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</si>
  <si>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</si>
  <si>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</si>
  <si>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</si>
  <si>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</si>
  <si>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</si>
  <si>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</si>
  <si>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</si>
  <si>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</si>
  <si>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</si>
  <si>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</si>
  <si>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</si>
  <si>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</si>
  <si>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</si>
  <si>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</si>
  <si>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</si>
  <si>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</si>
  <si>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</si>
  <si>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</si>
  <si>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Sum of CF_attrition counts</t>
  </si>
  <si>
    <t>Average of Age</t>
  </si>
  <si>
    <t>Total Employee</t>
  </si>
  <si>
    <t>Average Age</t>
  </si>
  <si>
    <t>Attrition Count</t>
  </si>
  <si>
    <t>Active Employees</t>
  </si>
  <si>
    <t>Attrition Rate</t>
  </si>
  <si>
    <t>Average of Job Satisfaction</t>
  </si>
  <si>
    <t>RATING</t>
  </si>
  <si>
    <t>BALANCE RATING</t>
  </si>
  <si>
    <t>Row Labels</t>
  </si>
  <si>
    <t>(blank)</t>
  </si>
  <si>
    <t>Grand Total</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</si>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</sst>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10" fontId="0" fillId="0" borderId="0" xfId="1" applyNumberFormat="1" applyFont="1"/>
    <xf numFmtId="1" fontId="0" fillId="0" borderId="0" xfId="0" applyNumberFormat="1"/>
    <xf numFmtId="0" fontId="0" fillId="0" borderId="7" xfId="0" applyBorder="1"/>
    <xf numFmtId="164" fontId="0" fillId="0" borderId="8" xfId="0" applyNumberFormat="1" applyBorder="1"/>
    <xf numFmtId="2" fontId="0" fillId="0" borderId="0" xfId="0" applyNumberFormat="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2" xfId="0" applyBorder="1" applyAlignment="1">
      <alignment horizontal="left"/>
    </xf>
    <xf numFmtId="9" fontId="0" fillId="0" borderId="0" xfId="1" applyFont="1"/>
    <xf numFmtId="0" fontId="0" fillId="0" borderId="2" xfId="0" applyBorder="1"/>
    <xf numFmtId="0" fontId="0" fillId="0" borderId="6" xfId="0" applyBorder="1"/>
    <xf numFmtId="0" fontId="0" fillId="0" borderId="4" xfId="0" applyBorder="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2" borderId="0" xfId="0" applyFill="1"/>
  </cellXfs>
  <cellStyles count="2">
    <cellStyle name="Normal" xfId="0" builtinId="0"/>
    <cellStyle name="Percent" xfId="1" builtinId="5"/>
  </cellStyles>
  <dxfs count="6">
    <dxf>
      <fill>
        <patternFill>
          <bgColor theme="0" tint="-4.9989318521683403E-2"/>
        </patternFill>
      </fill>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Style 1" pivot="0" table="0" count="4" xr9:uid="{642F9DD2-7F1A-46C4-8D3C-D3136B4190FF}">
      <tableStyleElement type="wholeTable" dxfId="0"/>
    </tableStyle>
  </tableStyles>
  <colors>
    <mruColors>
      <color rgb="FF8BBF9F"/>
      <color rgb="FFF16B61"/>
      <color rgb="FFB5884B"/>
      <color rgb="FFF10F0F"/>
    </mruColors>
  </colors>
  <extLst>
    <ext xmlns:x14="http://schemas.microsoft.com/office/spreadsheetml/2009/9/main" uri="{46F421CA-312F-682f-3DD2-61675219B42D}">
      <x14:dxfs count="3">
        <dxf>
          <fill>
            <gradientFill>
              <stop position="0">
                <color theme="1" tint="0.1490218817712943"/>
              </stop>
              <stop position="1">
                <color theme="1" tint="0.34900967436750391"/>
              </stop>
            </gradientFill>
          </fill>
        </dxf>
        <dxf>
          <fill>
            <gradientFill degree="45">
              <stop position="0">
                <color theme="1" tint="0.25098422193060094"/>
              </stop>
              <stop position="1">
                <color theme="4" tint="0.40000610370189521"/>
              </stop>
            </gradientFill>
          </fill>
        </dxf>
        <dxf>
          <fill>
            <gradientFill>
              <stop position="0">
                <color theme="9" tint="-0.25098422193060094"/>
              </stop>
              <stop position="1">
                <color theme="9"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65402157034453"/>
          <c:y val="9.8736446933310421E-2"/>
          <c:w val="0.66964589426321708"/>
          <c:h val="0.82237184790833062"/>
        </c:manualLayout>
      </c:layout>
      <c:doughnutChart>
        <c:varyColors val="1"/>
        <c:ser>
          <c:idx val="0"/>
          <c:order val="0"/>
          <c:spPr>
            <a:ln>
              <a:solidFill>
                <a:schemeClr val="accent4">
                  <a:lumMod val="75000"/>
                </a:schemeClr>
              </a:solidFill>
            </a:ln>
          </c:spPr>
          <c:dPt>
            <c:idx val="0"/>
            <c:bubble3D val="0"/>
            <c:spPr>
              <a:solidFill>
                <a:srgbClr val="00B050"/>
              </a:solidFill>
              <a:ln w="19050">
                <a:noFill/>
              </a:ln>
              <a:effectLst/>
            </c:spPr>
            <c:extLst>
              <c:ext xmlns:c16="http://schemas.microsoft.com/office/drawing/2014/chart" uri="{C3380CC4-5D6E-409C-BE32-E72D297353CC}">
                <c16:uniqueId val="{00000001-59B7-40C9-9FF4-0CF861728A75}"/>
              </c:ext>
            </c:extLst>
          </c:dPt>
          <c:dPt>
            <c:idx val="1"/>
            <c:bubble3D val="0"/>
            <c:spPr>
              <a:solidFill>
                <a:srgbClr val="C00000"/>
              </a:solidFill>
              <a:ln w="19050">
                <a:noFill/>
              </a:ln>
              <a:effectLst/>
            </c:spPr>
            <c:extLst>
              <c:ext xmlns:c16="http://schemas.microsoft.com/office/drawing/2014/chart" uri="{C3380CC4-5D6E-409C-BE32-E72D297353CC}">
                <c16:uniqueId val="{00000003-59B7-40C9-9FF4-0CF861728A75}"/>
              </c:ext>
            </c:extLst>
          </c:dPt>
          <c:dPt>
            <c:idx val="2"/>
            <c:bubble3D val="0"/>
            <c:spPr>
              <a:solidFill>
                <a:schemeClr val="accent3"/>
              </a:solidFill>
              <a:ln w="19050">
                <a:solidFill>
                  <a:schemeClr val="accent4">
                    <a:lumMod val="75000"/>
                  </a:schemeClr>
                </a:solidFill>
              </a:ln>
              <a:effectLst/>
            </c:spPr>
            <c:extLst>
              <c:ext xmlns:c16="http://schemas.microsoft.com/office/drawing/2014/chart" uri="{C3380CC4-5D6E-409C-BE32-E72D297353CC}">
                <c16:uniqueId val="{00000005-59B7-40C9-9FF4-0CF861728A75}"/>
              </c:ext>
            </c:extLst>
          </c:dPt>
          <c:val>
            <c:numRef>
              <c:f>RATING!$C$6:$C$8</c:f>
              <c:numCache>
                <c:formatCode>0.00</c:formatCode>
                <c:ptCount val="3"/>
                <c:pt idx="0">
                  <c:v>0.66326530612244894</c:v>
                </c:pt>
                <c:pt idx="1">
                  <c:v>0.33673469387755106</c:v>
                </c:pt>
              </c:numCache>
            </c:numRef>
          </c:val>
          <c:extLst>
            <c:ext xmlns:c16="http://schemas.microsoft.com/office/drawing/2014/chart" uri="{C3380CC4-5D6E-409C-BE32-E72D297353CC}">
              <c16:uniqueId val="{00000006-59B7-40C9-9FF4-0CF861728A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680649181442247"/>
          <c:y val="8.4529821703321573E-2"/>
          <c:w val="0.71103585063230734"/>
          <c:h val="0.91044776119402981"/>
        </c:manualLayout>
      </c:layout>
      <c:barChart>
        <c:barDir val="bar"/>
        <c:grouping val="stacked"/>
        <c:varyColors val="0"/>
        <c:dLbls>
          <c:showLegendKey val="0"/>
          <c:showVal val="0"/>
          <c:showCatName val="0"/>
          <c:showSerName val="0"/>
          <c:showPercent val="0"/>
          <c:showBubbleSize val="0"/>
        </c:dLbls>
        <c:gapWidth val="150"/>
        <c:overlap val="100"/>
        <c:axId val="1636377936"/>
        <c:axId val="1632304592"/>
      </c:barChart>
      <c:catAx>
        <c:axId val="1636377936"/>
        <c:scaling>
          <c:orientation val="minMax"/>
        </c:scaling>
        <c:delete val="1"/>
        <c:axPos val="l"/>
        <c:majorTickMark val="none"/>
        <c:minorTickMark val="none"/>
        <c:tickLblPos val="nextTo"/>
        <c:crossAx val="1632304592"/>
        <c:crosses val="autoZero"/>
        <c:auto val="1"/>
        <c:lblAlgn val="ctr"/>
        <c:lblOffset val="100"/>
        <c:noMultiLvlLbl val="0"/>
      </c:catAx>
      <c:valAx>
        <c:axId val="1632304592"/>
        <c:scaling>
          <c:orientation val="minMax"/>
        </c:scaling>
        <c:delete val="1"/>
        <c:axPos val="b"/>
        <c:majorGridlines>
          <c:spPr>
            <a:ln w="9525" cap="flat" cmpd="sng" algn="ctr">
              <a:noFill/>
              <a:round/>
            </a:ln>
            <a:effectLst/>
          </c:spPr>
        </c:majorGridlines>
        <c:numFmt formatCode="0.0" sourceLinked="1"/>
        <c:majorTickMark val="none"/>
        <c:minorTickMark val="none"/>
        <c:tickLblPos val="nextTo"/>
        <c:crossAx val="1636377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73659188827813"/>
          <c:y val="0"/>
          <c:w val="0.73010473926608221"/>
          <c:h val="1"/>
        </c:manualLayout>
      </c:layout>
      <c:doughnutChart>
        <c:varyColors val="1"/>
        <c:ser>
          <c:idx val="0"/>
          <c:order val="0"/>
          <c:dPt>
            <c:idx val="0"/>
            <c:bubble3D val="0"/>
            <c:spPr>
              <a:solidFill>
                <a:srgbClr val="00B050"/>
              </a:solidFill>
              <a:ln w="19050">
                <a:noFill/>
              </a:ln>
              <a:effectLst/>
            </c:spPr>
            <c:extLst>
              <c:ext xmlns:c16="http://schemas.microsoft.com/office/drawing/2014/chart" uri="{C3380CC4-5D6E-409C-BE32-E72D297353CC}">
                <c16:uniqueId val="{00000001-7419-4012-A835-EEC1A87D0D60}"/>
              </c:ext>
            </c:extLst>
          </c:dPt>
          <c:dPt>
            <c:idx val="1"/>
            <c:bubble3D val="0"/>
            <c:spPr>
              <a:solidFill>
                <a:srgbClr val="7030A0"/>
              </a:solidFill>
              <a:ln w="19050">
                <a:noFill/>
              </a:ln>
              <a:effectLst/>
            </c:spPr>
            <c:extLst>
              <c:ext xmlns:c16="http://schemas.microsoft.com/office/drawing/2014/chart" uri="{C3380CC4-5D6E-409C-BE32-E72D297353CC}">
                <c16:uniqueId val="{00000003-7419-4012-A835-EEC1A87D0D6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7419-4012-A835-EEC1A87D0D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21762439269557"/>
          <c:y val="9.8927165354330705E-3"/>
          <c:w val="0.73245698454359875"/>
          <c:h val="0.99010728346456689"/>
        </c:manualLayout>
      </c:layout>
      <c:doughnutChart>
        <c:varyColors val="1"/>
        <c:ser>
          <c:idx val="0"/>
          <c:order val="0"/>
          <c:dPt>
            <c:idx val="0"/>
            <c:bubble3D val="0"/>
            <c:spPr>
              <a:solidFill>
                <a:srgbClr val="7030A0"/>
              </a:solidFill>
              <a:ln w="19050">
                <a:noFill/>
              </a:ln>
              <a:effectLst/>
            </c:spPr>
            <c:extLst>
              <c:ext xmlns:c16="http://schemas.microsoft.com/office/drawing/2014/chart" uri="{C3380CC4-5D6E-409C-BE32-E72D297353CC}">
                <c16:uniqueId val="{00000001-E4DF-4E1D-95C5-F62D44F3DD35}"/>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E4DF-4E1D-95C5-F62D44F3DD3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4DF-4E1D-95C5-F62D44F3DD3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alpha val="99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07450359465937"/>
          <c:y val="7.32719427020775E-2"/>
          <c:w val="0.70436815302978439"/>
          <c:h val="0.80696383291071672"/>
        </c:manualLayout>
      </c:layout>
      <c:barChart>
        <c:barDir val="bar"/>
        <c:grouping val="clustered"/>
        <c:varyColors val="0"/>
        <c:ser>
          <c:idx val="0"/>
          <c:order val="0"/>
          <c:tx>
            <c:strRef>
              <c:f>'Education by Attrition'!$B$3</c:f>
              <c:strCache>
                <c:ptCount val="1"/>
                <c:pt idx="0">
                  <c:v>Total</c:v>
                </c:pt>
              </c:strCache>
            </c:strRef>
          </c:tx>
          <c:spPr>
            <a:solidFill>
              <a:schemeClr val="accent2">
                <a:lumMod val="75000"/>
                <a:alpha val="99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16B-404C-8380-B20255C9A9AB}"/>
            </c:ext>
          </c:extLst>
        </c:ser>
        <c:dLbls>
          <c:dLblPos val="outEnd"/>
          <c:showLegendKey val="0"/>
          <c:showVal val="1"/>
          <c:showCatName val="0"/>
          <c:showSerName val="0"/>
          <c:showPercent val="0"/>
          <c:showBubbleSize val="0"/>
        </c:dLbls>
        <c:gapWidth val="50"/>
        <c:axId val="1464638976"/>
        <c:axId val="1660888624"/>
      </c:barChart>
      <c:catAx>
        <c:axId val="1464638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Franklin Gothic Medium" panose="020B0603020102020204" pitchFamily="34" charset="0"/>
                <a:ea typeface="+mn-ea"/>
                <a:cs typeface="+mn-cs"/>
              </a:defRPr>
            </a:pPr>
            <a:endParaRPr lang="en-US"/>
          </a:p>
        </c:txPr>
        <c:crossAx val="1660888624"/>
        <c:crosses val="autoZero"/>
        <c:auto val="1"/>
        <c:lblAlgn val="ctr"/>
        <c:lblOffset val="100"/>
        <c:noMultiLvlLbl val="0"/>
      </c:catAx>
      <c:valAx>
        <c:axId val="1660888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3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2">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1" u="none" strike="noStrike" kern="1200" baseline="0">
                  <a:solidFill>
                    <a:schemeClr val="tx1">
                      <a:lumMod val="95000"/>
                      <a:lumOff val="5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65000"/>
              <a:lumOff val="35000"/>
            </a:schemeClr>
          </a:solidFill>
          <a:ln w="19050">
            <a:solidFill>
              <a:schemeClr val="bg2">
                <a:lumMod val="95000"/>
              </a:schemeClr>
            </a:solidFill>
          </a:ln>
          <a:effectLst/>
        </c:spPr>
      </c:pivotFmt>
      <c:pivotFmt>
        <c:idx val="7"/>
        <c:spPr>
          <a:solidFill>
            <a:srgbClr val="0070C0"/>
          </a:solidFill>
          <a:ln w="19050">
            <a:solidFill>
              <a:schemeClr val="bg2">
                <a:lumMod val="95000"/>
              </a:schemeClr>
            </a:solidFill>
          </a:ln>
          <a:effectLst/>
        </c:spPr>
      </c:pivotFmt>
      <c:pivotFmt>
        <c:idx val="8"/>
        <c:spPr>
          <a:solidFill>
            <a:schemeClr val="accent6">
              <a:lumMod val="60000"/>
              <a:lumOff val="40000"/>
            </a:schemeClr>
          </a:solidFill>
          <a:ln w="19050">
            <a:solidFill>
              <a:schemeClr val="bg2">
                <a:lumMod val="95000"/>
              </a:schemeClr>
            </a:solidFill>
          </a:ln>
          <a:effectLst/>
        </c:spPr>
      </c:pivotFmt>
    </c:pivotFmts>
    <c:plotArea>
      <c:layout>
        <c:manualLayout>
          <c:layoutTarget val="inner"/>
          <c:xMode val="edge"/>
          <c:yMode val="edge"/>
          <c:x val="0.2008664360306866"/>
          <c:y val="9.4736842105263161E-2"/>
          <c:w val="0.61285900910786162"/>
          <c:h val="0.88421052631578945"/>
        </c:manualLayout>
      </c:layout>
      <c:pieChart>
        <c:varyColors val="1"/>
        <c:ser>
          <c:idx val="0"/>
          <c:order val="0"/>
          <c:tx>
            <c:strRef>
              <c:f>'Dept Wise Attrition'!$B$3</c:f>
              <c:strCache>
                <c:ptCount val="1"/>
                <c:pt idx="0">
                  <c:v>Total</c:v>
                </c:pt>
              </c:strCache>
            </c:strRef>
          </c:tx>
          <c:spPr>
            <a:ln>
              <a:solidFill>
                <a:schemeClr val="bg2">
                  <a:lumMod val="95000"/>
                </a:schemeClr>
              </a:solidFill>
            </a:ln>
          </c:spPr>
          <c:dPt>
            <c:idx val="0"/>
            <c:bubble3D val="0"/>
            <c:spPr>
              <a:solidFill>
                <a:schemeClr val="tx2">
                  <a:lumMod val="65000"/>
                  <a:lumOff val="35000"/>
                </a:schemeClr>
              </a:solidFill>
              <a:ln w="19050">
                <a:solidFill>
                  <a:schemeClr val="bg2">
                    <a:lumMod val="95000"/>
                  </a:schemeClr>
                </a:solidFill>
              </a:ln>
              <a:effectLst/>
            </c:spPr>
            <c:extLst>
              <c:ext xmlns:c16="http://schemas.microsoft.com/office/drawing/2014/chart" uri="{C3380CC4-5D6E-409C-BE32-E72D297353CC}">
                <c16:uniqueId val="{00000001-6F14-4B71-96A9-76080522DF1A}"/>
              </c:ext>
            </c:extLst>
          </c:dPt>
          <c:dPt>
            <c:idx val="1"/>
            <c:bubble3D val="0"/>
            <c:spPr>
              <a:solidFill>
                <a:srgbClr val="0070C0"/>
              </a:solidFill>
              <a:ln w="19050">
                <a:solidFill>
                  <a:schemeClr val="bg2">
                    <a:lumMod val="95000"/>
                  </a:schemeClr>
                </a:solidFill>
              </a:ln>
              <a:effectLst/>
            </c:spPr>
            <c:extLst>
              <c:ext xmlns:c16="http://schemas.microsoft.com/office/drawing/2014/chart" uri="{C3380CC4-5D6E-409C-BE32-E72D297353CC}">
                <c16:uniqueId val="{00000003-6F14-4B71-96A9-76080522DF1A}"/>
              </c:ext>
            </c:extLst>
          </c:dPt>
          <c:dPt>
            <c:idx val="2"/>
            <c:bubble3D val="0"/>
            <c:spPr>
              <a:solidFill>
                <a:schemeClr val="accent6">
                  <a:lumMod val="60000"/>
                  <a:lumOff val="40000"/>
                </a:schemeClr>
              </a:solidFill>
              <a:ln w="19050">
                <a:solidFill>
                  <a:schemeClr val="bg2">
                    <a:lumMod val="95000"/>
                  </a:schemeClr>
                </a:solidFill>
              </a:ln>
              <a:effectLst/>
            </c:spPr>
            <c:extLst>
              <c:ext xmlns:c16="http://schemas.microsoft.com/office/drawing/2014/chart" uri="{C3380CC4-5D6E-409C-BE32-E72D297353CC}">
                <c16:uniqueId val="{00000005-6F14-4B71-96A9-76080522DF1A}"/>
              </c:ext>
            </c:extLst>
          </c:dPt>
          <c:dPt>
            <c:idx val="3"/>
            <c:bubble3D val="0"/>
            <c:spPr>
              <a:solidFill>
                <a:schemeClr val="accent4"/>
              </a:solidFill>
              <a:ln w="19050">
                <a:solidFill>
                  <a:schemeClr val="bg2">
                    <a:lumMod val="95000"/>
                  </a:schemeClr>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1" u="none" strike="noStrike" kern="1200" baseline="0">
                    <a:solidFill>
                      <a:schemeClr val="tx1">
                        <a:lumMod val="95000"/>
                        <a:lumOff val="5000"/>
                      </a:schemeClr>
                    </a:solidFill>
                    <a:latin typeface="Franklin Gothic Medium" panose="020B06030201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6F14-4B71-96A9-76080522DF1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511054909527023"/>
          <c:y val="0.26445177165354333"/>
          <c:w val="0.15197554361996138"/>
          <c:h val="0.3710959645669291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860977055287445E-2"/>
          <c:y val="2.3184115874404592E-2"/>
          <c:w val="0.97813902294471256"/>
          <c:h val="0.86448089822105567"/>
        </c:manualLayout>
      </c:layout>
      <c:barChart>
        <c:barDir val="col"/>
        <c:grouping val="clustered"/>
        <c:varyColors val="0"/>
        <c:ser>
          <c:idx val="0"/>
          <c:order val="0"/>
          <c:tx>
            <c:strRef>
              <c:f>'Attrition by Age Group'!$B$3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66B-4E82-912D-80B2CE215F05}"/>
            </c:ext>
          </c:extLst>
        </c:ser>
        <c:dLbls>
          <c:dLblPos val="outEnd"/>
          <c:showLegendKey val="0"/>
          <c:showVal val="1"/>
          <c:showCatName val="0"/>
          <c:showSerName val="0"/>
          <c:showPercent val="0"/>
          <c:showBubbleSize val="0"/>
        </c:dLbls>
        <c:gapWidth val="139"/>
        <c:overlap val="-27"/>
        <c:axId val="1729898832"/>
        <c:axId val="1660897264"/>
      </c:barChart>
      <c:catAx>
        <c:axId val="1729898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97264"/>
        <c:crosses val="autoZero"/>
        <c:auto val="1"/>
        <c:lblAlgn val="ctr"/>
        <c:lblOffset val="100"/>
        <c:noMultiLvlLbl val="0"/>
      </c:catAx>
      <c:valAx>
        <c:axId val="1660897264"/>
        <c:scaling>
          <c:orientation val="minMax"/>
        </c:scaling>
        <c:delete val="1"/>
        <c:axPos val="l"/>
        <c:numFmt formatCode="General" sourceLinked="1"/>
        <c:majorTickMark val="out"/>
        <c:minorTickMark val="none"/>
        <c:tickLblPos val="nextTo"/>
        <c:crossAx val="17298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698227536372767"/>
          <c:y val="0.11714727308411646"/>
          <c:w val="0.66964589426321708"/>
          <c:h val="0.8223718479083306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F0-4EF2-86C2-0A2FEBB25E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F0-4EF2-86C2-0A2FEBB25E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AF0-4EF2-86C2-0A2FEBB25E86}"/>
              </c:ext>
            </c:extLst>
          </c:dPt>
          <c:val>
            <c:numRef>
              <c:f>RATING!$C$6:$C$8</c:f>
              <c:numCache>
                <c:formatCode>0.00</c:formatCode>
                <c:ptCount val="3"/>
                <c:pt idx="0">
                  <c:v>0.66326530612244894</c:v>
                </c:pt>
                <c:pt idx="1">
                  <c:v>0.33673469387755106</c:v>
                </c:pt>
              </c:numCache>
            </c:numRef>
          </c:val>
          <c:extLst>
            <c:ext xmlns:c16="http://schemas.microsoft.com/office/drawing/2014/chart" uri="{C3380CC4-5D6E-409C-BE32-E72D297353CC}">
              <c16:uniqueId val="{00000000-F7F7-4CCC-BCCC-443811981AE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884990253411304E-2"/>
          <c:y val="0.10945273631840796"/>
          <c:w val="0.91423001949317739"/>
          <c:h val="0.7810945273631840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2.6530612244897958</c:v>
                </c:pt>
              </c:numCache>
            </c:numRef>
          </c:val>
          <c:extLst>
            <c:ext xmlns:c16="http://schemas.microsoft.com/office/drawing/2014/chart" uri="{C3380CC4-5D6E-409C-BE32-E72D297353CC}">
              <c16:uniqueId val="{00000000-49DF-4D4A-8783-FE248691EDD3}"/>
            </c:ext>
          </c:extLst>
        </c:ser>
        <c:ser>
          <c:idx val="1"/>
          <c:order val="1"/>
          <c:spPr>
            <a:solidFill>
              <a:schemeClr val="accent2"/>
            </a:solidFill>
            <a:ln>
              <a:noFill/>
            </a:ln>
            <a:effectLst/>
          </c:spPr>
          <c:invertIfNegative val="0"/>
          <c:val>
            <c:numRef>
              <c:f>RATING!$B$7</c:f>
              <c:numCache>
                <c:formatCode>0.0</c:formatCode>
                <c:ptCount val="1"/>
                <c:pt idx="0">
                  <c:v>1.3469387755102042</c:v>
                </c:pt>
              </c:numCache>
            </c:numRef>
          </c:val>
          <c:extLst>
            <c:ext xmlns:c16="http://schemas.microsoft.com/office/drawing/2014/chart" uri="{C3380CC4-5D6E-409C-BE32-E72D297353CC}">
              <c16:uniqueId val="{00000001-49DF-4D4A-8783-FE248691EDD3}"/>
            </c:ext>
          </c:extLst>
        </c:ser>
        <c:dLbls>
          <c:showLegendKey val="0"/>
          <c:showVal val="0"/>
          <c:showCatName val="0"/>
          <c:showSerName val="0"/>
          <c:showPercent val="0"/>
          <c:showBubbleSize val="0"/>
        </c:dLbls>
        <c:gapWidth val="150"/>
        <c:overlap val="100"/>
        <c:axId val="1636377936"/>
        <c:axId val="1632304592"/>
      </c:barChart>
      <c:catAx>
        <c:axId val="1636377936"/>
        <c:scaling>
          <c:orientation val="minMax"/>
        </c:scaling>
        <c:delete val="1"/>
        <c:axPos val="l"/>
        <c:majorTickMark val="none"/>
        <c:minorTickMark val="none"/>
        <c:tickLblPos val="nextTo"/>
        <c:crossAx val="1632304592"/>
        <c:crosses val="autoZero"/>
        <c:auto val="1"/>
        <c:lblAlgn val="ctr"/>
        <c:lblOffset val="100"/>
        <c:noMultiLvlLbl val="0"/>
      </c:catAx>
      <c:valAx>
        <c:axId val="1632304592"/>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163637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C9-45CA-BD21-DBB3AAB3A4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C9-45CA-BD21-DBB3AAB3A46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267C-413C-B809-1269DF95D03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5A-4173-9235-A1A0FE21846A}"/>
            </c:ext>
          </c:extLst>
        </c:ser>
        <c:dLbls>
          <c:dLblPos val="outEnd"/>
          <c:showLegendKey val="0"/>
          <c:showVal val="1"/>
          <c:showCatName val="0"/>
          <c:showSerName val="0"/>
          <c:showPercent val="0"/>
          <c:showBubbleSize val="0"/>
        </c:dLbls>
        <c:gapWidth val="182"/>
        <c:axId val="1464638976"/>
        <c:axId val="1660888624"/>
      </c:barChart>
      <c:catAx>
        <c:axId val="1464638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88624"/>
        <c:crosses val="autoZero"/>
        <c:auto val="1"/>
        <c:lblAlgn val="ctr"/>
        <c:lblOffset val="100"/>
        <c:noMultiLvlLbl val="0"/>
      </c:catAx>
      <c:valAx>
        <c:axId val="166088862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3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1E-4CE5-A1ED-24CE0444B7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1E-4CE5-A1ED-24CE0444B74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1E-4CE5-A1ED-24CE0444B748}"/>
              </c:ext>
            </c:extLst>
          </c:dPt>
          <c:dPt>
            <c:idx val="3"/>
            <c:bubble3D val="0"/>
            <c:spPr>
              <a:solidFill>
                <a:schemeClr val="accent4"/>
              </a:solidFill>
              <a:ln w="19050">
                <a:solidFill>
                  <a:schemeClr val="lt1"/>
                </a:solidFill>
              </a:ln>
              <a:effectLst/>
            </c:spPr>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211D-43D9-933B-2622B45E9DD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2BE-46A3-A870-4E06DC8B5AFE}"/>
            </c:ext>
          </c:extLst>
        </c:ser>
        <c:dLbls>
          <c:showLegendKey val="0"/>
          <c:showVal val="0"/>
          <c:showCatName val="0"/>
          <c:showSerName val="0"/>
          <c:showPercent val="0"/>
          <c:showBubbleSize val="0"/>
        </c:dLbls>
        <c:gapWidth val="219"/>
        <c:overlap val="-27"/>
        <c:axId val="1729898832"/>
        <c:axId val="1660897264"/>
      </c:barChart>
      <c:catAx>
        <c:axId val="172989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97264"/>
        <c:crosses val="autoZero"/>
        <c:auto val="1"/>
        <c:lblAlgn val="ctr"/>
        <c:lblOffset val="100"/>
        <c:noMultiLvlLbl val="0"/>
      </c:catAx>
      <c:valAx>
        <c:axId val="166089726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2989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5EC5F62A-621E-4E70-8B5B-54F9B947D634}">
          <cx:tx>
            <cx:txData>
              <cx:f>_xlchart.v1.4</cx:f>
              <cx:v>Attrition</cx:v>
            </cx:txData>
          </cx:tx>
          <cx:dataPt idx="2">
            <cx:spPr>
              <a:solidFill>
                <a:srgbClr val="92D05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B937C468-807D-4F93-B035-4DD8286614D8}">
          <cx:tx>
            <cx:txData>
              <cx:f>_xlchart.v2.1</cx:f>
              <cx:v>Attrition</cx:v>
            </cx:txData>
          </cx:tx>
          <cx:spPr>
            <a:solidFill>
              <a:schemeClr val="accent2">
                <a:lumMod val="75000"/>
              </a:schemeClr>
            </a:solidFill>
            <a:ln>
              <a:noFill/>
            </a:ln>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EC5F62A-621E-4E70-8B5B-54F9B947D634}">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B937C468-807D-4F93-B035-4DD8286614D8}">
          <cx:tx>
            <cx:txData>
              <cx:f>_xlchart.v2.10</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image" Target="../media/image8.emf"/><Relationship Id="rId14" Type="http://schemas.openxmlformats.org/officeDocument/2006/relationships/image" Target="../media/image10.sv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495300</xdr:colOff>
      <xdr:row>1</xdr:row>
      <xdr:rowOff>133350</xdr:rowOff>
    </xdr:from>
    <xdr:to>
      <xdr:col>9</xdr:col>
      <xdr:colOff>266700</xdr:colOff>
      <xdr:row>7</xdr:row>
      <xdr:rowOff>133350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5DD97D1-939F-AD77-EDC9-8FBC98D20B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38950" y="333375"/>
              <a:ext cx="182880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3</xdr:col>
      <xdr:colOff>63500</xdr:colOff>
      <xdr:row>0</xdr:row>
      <xdr:rowOff>50347</xdr:rowOff>
    </xdr:from>
    <xdr:ext cx="13563600" cy="7124700"/>
    <xdr:grpSp>
      <xdr:nvGrpSpPr>
        <xdr:cNvPr id="2" name="Shape 2" title="Drawing">
          <a:extLst>
            <a:ext uri="{FF2B5EF4-FFF2-40B4-BE49-F238E27FC236}">
              <a16:creationId xmlns:a16="http://schemas.microsoft.com/office/drawing/2014/main" id="{CA068CF7-45B1-48E4-B1DE-BE0CC755FBD6}"/>
            </a:ext>
          </a:extLst>
        </xdr:cNvPr>
        <xdr:cNvGrpSpPr/>
      </xdr:nvGrpSpPr>
      <xdr:grpSpPr>
        <a:xfrm>
          <a:off x="2120900" y="50347"/>
          <a:ext cx="13563600" cy="7124700"/>
          <a:chOff x="509146" y="381848"/>
          <a:chExt cx="10183419" cy="7103376"/>
        </a:xfrm>
      </xdr:grpSpPr>
      <xdr:grpSp>
        <xdr:nvGrpSpPr>
          <xdr:cNvPr id="3" name="Shape 54">
            <a:extLst>
              <a:ext uri="{FF2B5EF4-FFF2-40B4-BE49-F238E27FC236}">
                <a16:creationId xmlns:a16="http://schemas.microsoft.com/office/drawing/2014/main" id="{8553C3FF-FD7D-2D67-4A20-812FE0CC4C04}"/>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95C9942A-2DA7-1253-E37F-B739C981DFC1}"/>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0732F8F6-3AA5-881C-D376-3100D92B454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E244FA57-3BE3-7E1E-7D72-CF39097F67EA}"/>
                </a:ext>
              </a:extLst>
            </xdr:cNvPr>
            <xdr:cNvSpPr/>
          </xdr:nvSpPr>
          <xdr:spPr>
            <a:xfrm>
              <a:off x="1852449" y="270899"/>
              <a:ext cx="769160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ED333B64-E3AB-8896-CBFD-B6A826782473}"/>
                </a:ext>
              </a:extLst>
            </xdr:cNvPr>
            <xdr:cNvSpPr/>
          </xdr:nvSpPr>
          <xdr:spPr>
            <a:xfrm>
              <a:off x="9658349" y="270899"/>
              <a:ext cx="546735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B411CF2C-3366-984D-155E-C192730EB58F}"/>
                </a:ext>
              </a:extLst>
            </xdr:cNvPr>
            <xdr:cNvSpPr/>
          </xdr:nvSpPr>
          <xdr:spPr>
            <a:xfrm>
              <a:off x="5819774" y="2304895"/>
              <a:ext cx="481965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465E4D4A-ED70-E06D-DDAC-9D11C42692E1}"/>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82237AE7-72FD-04C1-F466-C71E490FF79F}"/>
                  </a:ext>
                </a:extLst>
              </xdr:cNvPr>
              <xdr:cNvSpPr/>
            </xdr:nvSpPr>
            <xdr:spPr>
              <a:xfrm>
                <a:off x="1846116"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D5C23C2D-670B-FA6A-4087-F782DE2D12A0}"/>
                  </a:ext>
                </a:extLst>
              </xdr:cNvPr>
              <xdr:cNvSpPr/>
            </xdr:nvSpPr>
            <xdr:spPr>
              <a:xfrm>
                <a:off x="4546454"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E018B3BF-1D0E-85E2-34A6-FED374CAF675}"/>
                  </a:ext>
                </a:extLst>
              </xdr:cNvPr>
              <xdr:cNvSpPr/>
            </xdr:nvSpPr>
            <xdr:spPr>
              <a:xfrm>
                <a:off x="7246792"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7F4F8DAB-E161-E95A-2FC6-14A1B0B8738D}"/>
                  </a:ext>
                </a:extLst>
              </xdr:cNvPr>
              <xdr:cNvSpPr/>
            </xdr:nvSpPr>
            <xdr:spPr>
              <a:xfrm>
                <a:off x="9947130"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7C10EF44-AFCD-E1DA-5F31-93B52843BE04}"/>
                  </a:ext>
                </a:extLst>
              </xdr:cNvPr>
              <xdr:cNvSpPr/>
            </xdr:nvSpPr>
            <xdr:spPr>
              <a:xfrm>
                <a:off x="12647467"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90C7CA23-6743-CD99-CF31-9DA82EC552BE}"/>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856AB0E3-D11A-B9B9-1365-FED365514F84}"/>
                  </a:ext>
                </a:extLst>
              </xdr:cNvPr>
              <xdr:cNvSpPr/>
            </xdr:nvSpPr>
            <xdr:spPr>
              <a:xfrm>
                <a:off x="1847145" y="2304895"/>
                <a:ext cx="3867930"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CCB43440-977C-F51D-8B33-3D3E6390318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DB0B34C9-5AEB-804D-69A0-B6B3EA196B3C}"/>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549BFDA0-D111-A663-26C1-67FE5191813B}"/>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1D6B83C3-C65B-7763-5E75-2D21D8BDEA82}"/>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FB53235B-8651-80AA-82D0-C5042F2B4614}"/>
                </a:ext>
              </a:extLst>
            </xdr:cNvPr>
            <xdr:cNvSpPr/>
          </xdr:nvSpPr>
          <xdr:spPr>
            <a:xfrm>
              <a:off x="1847145" y="2314575"/>
              <a:ext cx="3867930" cy="275466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89E99A3B-8637-1A46-EAF4-EC344171E65B}"/>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9C4947AE-E701-2B46-3DBA-A57D6E1BF068}"/>
                </a:ext>
              </a:extLst>
            </xdr:cNvPr>
            <xdr:cNvSpPr/>
          </xdr:nvSpPr>
          <xdr:spPr>
            <a:xfrm>
              <a:off x="5809545" y="5162550"/>
              <a:ext cx="3564000" cy="2709509"/>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02A9F0CF-6E54-AFBD-BFA5-F0048A378025}"/>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D6032DDA-A21C-D849-16AB-4D0A427379A5}"/>
                </a:ext>
              </a:extLst>
            </xdr:cNvPr>
            <xdr:cNvSpPr/>
          </xdr:nvSpPr>
          <xdr:spPr>
            <a:xfrm>
              <a:off x="9467145" y="5162550"/>
              <a:ext cx="2844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6825711C-B4C9-6957-97E9-36115292C259}"/>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5C29B7F4-088F-EB95-8DBA-153C760E5595}"/>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26EE5513-C5CA-C0F5-2F9B-1C19A8D1DF9A}"/>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3</xdr:col>
      <xdr:colOff>292100</xdr:colOff>
      <xdr:row>5</xdr:row>
      <xdr:rowOff>12700</xdr:rowOff>
    </xdr:from>
    <xdr:to>
      <xdr:col>6</xdr:col>
      <xdr:colOff>152400</xdr:colOff>
      <xdr:row>6</xdr:row>
      <xdr:rowOff>139700</xdr:rowOff>
    </xdr:to>
    <xdr:sp macro="" textlink="">
      <xdr:nvSpPr>
        <xdr:cNvPr id="29" name="TextBox 28">
          <a:extLst>
            <a:ext uri="{FF2B5EF4-FFF2-40B4-BE49-F238E27FC236}">
              <a16:creationId xmlns:a16="http://schemas.microsoft.com/office/drawing/2014/main" id="{2DF33EB3-7ADB-9A34-E1F4-D17C1DDCDC4A}"/>
            </a:ext>
          </a:extLst>
        </xdr:cNvPr>
        <xdr:cNvSpPr txBox="1"/>
      </xdr:nvSpPr>
      <xdr:spPr>
        <a:xfrm>
          <a:off x="2349500" y="1028700"/>
          <a:ext cx="1917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10F0F"/>
              </a:solidFill>
              <a:latin typeface="Franklin Gothic Medium" panose="020B0603020102020204" pitchFamily="34" charset="0"/>
              <a:ea typeface="Lato" panose="020F0502020204030203" pitchFamily="34" charset="0"/>
              <a:cs typeface="Lato" panose="020F0502020204030203" pitchFamily="34" charset="0"/>
            </a:rPr>
            <a:t>Total</a:t>
          </a:r>
          <a:r>
            <a:rPr lang="en-US" sz="1600" b="1" baseline="0">
              <a:solidFill>
                <a:srgbClr val="F10F0F"/>
              </a:solidFill>
              <a:latin typeface="Franklin Gothic Medium" panose="020B0603020102020204" pitchFamily="34" charset="0"/>
              <a:ea typeface="Lato" panose="020F0502020204030203" pitchFamily="34" charset="0"/>
              <a:cs typeface="Lato" panose="020F0502020204030203" pitchFamily="34" charset="0"/>
            </a:rPr>
            <a:t> Employees</a:t>
          </a:r>
          <a:endParaRPr lang="en-US" sz="1600" b="1">
            <a:solidFill>
              <a:srgbClr val="F10F0F"/>
            </a:solidFill>
            <a:latin typeface="Franklin Gothic Medium" panose="020B0603020102020204" pitchFamily="34" charset="0"/>
          </a:endParaRPr>
        </a:p>
      </xdr:txBody>
    </xdr:sp>
    <xdr:clientData/>
  </xdr:twoCellAnchor>
  <xdr:twoCellAnchor>
    <xdr:from>
      <xdr:col>3</xdr:col>
      <xdr:colOff>469900</xdr:colOff>
      <xdr:row>6</xdr:row>
      <xdr:rowOff>165100</xdr:rowOff>
    </xdr:from>
    <xdr:to>
      <xdr:col>6</xdr:col>
      <xdr:colOff>63500</xdr:colOff>
      <xdr:row>8</xdr:row>
      <xdr:rowOff>114300</xdr:rowOff>
    </xdr:to>
    <xdr:sp macro="" textlink="Sheet1!A9">
      <xdr:nvSpPr>
        <xdr:cNvPr id="30" name="TextBox 29">
          <a:extLst>
            <a:ext uri="{FF2B5EF4-FFF2-40B4-BE49-F238E27FC236}">
              <a16:creationId xmlns:a16="http://schemas.microsoft.com/office/drawing/2014/main" id="{90EFF620-D8E1-6DDE-21D5-82F226127136}"/>
            </a:ext>
          </a:extLst>
        </xdr:cNvPr>
        <xdr:cNvSpPr txBox="1"/>
      </xdr:nvSpPr>
      <xdr:spPr>
        <a:xfrm>
          <a:off x="2527300" y="13843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7F1253-83C8-4604-BCF2-C993427A1CF7}" type="TxLink">
            <a:rPr lang="en-US" sz="2400" b="1" i="0" u="none" strike="noStrike">
              <a:solidFill>
                <a:srgbClr val="002060"/>
              </a:solidFill>
              <a:latin typeface="Calibri"/>
              <a:cs typeface="Calibri"/>
            </a:rPr>
            <a:pPr algn="ctr"/>
            <a:t>1470</a:t>
          </a:fld>
          <a:endParaRPr lang="en-US" sz="2400" b="1">
            <a:solidFill>
              <a:srgbClr val="002060"/>
            </a:solidFill>
          </a:endParaRPr>
        </a:p>
      </xdr:txBody>
    </xdr:sp>
    <xdr:clientData/>
  </xdr:twoCellAnchor>
  <xdr:twoCellAnchor>
    <xdr:from>
      <xdr:col>7</xdr:col>
      <xdr:colOff>228600</xdr:colOff>
      <xdr:row>5</xdr:row>
      <xdr:rowOff>12700</xdr:rowOff>
    </xdr:from>
    <xdr:to>
      <xdr:col>10</xdr:col>
      <xdr:colOff>177800</xdr:colOff>
      <xdr:row>6</xdr:row>
      <xdr:rowOff>114300</xdr:rowOff>
    </xdr:to>
    <xdr:sp macro="" textlink="">
      <xdr:nvSpPr>
        <xdr:cNvPr id="85" name="TextBox 84">
          <a:extLst>
            <a:ext uri="{FF2B5EF4-FFF2-40B4-BE49-F238E27FC236}">
              <a16:creationId xmlns:a16="http://schemas.microsoft.com/office/drawing/2014/main" id="{5A92C9F1-82EB-4D9F-AFF4-48DF4264E47A}"/>
            </a:ext>
          </a:extLst>
        </xdr:cNvPr>
        <xdr:cNvSpPr txBox="1"/>
      </xdr:nvSpPr>
      <xdr:spPr>
        <a:xfrm>
          <a:off x="5029200" y="10287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10F0F"/>
              </a:solidFill>
              <a:latin typeface="Franklin Gothic Medium" panose="020B0603020102020204" pitchFamily="34" charset="0"/>
              <a:ea typeface="Lato" panose="020F0502020204030203" pitchFamily="34" charset="0"/>
              <a:cs typeface="Lato" panose="020F0502020204030203" pitchFamily="34" charset="0"/>
            </a:rPr>
            <a:t>Attrition</a:t>
          </a:r>
          <a:r>
            <a:rPr lang="en-US" sz="1600" b="1" baseline="0">
              <a:solidFill>
                <a:srgbClr val="F10F0F"/>
              </a:solidFill>
              <a:latin typeface="Franklin Gothic Medium" panose="020B0603020102020204" pitchFamily="34" charset="0"/>
              <a:ea typeface="Lato" panose="020F0502020204030203" pitchFamily="34" charset="0"/>
              <a:cs typeface="Lato" panose="020F0502020204030203" pitchFamily="34" charset="0"/>
            </a:rPr>
            <a:t> Count</a:t>
          </a:r>
          <a:endParaRPr lang="en-US" sz="1600" b="1">
            <a:solidFill>
              <a:srgbClr val="F10F0F"/>
            </a:solidFill>
            <a:latin typeface="Franklin Gothic Medium" panose="020B0603020102020204" pitchFamily="34" charset="0"/>
          </a:endParaRPr>
        </a:p>
      </xdr:txBody>
    </xdr:sp>
    <xdr:clientData/>
  </xdr:twoCellAnchor>
  <xdr:twoCellAnchor>
    <xdr:from>
      <xdr:col>7</xdr:col>
      <xdr:colOff>393700</xdr:colOff>
      <xdr:row>6</xdr:row>
      <xdr:rowOff>165100</xdr:rowOff>
    </xdr:from>
    <xdr:to>
      <xdr:col>9</xdr:col>
      <xdr:colOff>673100</xdr:colOff>
      <xdr:row>8</xdr:row>
      <xdr:rowOff>114300</xdr:rowOff>
    </xdr:to>
    <xdr:sp macro="" textlink="Sheet1!B9">
      <xdr:nvSpPr>
        <xdr:cNvPr id="86" name="TextBox 85">
          <a:extLst>
            <a:ext uri="{FF2B5EF4-FFF2-40B4-BE49-F238E27FC236}">
              <a16:creationId xmlns:a16="http://schemas.microsoft.com/office/drawing/2014/main" id="{C2F7A7B0-A05B-4FED-8367-5CC3BDAF9E36}"/>
            </a:ext>
          </a:extLst>
        </xdr:cNvPr>
        <xdr:cNvSpPr txBox="1"/>
      </xdr:nvSpPr>
      <xdr:spPr>
        <a:xfrm>
          <a:off x="5194300" y="13843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1D3F93-DAD2-470F-A06A-58FCDA7D6826}" type="TxLink">
            <a:rPr lang="en-US" sz="2400" b="1" i="0" u="none" strike="noStrike">
              <a:solidFill>
                <a:srgbClr val="002060"/>
              </a:solidFill>
              <a:latin typeface="Calibri"/>
              <a:cs typeface="Calibri"/>
            </a:rPr>
            <a:pPr algn="ctr"/>
            <a:t>237</a:t>
          </a:fld>
          <a:endParaRPr lang="en-US" sz="2400" b="1">
            <a:solidFill>
              <a:srgbClr val="002060"/>
            </a:solidFill>
          </a:endParaRPr>
        </a:p>
      </xdr:txBody>
    </xdr:sp>
    <xdr:clientData/>
  </xdr:twoCellAnchor>
  <xdr:twoCellAnchor>
    <xdr:from>
      <xdr:col>11</xdr:col>
      <xdr:colOff>139700</xdr:colOff>
      <xdr:row>5</xdr:row>
      <xdr:rowOff>12700</xdr:rowOff>
    </xdr:from>
    <xdr:to>
      <xdr:col>14</xdr:col>
      <xdr:colOff>88900</xdr:colOff>
      <xdr:row>6</xdr:row>
      <xdr:rowOff>165100</xdr:rowOff>
    </xdr:to>
    <xdr:sp macro="" textlink="">
      <xdr:nvSpPr>
        <xdr:cNvPr id="87" name="TextBox 86">
          <a:extLst>
            <a:ext uri="{FF2B5EF4-FFF2-40B4-BE49-F238E27FC236}">
              <a16:creationId xmlns:a16="http://schemas.microsoft.com/office/drawing/2014/main" id="{0BEB6E21-2C11-4531-BF2F-D6FEAD17259F}"/>
            </a:ext>
          </a:extLst>
        </xdr:cNvPr>
        <xdr:cNvSpPr txBox="1"/>
      </xdr:nvSpPr>
      <xdr:spPr>
        <a:xfrm>
          <a:off x="7683500" y="1028700"/>
          <a:ext cx="20066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10F0F"/>
              </a:solidFill>
              <a:latin typeface="Franklin Gothic Medium" panose="020B0603020102020204" pitchFamily="34" charset="0"/>
              <a:ea typeface="Lato" panose="020F0502020204030203" pitchFamily="34" charset="0"/>
              <a:cs typeface="Lato" panose="020F0502020204030203" pitchFamily="34" charset="0"/>
            </a:rPr>
            <a:t>Active</a:t>
          </a:r>
          <a:r>
            <a:rPr lang="en-US" sz="1600" b="1" baseline="0">
              <a:solidFill>
                <a:srgbClr val="F10F0F"/>
              </a:solidFill>
              <a:latin typeface="Franklin Gothic Medium" panose="020B0603020102020204" pitchFamily="34" charset="0"/>
              <a:ea typeface="Lato" panose="020F0502020204030203" pitchFamily="34" charset="0"/>
              <a:cs typeface="Lato" panose="020F0502020204030203" pitchFamily="34" charset="0"/>
            </a:rPr>
            <a:t> Employees</a:t>
          </a:r>
          <a:endParaRPr lang="en-US" sz="1600" b="1">
            <a:solidFill>
              <a:srgbClr val="F10F0F"/>
            </a:solidFill>
            <a:latin typeface="Franklin Gothic Medium" panose="020B0603020102020204" pitchFamily="34" charset="0"/>
          </a:endParaRPr>
        </a:p>
      </xdr:txBody>
    </xdr:sp>
    <xdr:clientData/>
  </xdr:twoCellAnchor>
  <xdr:twoCellAnchor>
    <xdr:from>
      <xdr:col>11</xdr:col>
      <xdr:colOff>368300</xdr:colOff>
      <xdr:row>6</xdr:row>
      <xdr:rowOff>165100</xdr:rowOff>
    </xdr:from>
    <xdr:to>
      <xdr:col>13</xdr:col>
      <xdr:colOff>647700</xdr:colOff>
      <xdr:row>8</xdr:row>
      <xdr:rowOff>114300</xdr:rowOff>
    </xdr:to>
    <xdr:sp macro="" textlink="Sheet1!D9">
      <xdr:nvSpPr>
        <xdr:cNvPr id="88" name="TextBox 87">
          <a:extLst>
            <a:ext uri="{FF2B5EF4-FFF2-40B4-BE49-F238E27FC236}">
              <a16:creationId xmlns:a16="http://schemas.microsoft.com/office/drawing/2014/main" id="{9646240F-AABD-44EA-845D-C3D82599F334}"/>
            </a:ext>
          </a:extLst>
        </xdr:cNvPr>
        <xdr:cNvSpPr txBox="1"/>
      </xdr:nvSpPr>
      <xdr:spPr>
        <a:xfrm>
          <a:off x="7912100" y="13843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A152E5-831E-4630-A99B-00EE9AE61191}" type="TxLink">
            <a:rPr lang="en-US" sz="2400" b="1" i="0" u="none" strike="noStrike">
              <a:solidFill>
                <a:srgbClr val="002060"/>
              </a:solidFill>
              <a:latin typeface="Calibri"/>
              <a:cs typeface="Calibri"/>
            </a:rPr>
            <a:pPr algn="ctr"/>
            <a:t>1233</a:t>
          </a:fld>
          <a:endParaRPr lang="en-US" sz="2400" b="1">
            <a:solidFill>
              <a:srgbClr val="002060"/>
            </a:solidFill>
          </a:endParaRPr>
        </a:p>
      </xdr:txBody>
    </xdr:sp>
    <xdr:clientData/>
  </xdr:twoCellAnchor>
  <xdr:twoCellAnchor>
    <xdr:from>
      <xdr:col>15</xdr:col>
      <xdr:colOff>165100</xdr:colOff>
      <xdr:row>5</xdr:row>
      <xdr:rowOff>0</xdr:rowOff>
    </xdr:from>
    <xdr:to>
      <xdr:col>18</xdr:col>
      <xdr:colOff>114300</xdr:colOff>
      <xdr:row>6</xdr:row>
      <xdr:rowOff>101600</xdr:rowOff>
    </xdr:to>
    <xdr:sp macro="" textlink="">
      <xdr:nvSpPr>
        <xdr:cNvPr id="89" name="TextBox 88">
          <a:extLst>
            <a:ext uri="{FF2B5EF4-FFF2-40B4-BE49-F238E27FC236}">
              <a16:creationId xmlns:a16="http://schemas.microsoft.com/office/drawing/2014/main" id="{19B4B44C-6C95-4727-AC6B-B7EABD4852D5}"/>
            </a:ext>
          </a:extLst>
        </xdr:cNvPr>
        <xdr:cNvSpPr txBox="1"/>
      </xdr:nvSpPr>
      <xdr:spPr>
        <a:xfrm>
          <a:off x="10452100" y="10160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10F0F"/>
              </a:solidFill>
              <a:latin typeface="Franklin Gothic Medium" panose="020B0603020102020204" pitchFamily="34" charset="0"/>
              <a:ea typeface="Lato" panose="020F0502020204030203" pitchFamily="34" charset="0"/>
              <a:cs typeface="Lato" panose="020F0502020204030203" pitchFamily="34" charset="0"/>
            </a:rPr>
            <a:t>Attrition</a:t>
          </a:r>
          <a:r>
            <a:rPr lang="en-US" sz="1600" b="1" baseline="0">
              <a:solidFill>
                <a:srgbClr val="F10F0F"/>
              </a:solidFill>
              <a:latin typeface="Franklin Gothic Medium" panose="020B0603020102020204" pitchFamily="34" charset="0"/>
              <a:ea typeface="Lato" panose="020F0502020204030203" pitchFamily="34" charset="0"/>
              <a:cs typeface="Lato" panose="020F0502020204030203" pitchFamily="34" charset="0"/>
            </a:rPr>
            <a:t> Rate</a:t>
          </a:r>
          <a:endParaRPr lang="en-US" sz="1600" b="1">
            <a:solidFill>
              <a:srgbClr val="F10F0F"/>
            </a:solidFill>
            <a:latin typeface="Franklin Gothic Medium" panose="020B0603020102020204" pitchFamily="34" charset="0"/>
          </a:endParaRPr>
        </a:p>
      </xdr:txBody>
    </xdr:sp>
    <xdr:clientData/>
  </xdr:twoCellAnchor>
  <xdr:twoCellAnchor>
    <xdr:from>
      <xdr:col>15</xdr:col>
      <xdr:colOff>381000</xdr:colOff>
      <xdr:row>6</xdr:row>
      <xdr:rowOff>139700</xdr:rowOff>
    </xdr:from>
    <xdr:to>
      <xdr:col>17</xdr:col>
      <xdr:colOff>660400</xdr:colOff>
      <xdr:row>8</xdr:row>
      <xdr:rowOff>88900</xdr:rowOff>
    </xdr:to>
    <xdr:sp macro="" textlink="Sheet1!E9">
      <xdr:nvSpPr>
        <xdr:cNvPr id="90" name="TextBox 89">
          <a:extLst>
            <a:ext uri="{FF2B5EF4-FFF2-40B4-BE49-F238E27FC236}">
              <a16:creationId xmlns:a16="http://schemas.microsoft.com/office/drawing/2014/main" id="{C12A0E19-F9EF-42AE-9515-EB419D9AD1A8}"/>
            </a:ext>
          </a:extLst>
        </xdr:cNvPr>
        <xdr:cNvSpPr txBox="1"/>
      </xdr:nvSpPr>
      <xdr:spPr>
        <a:xfrm>
          <a:off x="10668000" y="1358900"/>
          <a:ext cx="1651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4517C7-4C17-40CB-B12B-88C7101FEF16}" type="TxLink">
            <a:rPr lang="en-US" sz="2400" b="1" i="0" u="none" strike="noStrike">
              <a:solidFill>
                <a:srgbClr val="002060"/>
              </a:solidFill>
              <a:latin typeface="Calibri"/>
              <a:cs typeface="Calibri"/>
            </a:rPr>
            <a:pPr algn="ctr"/>
            <a:t>16.12%</a:t>
          </a:fld>
          <a:endParaRPr lang="en-US" sz="2400" b="1">
            <a:solidFill>
              <a:srgbClr val="002060"/>
            </a:solidFill>
          </a:endParaRPr>
        </a:p>
      </xdr:txBody>
    </xdr:sp>
    <xdr:clientData/>
  </xdr:twoCellAnchor>
  <xdr:twoCellAnchor>
    <xdr:from>
      <xdr:col>19</xdr:col>
      <xdr:colOff>139700</xdr:colOff>
      <xdr:row>4</xdr:row>
      <xdr:rowOff>177800</xdr:rowOff>
    </xdr:from>
    <xdr:to>
      <xdr:col>22</xdr:col>
      <xdr:colOff>88900</xdr:colOff>
      <xdr:row>6</xdr:row>
      <xdr:rowOff>177800</xdr:rowOff>
    </xdr:to>
    <xdr:sp macro="" textlink="">
      <xdr:nvSpPr>
        <xdr:cNvPr id="91" name="TextBox 90">
          <a:extLst>
            <a:ext uri="{FF2B5EF4-FFF2-40B4-BE49-F238E27FC236}">
              <a16:creationId xmlns:a16="http://schemas.microsoft.com/office/drawing/2014/main" id="{49373D3A-1570-496C-BCB3-3A35476EB62B}"/>
            </a:ext>
          </a:extLst>
        </xdr:cNvPr>
        <xdr:cNvSpPr txBox="1"/>
      </xdr:nvSpPr>
      <xdr:spPr>
        <a:xfrm>
          <a:off x="13157200" y="990600"/>
          <a:ext cx="20066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10F0F"/>
              </a:solidFill>
              <a:latin typeface="Franklin Gothic Medium" panose="020B0603020102020204" pitchFamily="34" charset="0"/>
              <a:ea typeface="Lato" panose="020F0502020204030203" pitchFamily="34" charset="0"/>
              <a:cs typeface="Lato" panose="020F0502020204030203" pitchFamily="34" charset="0"/>
            </a:rPr>
            <a:t>Average</a:t>
          </a:r>
          <a:r>
            <a:rPr lang="en-US" sz="1600" b="1" baseline="0">
              <a:solidFill>
                <a:srgbClr val="F10F0F"/>
              </a:solidFill>
              <a:latin typeface="Franklin Gothic Medium" panose="020B0603020102020204" pitchFamily="34" charset="0"/>
              <a:ea typeface="Lato" panose="020F0502020204030203" pitchFamily="34" charset="0"/>
              <a:cs typeface="Lato" panose="020F0502020204030203" pitchFamily="34" charset="0"/>
            </a:rPr>
            <a:t> Age</a:t>
          </a:r>
          <a:endParaRPr lang="en-US" sz="1600" b="1">
            <a:solidFill>
              <a:srgbClr val="F10F0F"/>
            </a:solidFill>
            <a:latin typeface="Franklin Gothic Medium" panose="020B0603020102020204" pitchFamily="34" charset="0"/>
          </a:endParaRPr>
        </a:p>
      </xdr:txBody>
    </xdr:sp>
    <xdr:clientData/>
  </xdr:twoCellAnchor>
  <xdr:twoCellAnchor>
    <xdr:from>
      <xdr:col>19</xdr:col>
      <xdr:colOff>381000</xdr:colOff>
      <xdr:row>6</xdr:row>
      <xdr:rowOff>114300</xdr:rowOff>
    </xdr:from>
    <xdr:to>
      <xdr:col>21</xdr:col>
      <xdr:colOff>660400</xdr:colOff>
      <xdr:row>8</xdr:row>
      <xdr:rowOff>139700</xdr:rowOff>
    </xdr:to>
    <xdr:sp macro="" textlink="Sheet1!C9">
      <xdr:nvSpPr>
        <xdr:cNvPr id="92" name="TextBox 91">
          <a:extLst>
            <a:ext uri="{FF2B5EF4-FFF2-40B4-BE49-F238E27FC236}">
              <a16:creationId xmlns:a16="http://schemas.microsoft.com/office/drawing/2014/main" id="{A8142786-0532-4083-A24A-53FAAFE0A52E}"/>
            </a:ext>
          </a:extLst>
        </xdr:cNvPr>
        <xdr:cNvSpPr txBox="1"/>
      </xdr:nvSpPr>
      <xdr:spPr>
        <a:xfrm>
          <a:off x="13398500" y="1333500"/>
          <a:ext cx="16510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3A8618-D242-48C0-BAE5-8C5B38B2F90E}" type="TxLink">
            <a:rPr lang="en-US" sz="2400" b="1" i="0" u="none" strike="noStrike">
              <a:solidFill>
                <a:srgbClr val="002060"/>
              </a:solidFill>
              <a:latin typeface="Calibri"/>
              <a:cs typeface="Calibri"/>
            </a:rPr>
            <a:pPr algn="ctr"/>
            <a:t>37</a:t>
          </a:fld>
          <a:endParaRPr lang="en-US" sz="2400" b="1">
            <a:solidFill>
              <a:srgbClr val="002060"/>
            </a:solidFill>
          </a:endParaRPr>
        </a:p>
      </xdr:txBody>
    </xdr:sp>
    <xdr:clientData/>
  </xdr:twoCellAnchor>
  <xdr:oneCellAnchor>
    <xdr:from>
      <xdr:col>6</xdr:col>
      <xdr:colOff>190500</xdr:colOff>
      <xdr:row>5</xdr:row>
      <xdr:rowOff>63500</xdr:rowOff>
    </xdr:from>
    <xdr:ext cx="333375" cy="355600"/>
    <xdr:pic>
      <xdr:nvPicPr>
        <xdr:cNvPr id="93" name="image4.png">
          <a:extLst>
            <a:ext uri="{FF2B5EF4-FFF2-40B4-BE49-F238E27FC236}">
              <a16:creationId xmlns:a16="http://schemas.microsoft.com/office/drawing/2014/main" id="{42C5F128-4C62-4252-992C-5C88C6CE44B9}"/>
            </a:ext>
          </a:extLst>
        </xdr:cNvPr>
        <xdr:cNvPicPr preferRelativeResize="0"/>
      </xdr:nvPicPr>
      <xdr:blipFill>
        <a:blip xmlns:r="http://schemas.openxmlformats.org/officeDocument/2006/relationships" r:embed="rId1" cstate="print"/>
        <a:stretch>
          <a:fillRect/>
        </a:stretch>
      </xdr:blipFill>
      <xdr:spPr>
        <a:xfrm>
          <a:off x="4305300" y="1079500"/>
          <a:ext cx="333375" cy="355600"/>
        </a:xfrm>
        <a:prstGeom prst="rect">
          <a:avLst/>
        </a:prstGeom>
        <a:noFill/>
      </xdr:spPr>
    </xdr:pic>
    <xdr:clientData fLocksWithSheet="0"/>
  </xdr:oneCellAnchor>
  <xdr:oneCellAnchor>
    <xdr:from>
      <xdr:col>14</xdr:col>
      <xdr:colOff>12700</xdr:colOff>
      <xdr:row>5</xdr:row>
      <xdr:rowOff>63500</xdr:rowOff>
    </xdr:from>
    <xdr:ext cx="419100" cy="381000"/>
    <xdr:pic>
      <xdr:nvPicPr>
        <xdr:cNvPr id="94" name="image5.png">
          <a:extLst>
            <a:ext uri="{FF2B5EF4-FFF2-40B4-BE49-F238E27FC236}">
              <a16:creationId xmlns:a16="http://schemas.microsoft.com/office/drawing/2014/main" id="{1CD6DF46-3FD4-4C40-9AB5-ABB4CA6BA1E4}"/>
            </a:ext>
          </a:extLst>
        </xdr:cNvPr>
        <xdr:cNvPicPr preferRelativeResize="0"/>
      </xdr:nvPicPr>
      <xdr:blipFill>
        <a:blip xmlns:r="http://schemas.openxmlformats.org/officeDocument/2006/relationships" r:embed="rId2" cstate="print"/>
        <a:stretch>
          <a:fillRect/>
        </a:stretch>
      </xdr:blipFill>
      <xdr:spPr>
        <a:xfrm>
          <a:off x="9613900" y="1079500"/>
          <a:ext cx="419100" cy="381000"/>
        </a:xfrm>
        <a:prstGeom prst="rect">
          <a:avLst/>
        </a:prstGeom>
        <a:noFill/>
      </xdr:spPr>
    </xdr:pic>
    <xdr:clientData fLocksWithSheet="0"/>
  </xdr:oneCellAnchor>
  <xdr:oneCellAnchor>
    <xdr:from>
      <xdr:col>18</xdr:col>
      <xdr:colOff>0</xdr:colOff>
      <xdr:row>5</xdr:row>
      <xdr:rowOff>38100</xdr:rowOff>
    </xdr:from>
    <xdr:ext cx="390525" cy="314325"/>
    <xdr:pic>
      <xdr:nvPicPr>
        <xdr:cNvPr id="95" name="image2.png">
          <a:extLst>
            <a:ext uri="{FF2B5EF4-FFF2-40B4-BE49-F238E27FC236}">
              <a16:creationId xmlns:a16="http://schemas.microsoft.com/office/drawing/2014/main" id="{F889EFD2-DEA4-4D3F-825F-6F827ABC9817}"/>
            </a:ext>
          </a:extLst>
        </xdr:cNvPr>
        <xdr:cNvPicPr preferRelativeResize="0"/>
      </xdr:nvPicPr>
      <xdr:blipFill>
        <a:blip xmlns:r="http://schemas.openxmlformats.org/officeDocument/2006/relationships" r:embed="rId3" cstate="print"/>
        <a:stretch>
          <a:fillRect/>
        </a:stretch>
      </xdr:blipFill>
      <xdr:spPr>
        <a:xfrm>
          <a:off x="12344400" y="1054100"/>
          <a:ext cx="390525" cy="314325"/>
        </a:xfrm>
        <a:prstGeom prst="rect">
          <a:avLst/>
        </a:prstGeom>
        <a:noFill/>
      </xdr:spPr>
    </xdr:pic>
    <xdr:clientData fLocksWithSheet="0"/>
  </xdr:oneCellAnchor>
  <xdr:oneCellAnchor>
    <xdr:from>
      <xdr:col>22</xdr:col>
      <xdr:colOff>38100</xdr:colOff>
      <xdr:row>5</xdr:row>
      <xdr:rowOff>76200</xdr:rowOff>
    </xdr:from>
    <xdr:ext cx="295275" cy="266700"/>
    <xdr:pic>
      <xdr:nvPicPr>
        <xdr:cNvPr id="96" name="image6.png">
          <a:extLst>
            <a:ext uri="{FF2B5EF4-FFF2-40B4-BE49-F238E27FC236}">
              <a16:creationId xmlns:a16="http://schemas.microsoft.com/office/drawing/2014/main" id="{71F30A9B-0AB4-447F-B91D-0CDA0E9E8CA6}"/>
            </a:ext>
          </a:extLst>
        </xdr:cNvPr>
        <xdr:cNvPicPr preferRelativeResize="0"/>
      </xdr:nvPicPr>
      <xdr:blipFill>
        <a:blip xmlns:r="http://schemas.openxmlformats.org/officeDocument/2006/relationships" r:embed="rId4" cstate="print"/>
        <a:stretch>
          <a:fillRect/>
        </a:stretch>
      </xdr:blipFill>
      <xdr:spPr>
        <a:xfrm>
          <a:off x="15113000" y="1092200"/>
          <a:ext cx="295275" cy="266700"/>
        </a:xfrm>
        <a:prstGeom prst="rect">
          <a:avLst/>
        </a:prstGeom>
        <a:noFill/>
      </xdr:spPr>
    </xdr:pic>
    <xdr:clientData fLocksWithSheet="0"/>
  </xdr:oneCellAnchor>
  <xdr:oneCellAnchor>
    <xdr:from>
      <xdr:col>9</xdr:col>
      <xdr:colOff>673100</xdr:colOff>
      <xdr:row>5</xdr:row>
      <xdr:rowOff>25400</xdr:rowOff>
    </xdr:from>
    <xdr:ext cx="485775" cy="400050"/>
    <xdr:pic>
      <xdr:nvPicPr>
        <xdr:cNvPr id="97" name="image7.png">
          <a:extLst>
            <a:ext uri="{FF2B5EF4-FFF2-40B4-BE49-F238E27FC236}">
              <a16:creationId xmlns:a16="http://schemas.microsoft.com/office/drawing/2014/main" id="{4C68E8BE-A161-47E6-A4F3-668B72003C2E}"/>
            </a:ext>
          </a:extLst>
        </xdr:cNvPr>
        <xdr:cNvPicPr preferRelativeResize="0"/>
      </xdr:nvPicPr>
      <xdr:blipFill>
        <a:blip xmlns:r="http://schemas.openxmlformats.org/officeDocument/2006/relationships" r:embed="rId5" cstate="print"/>
        <a:stretch>
          <a:fillRect/>
        </a:stretch>
      </xdr:blipFill>
      <xdr:spPr>
        <a:xfrm>
          <a:off x="6845300" y="1041400"/>
          <a:ext cx="485775" cy="400050"/>
        </a:xfrm>
        <a:prstGeom prst="rect">
          <a:avLst/>
        </a:prstGeom>
        <a:noFill/>
      </xdr:spPr>
    </xdr:pic>
    <xdr:clientData fLocksWithSheet="0"/>
  </xdr:oneCellAnchor>
  <xdr:twoCellAnchor>
    <xdr:from>
      <xdr:col>4</xdr:col>
      <xdr:colOff>228600</xdr:colOff>
      <xdr:row>0</xdr:row>
      <xdr:rowOff>190500</xdr:rowOff>
    </xdr:from>
    <xdr:to>
      <xdr:col>14</xdr:col>
      <xdr:colOff>266700</xdr:colOff>
      <xdr:row>4</xdr:row>
      <xdr:rowOff>12700</xdr:rowOff>
    </xdr:to>
    <xdr:sp macro="" textlink="">
      <xdr:nvSpPr>
        <xdr:cNvPr id="31" name="TextBox 30">
          <a:extLst>
            <a:ext uri="{FF2B5EF4-FFF2-40B4-BE49-F238E27FC236}">
              <a16:creationId xmlns:a16="http://schemas.microsoft.com/office/drawing/2014/main" id="{77B7747B-7FA5-A8F8-12FE-513F73A00925}"/>
            </a:ext>
          </a:extLst>
        </xdr:cNvPr>
        <xdr:cNvSpPr txBox="1"/>
      </xdr:nvSpPr>
      <xdr:spPr>
        <a:xfrm>
          <a:off x="2971800" y="190500"/>
          <a:ext cx="68961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a:ln>
                <a:noFill/>
              </a:ln>
              <a:solidFill>
                <a:srgbClr val="002060"/>
              </a:solidFill>
            </a:rPr>
            <a:t>HR ANALYTICS DASHBOARD</a:t>
          </a:r>
        </a:p>
      </xdr:txBody>
    </xdr:sp>
    <xdr:clientData/>
  </xdr:twoCellAnchor>
  <xdr:oneCellAnchor>
    <xdr:from>
      <xdr:col>3</xdr:col>
      <xdr:colOff>266700</xdr:colOff>
      <xdr:row>1</xdr:row>
      <xdr:rowOff>25400</xdr:rowOff>
    </xdr:from>
    <xdr:ext cx="762000" cy="584200"/>
    <xdr:pic>
      <xdr:nvPicPr>
        <xdr:cNvPr id="32" name="image1.png">
          <a:extLst>
            <a:ext uri="{FF2B5EF4-FFF2-40B4-BE49-F238E27FC236}">
              <a16:creationId xmlns:a16="http://schemas.microsoft.com/office/drawing/2014/main" id="{8766B508-0023-4042-806E-5A1654BCD307}"/>
            </a:ext>
          </a:extLst>
        </xdr:cNvPr>
        <xdr:cNvPicPr preferRelativeResize="0"/>
      </xdr:nvPicPr>
      <xdr:blipFill>
        <a:blip xmlns:r="http://schemas.openxmlformats.org/officeDocument/2006/relationships" r:embed="rId6" cstate="print"/>
        <a:stretch>
          <a:fillRect/>
        </a:stretch>
      </xdr:blipFill>
      <xdr:spPr>
        <a:xfrm>
          <a:off x="2324100" y="228600"/>
          <a:ext cx="762000" cy="584200"/>
        </a:xfrm>
        <a:prstGeom prst="rect">
          <a:avLst/>
        </a:prstGeom>
        <a:noFill/>
      </xdr:spPr>
    </xdr:pic>
    <xdr:clientData fLocksWithSheet="0"/>
  </xdr:oneCellAnchor>
  <xdr:oneCellAnchor>
    <xdr:from>
      <xdr:col>14</xdr:col>
      <xdr:colOff>520700</xdr:colOff>
      <xdr:row>1</xdr:row>
      <xdr:rowOff>12700</xdr:rowOff>
    </xdr:from>
    <xdr:ext cx="660400" cy="596900"/>
    <xdr:pic>
      <xdr:nvPicPr>
        <xdr:cNvPr id="33" name="image3.png">
          <a:extLst>
            <a:ext uri="{FF2B5EF4-FFF2-40B4-BE49-F238E27FC236}">
              <a16:creationId xmlns:a16="http://schemas.microsoft.com/office/drawing/2014/main" id="{E63AE10C-D11B-487D-BA04-654C0D0B4799}"/>
            </a:ext>
          </a:extLst>
        </xdr:cNvPr>
        <xdr:cNvPicPr preferRelativeResize="0"/>
      </xdr:nvPicPr>
      <xdr:blipFill>
        <a:blip xmlns:r="http://schemas.openxmlformats.org/officeDocument/2006/relationships" r:embed="rId7" cstate="print"/>
        <a:stretch>
          <a:fillRect/>
        </a:stretch>
      </xdr:blipFill>
      <xdr:spPr>
        <a:xfrm>
          <a:off x="10121900" y="215900"/>
          <a:ext cx="660400" cy="596900"/>
        </a:xfrm>
        <a:prstGeom prst="rect">
          <a:avLst/>
        </a:prstGeom>
        <a:noFill/>
      </xdr:spPr>
    </xdr:pic>
    <xdr:clientData fLocksWithSheet="0"/>
  </xdr:oneCellAnchor>
  <xdr:twoCellAnchor>
    <xdr:from>
      <xdr:col>15</xdr:col>
      <xdr:colOff>584200</xdr:colOff>
      <xdr:row>0</xdr:row>
      <xdr:rowOff>139700</xdr:rowOff>
    </xdr:from>
    <xdr:to>
      <xdr:col>18</xdr:col>
      <xdr:colOff>88900</xdr:colOff>
      <xdr:row>4</xdr:row>
      <xdr:rowOff>76200</xdr:rowOff>
    </xdr:to>
    <xdr:sp macro="" textlink="">
      <xdr:nvSpPr>
        <xdr:cNvPr id="34" name="TextBox 33">
          <a:extLst>
            <a:ext uri="{FF2B5EF4-FFF2-40B4-BE49-F238E27FC236}">
              <a16:creationId xmlns:a16="http://schemas.microsoft.com/office/drawing/2014/main" id="{7678AB35-73E9-BB8A-7955-F15E59D1FDAC}"/>
            </a:ext>
          </a:extLst>
        </xdr:cNvPr>
        <xdr:cNvSpPr txBox="1"/>
      </xdr:nvSpPr>
      <xdr:spPr>
        <a:xfrm>
          <a:off x="10871200" y="139700"/>
          <a:ext cx="1562100" cy="749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002060"/>
              </a:solidFill>
            </a:rPr>
            <a:t>JOB</a:t>
          </a:r>
          <a:r>
            <a:rPr lang="en-US" sz="1400" b="1" baseline="0">
              <a:solidFill>
                <a:srgbClr val="002060"/>
              </a:solidFill>
            </a:rPr>
            <a:t> SATISFACTION RATING</a:t>
          </a:r>
          <a:endParaRPr lang="en-US" sz="1400" b="1">
            <a:solidFill>
              <a:srgbClr val="002060"/>
            </a:solidFill>
          </a:endParaRPr>
        </a:p>
      </xdr:txBody>
    </xdr:sp>
    <xdr:clientData/>
  </xdr:twoCellAnchor>
  <xdr:twoCellAnchor>
    <xdr:from>
      <xdr:col>17</xdr:col>
      <xdr:colOff>482600</xdr:colOff>
      <xdr:row>0</xdr:row>
      <xdr:rowOff>126547</xdr:rowOff>
    </xdr:from>
    <xdr:to>
      <xdr:col>19</xdr:col>
      <xdr:colOff>165100</xdr:colOff>
      <xdr:row>4</xdr:row>
      <xdr:rowOff>50800</xdr:rowOff>
    </xdr:to>
    <xdr:graphicFrame macro="">
      <xdr:nvGraphicFramePr>
        <xdr:cNvPr id="35" name="Chart 34">
          <a:extLst>
            <a:ext uri="{FF2B5EF4-FFF2-40B4-BE49-F238E27FC236}">
              <a16:creationId xmlns:a16="http://schemas.microsoft.com/office/drawing/2014/main" id="{9D77466C-BA8C-406D-9132-226F9EA62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127000</xdr:colOff>
      <xdr:row>1</xdr:row>
      <xdr:rowOff>139700</xdr:rowOff>
    </xdr:from>
    <xdr:to>
      <xdr:col>18</xdr:col>
      <xdr:colOff>546100</xdr:colOff>
      <xdr:row>3</xdr:row>
      <xdr:rowOff>0</xdr:rowOff>
    </xdr:to>
    <xdr:sp macro="" textlink="">
      <xdr:nvSpPr>
        <xdr:cNvPr id="36" name="TextBox 35">
          <a:extLst>
            <a:ext uri="{FF2B5EF4-FFF2-40B4-BE49-F238E27FC236}">
              <a16:creationId xmlns:a16="http://schemas.microsoft.com/office/drawing/2014/main" id="{21E14997-F807-E75A-EC5F-0AC1329C6041}"/>
            </a:ext>
          </a:extLst>
        </xdr:cNvPr>
        <xdr:cNvSpPr txBox="1"/>
      </xdr:nvSpPr>
      <xdr:spPr>
        <a:xfrm>
          <a:off x="12471400" y="342900"/>
          <a:ext cx="419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2.6</a:t>
          </a:r>
        </a:p>
      </xdr:txBody>
    </xdr:sp>
    <xdr:clientData/>
  </xdr:twoCellAnchor>
  <xdr:twoCellAnchor editAs="oneCell">
    <xdr:from>
      <xdr:col>18</xdr:col>
      <xdr:colOff>622300</xdr:colOff>
      <xdr:row>1</xdr:row>
      <xdr:rowOff>50801</xdr:rowOff>
    </xdr:from>
    <xdr:to>
      <xdr:col>22</xdr:col>
      <xdr:colOff>266700</xdr:colOff>
      <xdr:row>3</xdr:row>
      <xdr:rowOff>114300</xdr:rowOff>
    </xdr:to>
    <xdr:pic>
      <xdr:nvPicPr>
        <xdr:cNvPr id="37" name="Picture 36">
          <a:extLst>
            <a:ext uri="{FF2B5EF4-FFF2-40B4-BE49-F238E27FC236}">
              <a16:creationId xmlns:a16="http://schemas.microsoft.com/office/drawing/2014/main" id="{D481A024-7AB8-14A7-9FFE-15FBA7E2600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966700" y="254001"/>
          <a:ext cx="2374900" cy="469899"/>
        </a:xfrm>
        <a:prstGeom prst="rect">
          <a:avLst/>
        </a:prstGeom>
        <a:noFill/>
      </xdr:spPr>
    </xdr:pic>
    <xdr:clientData/>
  </xdr:twoCellAnchor>
  <xdr:twoCellAnchor>
    <xdr:from>
      <xdr:col>18</xdr:col>
      <xdr:colOff>495300</xdr:colOff>
      <xdr:row>0</xdr:row>
      <xdr:rowOff>0</xdr:rowOff>
    </xdr:from>
    <xdr:to>
      <xdr:col>23</xdr:col>
      <xdr:colOff>381000</xdr:colOff>
      <xdr:row>5</xdr:row>
      <xdr:rowOff>76200</xdr:rowOff>
    </xdr:to>
    <xdr:graphicFrame macro="">
      <xdr:nvGraphicFramePr>
        <xdr:cNvPr id="38" name="Chart 37">
          <a:extLst>
            <a:ext uri="{FF2B5EF4-FFF2-40B4-BE49-F238E27FC236}">
              <a16:creationId xmlns:a16="http://schemas.microsoft.com/office/drawing/2014/main" id="{DA419745-E4F4-4E6F-A20A-973F80644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76200</xdr:colOff>
      <xdr:row>15</xdr:row>
      <xdr:rowOff>152400</xdr:rowOff>
    </xdr:from>
    <xdr:to>
      <xdr:col>5</xdr:col>
      <xdr:colOff>38100</xdr:colOff>
      <xdr:row>20</xdr:row>
      <xdr:rowOff>190500</xdr:rowOff>
    </xdr:to>
    <xdr:graphicFrame macro="">
      <xdr:nvGraphicFramePr>
        <xdr:cNvPr id="39" name="Chart 38">
          <a:extLst>
            <a:ext uri="{FF2B5EF4-FFF2-40B4-BE49-F238E27FC236}">
              <a16:creationId xmlns:a16="http://schemas.microsoft.com/office/drawing/2014/main" id="{A409DFB8-6EAC-482D-8FF5-649A786233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635000</xdr:colOff>
      <xdr:row>15</xdr:row>
      <xdr:rowOff>139700</xdr:rowOff>
    </xdr:from>
    <xdr:to>
      <xdr:col>8</xdr:col>
      <xdr:colOff>635000</xdr:colOff>
      <xdr:row>20</xdr:row>
      <xdr:rowOff>139700</xdr:rowOff>
    </xdr:to>
    <xdr:graphicFrame macro="">
      <xdr:nvGraphicFramePr>
        <xdr:cNvPr id="40" name="Chart 39">
          <a:extLst>
            <a:ext uri="{FF2B5EF4-FFF2-40B4-BE49-F238E27FC236}">
              <a16:creationId xmlns:a16="http://schemas.microsoft.com/office/drawing/2014/main" id="{D168C495-554F-4B7A-BEF7-EB43FF2D1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6</xdr:col>
      <xdr:colOff>101600</xdr:colOff>
      <xdr:row>16</xdr:row>
      <xdr:rowOff>101600</xdr:rowOff>
    </xdr:from>
    <xdr:to>
      <xdr:col>7</xdr:col>
      <xdr:colOff>165100</xdr:colOff>
      <xdr:row>20</xdr:row>
      <xdr:rowOff>38100</xdr:rowOff>
    </xdr:to>
    <xdr:pic>
      <xdr:nvPicPr>
        <xdr:cNvPr id="42" name="Graphic 41" descr="Male profile">
          <a:extLst>
            <a:ext uri="{FF2B5EF4-FFF2-40B4-BE49-F238E27FC236}">
              <a16:creationId xmlns:a16="http://schemas.microsoft.com/office/drawing/2014/main" id="{C77020E4-9577-D811-F82D-44457080197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216400" y="3352800"/>
          <a:ext cx="749300" cy="749300"/>
        </a:xfrm>
        <a:prstGeom prst="rect">
          <a:avLst/>
        </a:prstGeom>
      </xdr:spPr>
    </xdr:pic>
    <xdr:clientData/>
  </xdr:twoCellAnchor>
  <xdr:twoCellAnchor editAs="oneCell">
    <xdr:from>
      <xdr:col>4</xdr:col>
      <xdr:colOff>594500</xdr:colOff>
      <xdr:row>16</xdr:row>
      <xdr:rowOff>150000</xdr:rowOff>
    </xdr:from>
    <xdr:to>
      <xdr:col>5</xdr:col>
      <xdr:colOff>622300</xdr:colOff>
      <xdr:row>20</xdr:row>
      <xdr:rowOff>50800</xdr:rowOff>
    </xdr:to>
    <xdr:pic>
      <xdr:nvPicPr>
        <xdr:cNvPr id="44" name="Graphic 43" descr="Female Profile">
          <a:extLst>
            <a:ext uri="{FF2B5EF4-FFF2-40B4-BE49-F238E27FC236}">
              <a16:creationId xmlns:a16="http://schemas.microsoft.com/office/drawing/2014/main" id="{364DC30B-F748-4117-A53F-1ACD9FABA49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337700" y="3401200"/>
          <a:ext cx="713600" cy="713600"/>
        </a:xfrm>
        <a:prstGeom prst="rect">
          <a:avLst/>
        </a:prstGeom>
      </xdr:spPr>
    </xdr:pic>
    <xdr:clientData/>
  </xdr:twoCellAnchor>
  <xdr:twoCellAnchor>
    <xdr:from>
      <xdr:col>3</xdr:col>
      <xdr:colOff>368300</xdr:colOff>
      <xdr:row>17</xdr:row>
      <xdr:rowOff>127000</xdr:rowOff>
    </xdr:from>
    <xdr:to>
      <xdr:col>4</xdr:col>
      <xdr:colOff>279400</xdr:colOff>
      <xdr:row>19</xdr:row>
      <xdr:rowOff>12700</xdr:rowOff>
    </xdr:to>
    <xdr:sp macro="" textlink="Gender!$B$10">
      <xdr:nvSpPr>
        <xdr:cNvPr id="46" name="TextBox 45">
          <a:extLst>
            <a:ext uri="{FF2B5EF4-FFF2-40B4-BE49-F238E27FC236}">
              <a16:creationId xmlns:a16="http://schemas.microsoft.com/office/drawing/2014/main" id="{C5D1B730-F530-45AF-B13A-B52C17B60A02}"/>
            </a:ext>
          </a:extLst>
        </xdr:cNvPr>
        <xdr:cNvSpPr txBox="1"/>
      </xdr:nvSpPr>
      <xdr:spPr>
        <a:xfrm>
          <a:off x="2425700" y="3581400"/>
          <a:ext cx="596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4ECE51-A442-46C8-8A10-0D60520E3EA6}" type="TxLink">
            <a:rPr lang="en-US" sz="2000" b="1" i="0" u="none" strike="noStrike">
              <a:solidFill>
                <a:srgbClr val="000000"/>
              </a:solidFill>
              <a:latin typeface="Calibri"/>
              <a:cs typeface="Calibri"/>
            </a:rPr>
            <a:pPr algn="ctr"/>
            <a:t>588</a:t>
          </a:fld>
          <a:endParaRPr lang="en-US" sz="2000" b="1"/>
        </a:p>
      </xdr:txBody>
    </xdr:sp>
    <xdr:clientData/>
  </xdr:twoCellAnchor>
  <xdr:twoCellAnchor>
    <xdr:from>
      <xdr:col>7</xdr:col>
      <xdr:colOff>419100</xdr:colOff>
      <xdr:row>17</xdr:row>
      <xdr:rowOff>76200</xdr:rowOff>
    </xdr:from>
    <xdr:to>
      <xdr:col>8</xdr:col>
      <xdr:colOff>330200</xdr:colOff>
      <xdr:row>18</xdr:row>
      <xdr:rowOff>165100</xdr:rowOff>
    </xdr:to>
    <xdr:sp macro="" textlink="Gender!$B$11">
      <xdr:nvSpPr>
        <xdr:cNvPr id="47" name="TextBox 46">
          <a:extLst>
            <a:ext uri="{FF2B5EF4-FFF2-40B4-BE49-F238E27FC236}">
              <a16:creationId xmlns:a16="http://schemas.microsoft.com/office/drawing/2014/main" id="{A0093E58-9FB6-49E9-B732-2ADD3B37576A}"/>
            </a:ext>
          </a:extLst>
        </xdr:cNvPr>
        <xdr:cNvSpPr txBox="1"/>
      </xdr:nvSpPr>
      <xdr:spPr>
        <a:xfrm>
          <a:off x="5219700" y="3530600"/>
          <a:ext cx="596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72E2E92-2807-4F0B-A624-3C2FC8B906AD}" type="TxLink">
            <a:rPr lang="en-US" sz="2000" b="1" i="0" u="none" strike="noStrike">
              <a:solidFill>
                <a:srgbClr val="000000"/>
              </a:solidFill>
              <a:latin typeface="Calibri"/>
              <a:cs typeface="Calibri"/>
            </a:rPr>
            <a:pPr algn="ctr"/>
            <a:t>882</a:t>
          </a:fld>
          <a:endParaRPr lang="en-US" sz="2000" b="1"/>
        </a:p>
      </xdr:txBody>
    </xdr:sp>
    <xdr:clientData/>
  </xdr:twoCellAnchor>
  <xdr:twoCellAnchor>
    <xdr:from>
      <xdr:col>3</xdr:col>
      <xdr:colOff>330200</xdr:colOff>
      <xdr:row>10</xdr:row>
      <xdr:rowOff>25400</xdr:rowOff>
    </xdr:from>
    <xdr:to>
      <xdr:col>8</xdr:col>
      <xdr:colOff>114300</xdr:colOff>
      <xdr:row>11</xdr:row>
      <xdr:rowOff>101600</xdr:rowOff>
    </xdr:to>
    <xdr:sp macro="" textlink="">
      <xdr:nvSpPr>
        <xdr:cNvPr id="48" name="TextBox 47">
          <a:extLst>
            <a:ext uri="{FF2B5EF4-FFF2-40B4-BE49-F238E27FC236}">
              <a16:creationId xmlns:a16="http://schemas.microsoft.com/office/drawing/2014/main" id="{1F929A43-2395-F1D8-BD0D-FD8CA3174D6C}"/>
            </a:ext>
          </a:extLst>
        </xdr:cNvPr>
        <xdr:cNvSpPr txBox="1"/>
      </xdr:nvSpPr>
      <xdr:spPr>
        <a:xfrm>
          <a:off x="2387600" y="2057400"/>
          <a:ext cx="32131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Total Employees by Gender</a:t>
          </a:r>
        </a:p>
      </xdr:txBody>
    </xdr:sp>
    <xdr:clientData/>
  </xdr:twoCellAnchor>
  <xdr:twoCellAnchor editAs="oneCell">
    <xdr:from>
      <xdr:col>4</xdr:col>
      <xdr:colOff>228600</xdr:colOff>
      <xdr:row>12</xdr:row>
      <xdr:rowOff>38100</xdr:rowOff>
    </xdr:from>
    <xdr:to>
      <xdr:col>7</xdr:col>
      <xdr:colOff>355600</xdr:colOff>
      <xdr:row>14</xdr:row>
      <xdr:rowOff>114300</xdr:rowOff>
    </xdr:to>
    <mc:AlternateContent xmlns:mc="http://schemas.openxmlformats.org/markup-compatibility/2006">
      <mc:Choice xmlns:a14="http://schemas.microsoft.com/office/drawing/2010/main" Requires="a14">
        <xdr:graphicFrame macro="">
          <xdr:nvGraphicFramePr>
            <xdr:cNvPr id="51" name="Gender 3">
              <a:extLst>
                <a:ext uri="{FF2B5EF4-FFF2-40B4-BE49-F238E27FC236}">
                  <a16:creationId xmlns:a16="http://schemas.microsoft.com/office/drawing/2014/main" id="{927441FC-4937-425E-90A4-010B5A182CF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971800" y="2476500"/>
              <a:ext cx="2184400" cy="48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114300</xdr:colOff>
      <xdr:row>11</xdr:row>
      <xdr:rowOff>50800</xdr:rowOff>
    </xdr:from>
    <xdr:to>
      <xdr:col>15</xdr:col>
      <xdr:colOff>673100</xdr:colOff>
      <xdr:row>22</xdr:row>
      <xdr:rowOff>0</xdr:rowOff>
    </xdr:to>
    <xdr:graphicFrame macro="">
      <xdr:nvGraphicFramePr>
        <xdr:cNvPr id="52" name="Chart 51">
          <a:extLst>
            <a:ext uri="{FF2B5EF4-FFF2-40B4-BE49-F238E27FC236}">
              <a16:creationId xmlns:a16="http://schemas.microsoft.com/office/drawing/2014/main" id="{E07D995F-BECC-4D0B-9D6B-B701173E5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254000</xdr:colOff>
      <xdr:row>10</xdr:row>
      <xdr:rowOff>0</xdr:rowOff>
    </xdr:from>
    <xdr:to>
      <xdr:col>15</xdr:col>
      <xdr:colOff>419100</xdr:colOff>
      <xdr:row>11</xdr:row>
      <xdr:rowOff>88900</xdr:rowOff>
    </xdr:to>
    <xdr:sp macro="" textlink="">
      <xdr:nvSpPr>
        <xdr:cNvPr id="55" name="TextBox 54">
          <a:extLst>
            <a:ext uri="{FF2B5EF4-FFF2-40B4-BE49-F238E27FC236}">
              <a16:creationId xmlns:a16="http://schemas.microsoft.com/office/drawing/2014/main" id="{40293C40-B943-4420-DD4E-135B6E9EB90B}"/>
            </a:ext>
          </a:extLst>
        </xdr:cNvPr>
        <xdr:cNvSpPr txBox="1"/>
      </xdr:nvSpPr>
      <xdr:spPr>
        <a:xfrm>
          <a:off x="6426200" y="2032000"/>
          <a:ext cx="4279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Education</a:t>
          </a:r>
          <a:r>
            <a:rPr lang="en-US" sz="1400" b="1" baseline="0">
              <a:latin typeface="+mj-lt"/>
            </a:rPr>
            <a:t> Wise Attrition</a:t>
          </a:r>
          <a:endParaRPr lang="en-US" sz="1400" b="1">
            <a:latin typeface="+mj-lt"/>
          </a:endParaRPr>
        </a:p>
      </xdr:txBody>
    </xdr:sp>
    <xdr:clientData/>
  </xdr:twoCellAnchor>
  <xdr:twoCellAnchor>
    <xdr:from>
      <xdr:col>16</xdr:col>
      <xdr:colOff>203200</xdr:colOff>
      <xdr:row>11</xdr:row>
      <xdr:rowOff>88900</xdr:rowOff>
    </xdr:from>
    <xdr:to>
      <xdr:col>22</xdr:col>
      <xdr:colOff>393700</xdr:colOff>
      <xdr:row>21</xdr:row>
      <xdr:rowOff>195263</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04AE50D7-BAD1-4EF1-8A26-E1D8BEA9C9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176000" y="2289175"/>
              <a:ext cx="4295775" cy="21066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254000</xdr:colOff>
      <xdr:row>9</xdr:row>
      <xdr:rowOff>177800</xdr:rowOff>
    </xdr:from>
    <xdr:to>
      <xdr:col>22</xdr:col>
      <xdr:colOff>431800</xdr:colOff>
      <xdr:row>11</xdr:row>
      <xdr:rowOff>63500</xdr:rowOff>
    </xdr:to>
    <xdr:sp macro="" textlink="">
      <xdr:nvSpPr>
        <xdr:cNvPr id="57" name="TextBox 56">
          <a:extLst>
            <a:ext uri="{FF2B5EF4-FFF2-40B4-BE49-F238E27FC236}">
              <a16:creationId xmlns:a16="http://schemas.microsoft.com/office/drawing/2014/main" id="{1EFC28AD-B438-42F2-9FA7-D217BECF4474}"/>
            </a:ext>
          </a:extLst>
        </xdr:cNvPr>
        <xdr:cNvSpPr txBox="1"/>
      </xdr:nvSpPr>
      <xdr:spPr>
        <a:xfrm>
          <a:off x="11226800" y="2006600"/>
          <a:ext cx="42799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Attrition</a:t>
          </a:r>
          <a:r>
            <a:rPr lang="en-US" sz="1400" b="1" baseline="0">
              <a:latin typeface="+mj-lt"/>
            </a:rPr>
            <a:t> by Job Role</a:t>
          </a:r>
          <a:endParaRPr lang="en-US" sz="1400" b="1">
            <a:latin typeface="+mj-lt"/>
          </a:endParaRPr>
        </a:p>
      </xdr:txBody>
    </xdr:sp>
    <xdr:clientData/>
  </xdr:twoCellAnchor>
  <xdr:twoCellAnchor>
    <xdr:from>
      <xdr:col>3</xdr:col>
      <xdr:colOff>165100</xdr:colOff>
      <xdr:row>24</xdr:row>
      <xdr:rowOff>88900</xdr:rowOff>
    </xdr:from>
    <xdr:to>
      <xdr:col>8</xdr:col>
      <xdr:colOff>571500</xdr:colOff>
      <xdr:row>34</xdr:row>
      <xdr:rowOff>88900</xdr:rowOff>
    </xdr:to>
    <xdr:graphicFrame macro="">
      <xdr:nvGraphicFramePr>
        <xdr:cNvPr id="58" name="Chart 57">
          <a:extLst>
            <a:ext uri="{FF2B5EF4-FFF2-40B4-BE49-F238E27FC236}">
              <a16:creationId xmlns:a16="http://schemas.microsoft.com/office/drawing/2014/main" id="{30EDDA19-DDFD-4C23-9586-238BD9F6A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241300</xdr:colOff>
      <xdr:row>22</xdr:row>
      <xdr:rowOff>177800</xdr:rowOff>
    </xdr:from>
    <xdr:to>
      <xdr:col>8</xdr:col>
      <xdr:colOff>381000</xdr:colOff>
      <xdr:row>24</xdr:row>
      <xdr:rowOff>101600</xdr:rowOff>
    </xdr:to>
    <xdr:sp macro="" textlink="">
      <xdr:nvSpPr>
        <xdr:cNvPr id="59" name="TextBox 58">
          <a:extLst>
            <a:ext uri="{FF2B5EF4-FFF2-40B4-BE49-F238E27FC236}">
              <a16:creationId xmlns:a16="http://schemas.microsoft.com/office/drawing/2014/main" id="{3BE5D663-1A19-4717-BC56-01EB573E3962}"/>
            </a:ext>
          </a:extLst>
        </xdr:cNvPr>
        <xdr:cNvSpPr txBox="1"/>
      </xdr:nvSpPr>
      <xdr:spPr>
        <a:xfrm>
          <a:off x="2298700" y="4648200"/>
          <a:ext cx="35687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Dept</a:t>
          </a:r>
          <a:r>
            <a:rPr lang="en-US" sz="1400" b="1" baseline="0">
              <a:latin typeface="+mj-lt"/>
            </a:rPr>
            <a:t> wise Attrition</a:t>
          </a:r>
          <a:endParaRPr lang="en-US" sz="1400" b="1">
            <a:latin typeface="+mj-lt"/>
          </a:endParaRPr>
        </a:p>
      </xdr:txBody>
    </xdr:sp>
    <xdr:clientData/>
  </xdr:twoCellAnchor>
  <xdr:twoCellAnchor>
    <xdr:from>
      <xdr:col>9</xdr:col>
      <xdr:colOff>50801</xdr:colOff>
      <xdr:row>24</xdr:row>
      <xdr:rowOff>114300</xdr:rowOff>
    </xdr:from>
    <xdr:to>
      <xdr:col>14</xdr:col>
      <xdr:colOff>165101</xdr:colOff>
      <xdr:row>34</xdr:row>
      <xdr:rowOff>139700</xdr:rowOff>
    </xdr:to>
    <xdr:graphicFrame macro="">
      <xdr:nvGraphicFramePr>
        <xdr:cNvPr id="60" name="Chart 59">
          <a:extLst>
            <a:ext uri="{FF2B5EF4-FFF2-40B4-BE49-F238E27FC236}">
              <a16:creationId xmlns:a16="http://schemas.microsoft.com/office/drawing/2014/main" id="{0017CFF5-AF99-45C3-A413-85E6B6AF4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330199</xdr:colOff>
      <xdr:row>24</xdr:row>
      <xdr:rowOff>63500</xdr:rowOff>
    </xdr:from>
    <xdr:to>
      <xdr:col>18</xdr:col>
      <xdr:colOff>330200</xdr:colOff>
      <xdr:row>37</xdr:row>
      <xdr:rowOff>114300</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90208375-45B8-452F-B247-59175567CA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931399" y="4940300"/>
              <a:ext cx="2743201" cy="2692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127000</xdr:colOff>
      <xdr:row>22</xdr:row>
      <xdr:rowOff>177800</xdr:rowOff>
    </xdr:from>
    <xdr:to>
      <xdr:col>13</xdr:col>
      <xdr:colOff>584200</xdr:colOff>
      <xdr:row>24</xdr:row>
      <xdr:rowOff>101600</xdr:rowOff>
    </xdr:to>
    <xdr:sp macro="" textlink="">
      <xdr:nvSpPr>
        <xdr:cNvPr id="45" name="TextBox 44">
          <a:extLst>
            <a:ext uri="{FF2B5EF4-FFF2-40B4-BE49-F238E27FC236}">
              <a16:creationId xmlns:a16="http://schemas.microsoft.com/office/drawing/2014/main" id="{C6A127D2-0936-45AA-AA57-FC72AE46290B}"/>
            </a:ext>
          </a:extLst>
        </xdr:cNvPr>
        <xdr:cNvSpPr txBox="1"/>
      </xdr:nvSpPr>
      <xdr:spPr>
        <a:xfrm>
          <a:off x="6299200" y="4648200"/>
          <a:ext cx="3200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Attrition</a:t>
          </a:r>
          <a:r>
            <a:rPr lang="en-US" sz="1400" b="1" baseline="0">
              <a:latin typeface="+mj-lt"/>
            </a:rPr>
            <a:t> By Age Group</a:t>
          </a:r>
          <a:endParaRPr lang="en-US" sz="1400" b="1">
            <a:latin typeface="+mj-lt"/>
          </a:endParaRPr>
        </a:p>
      </xdr:txBody>
    </xdr:sp>
    <xdr:clientData/>
  </xdr:twoCellAnchor>
  <xdr:twoCellAnchor>
    <xdr:from>
      <xdr:col>14</xdr:col>
      <xdr:colOff>469900</xdr:colOff>
      <xdr:row>22</xdr:row>
      <xdr:rowOff>165100</xdr:rowOff>
    </xdr:from>
    <xdr:to>
      <xdr:col>18</xdr:col>
      <xdr:colOff>368300</xdr:colOff>
      <xdr:row>24</xdr:row>
      <xdr:rowOff>88900</xdr:rowOff>
    </xdr:to>
    <xdr:sp macro="" textlink="">
      <xdr:nvSpPr>
        <xdr:cNvPr id="49" name="TextBox 48">
          <a:extLst>
            <a:ext uri="{FF2B5EF4-FFF2-40B4-BE49-F238E27FC236}">
              <a16:creationId xmlns:a16="http://schemas.microsoft.com/office/drawing/2014/main" id="{1C8C7288-40A4-499A-9E8C-C0889B23A03E}"/>
            </a:ext>
          </a:extLst>
        </xdr:cNvPr>
        <xdr:cNvSpPr txBox="1"/>
      </xdr:nvSpPr>
      <xdr:spPr>
        <a:xfrm>
          <a:off x="10071100" y="4635500"/>
          <a:ext cx="26416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mj-lt"/>
            </a:rPr>
            <a:t>Attrition</a:t>
          </a:r>
          <a:r>
            <a:rPr lang="en-US" sz="1400" b="1" baseline="0">
              <a:latin typeface="+mj-lt"/>
            </a:rPr>
            <a:t> by Marital Status</a:t>
          </a:r>
          <a:endParaRPr lang="en-US" sz="1400" b="1">
            <a:latin typeface="+mj-lt"/>
          </a:endParaRPr>
        </a:p>
      </xdr:txBody>
    </xdr:sp>
    <xdr:clientData/>
  </xdr:twoCellAnchor>
  <xdr:twoCellAnchor editAs="oneCell">
    <xdr:from>
      <xdr:col>21</xdr:col>
      <xdr:colOff>76200</xdr:colOff>
      <xdr:row>25</xdr:row>
      <xdr:rowOff>101600</xdr:rowOff>
    </xdr:from>
    <xdr:to>
      <xdr:col>22</xdr:col>
      <xdr:colOff>482600</xdr:colOff>
      <xdr:row>30</xdr:row>
      <xdr:rowOff>76200</xdr:rowOff>
    </xdr:to>
    <mc:AlternateContent xmlns:mc="http://schemas.openxmlformats.org/markup-compatibility/2006">
      <mc:Choice xmlns:a14="http://schemas.microsoft.com/office/drawing/2010/main" Requires="a14">
        <xdr:graphicFrame macro="">
          <xdr:nvGraphicFramePr>
            <xdr:cNvPr id="50" name="Department 1">
              <a:extLst>
                <a:ext uri="{FF2B5EF4-FFF2-40B4-BE49-F238E27FC236}">
                  <a16:creationId xmlns:a16="http://schemas.microsoft.com/office/drawing/2014/main" id="{84250EB6-D57C-49CB-8D73-17EDC1DA49D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465300" y="5181600"/>
              <a:ext cx="10922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546100</xdr:colOff>
      <xdr:row>25</xdr:row>
      <xdr:rowOff>76200</xdr:rowOff>
    </xdr:from>
    <xdr:to>
      <xdr:col>21</xdr:col>
      <xdr:colOff>76200</xdr:colOff>
      <xdr:row>34</xdr:row>
      <xdr:rowOff>101600</xdr:rowOff>
    </xdr:to>
    <mc:AlternateContent xmlns:mc="http://schemas.openxmlformats.org/markup-compatibility/2006">
      <mc:Choice xmlns:a14="http://schemas.microsoft.com/office/drawing/2010/main" Requires="a14">
        <xdr:graphicFrame macro="">
          <xdr:nvGraphicFramePr>
            <xdr:cNvPr id="53" name="Education Field 3">
              <a:extLst>
                <a:ext uri="{FF2B5EF4-FFF2-40B4-BE49-F238E27FC236}">
                  <a16:creationId xmlns:a16="http://schemas.microsoft.com/office/drawing/2014/main" id="{793A9FCD-2A0C-4DB6-99C9-0780191D4B9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890500" y="5156200"/>
              <a:ext cx="1574800" cy="185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558800</xdr:colOff>
      <xdr:row>24</xdr:row>
      <xdr:rowOff>38100</xdr:rowOff>
    </xdr:from>
    <xdr:to>
      <xdr:col>20</xdr:col>
      <xdr:colOff>635000</xdr:colOff>
      <xdr:row>25</xdr:row>
      <xdr:rowOff>88900</xdr:rowOff>
    </xdr:to>
    <xdr:sp macro="" textlink="">
      <xdr:nvSpPr>
        <xdr:cNvPr id="54" name="TextBox 53">
          <a:extLst>
            <a:ext uri="{FF2B5EF4-FFF2-40B4-BE49-F238E27FC236}">
              <a16:creationId xmlns:a16="http://schemas.microsoft.com/office/drawing/2014/main" id="{419CA60B-66D1-BC05-6DD9-9B12E323B8F9}"/>
            </a:ext>
          </a:extLst>
        </xdr:cNvPr>
        <xdr:cNvSpPr txBox="1"/>
      </xdr:nvSpPr>
      <xdr:spPr>
        <a:xfrm>
          <a:off x="12903200" y="4914900"/>
          <a:ext cx="14351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Education Field</a:t>
          </a:r>
        </a:p>
      </xdr:txBody>
    </xdr:sp>
    <xdr:clientData/>
  </xdr:twoCellAnchor>
  <xdr:twoCellAnchor>
    <xdr:from>
      <xdr:col>21</xdr:col>
      <xdr:colOff>12700</xdr:colOff>
      <xdr:row>24</xdr:row>
      <xdr:rowOff>38100</xdr:rowOff>
    </xdr:from>
    <xdr:to>
      <xdr:col>22</xdr:col>
      <xdr:colOff>406400</xdr:colOff>
      <xdr:row>25</xdr:row>
      <xdr:rowOff>114300</xdr:rowOff>
    </xdr:to>
    <xdr:sp macro="" textlink="">
      <xdr:nvSpPr>
        <xdr:cNvPr id="61" name="TextBox 60">
          <a:extLst>
            <a:ext uri="{FF2B5EF4-FFF2-40B4-BE49-F238E27FC236}">
              <a16:creationId xmlns:a16="http://schemas.microsoft.com/office/drawing/2014/main" id="{93A453BD-1D5B-4AD7-8EAA-9CF870D1D14A}"/>
            </a:ext>
          </a:extLst>
        </xdr:cNvPr>
        <xdr:cNvSpPr txBox="1"/>
      </xdr:nvSpPr>
      <xdr:spPr>
        <a:xfrm>
          <a:off x="14401800" y="4914900"/>
          <a:ext cx="10795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Department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581026</xdr:colOff>
      <xdr:row>3</xdr:row>
      <xdr:rowOff>14287</xdr:rowOff>
    </xdr:from>
    <xdr:to>
      <xdr:col>5</xdr:col>
      <xdr:colOff>438150</xdr:colOff>
      <xdr:row>8</xdr:row>
      <xdr:rowOff>38100</xdr:rowOff>
    </xdr:to>
    <xdr:graphicFrame macro="">
      <xdr:nvGraphicFramePr>
        <xdr:cNvPr id="2" name="Chart 1">
          <a:extLst>
            <a:ext uri="{FF2B5EF4-FFF2-40B4-BE49-F238E27FC236}">
              <a16:creationId xmlns:a16="http://schemas.microsoft.com/office/drawing/2014/main" id="{4E656F66-FEC2-5162-20CA-45C5AB7A28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209550</xdr:colOff>
      <xdr:row>4</xdr:row>
      <xdr:rowOff>142876</xdr:rowOff>
    </xdr:from>
    <xdr:to>
      <xdr:col>9</xdr:col>
      <xdr:colOff>304799</xdr:colOff>
      <xdr:row>10</xdr:row>
      <xdr:rowOff>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138AF1FA-43F7-F073-161F-407759A3779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86475" y="942976"/>
              <a:ext cx="1466849" cy="1057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542925</xdr:colOff>
      <xdr:row>1</xdr:row>
      <xdr:rowOff>85725</xdr:rowOff>
    </xdr:from>
    <xdr:to>
      <xdr:col>12</xdr:col>
      <xdr:colOff>314325</xdr:colOff>
      <xdr:row>11</xdr:row>
      <xdr:rowOff>190500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8AC6389-C3F3-14C6-C1F0-B6412A6E14B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791450" y="285750"/>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257175</xdr:colOff>
      <xdr:row>12</xdr:row>
      <xdr:rowOff>114300</xdr:rowOff>
    </xdr:from>
    <xdr:to>
      <xdr:col>9</xdr:col>
      <xdr:colOff>85725</xdr:colOff>
      <xdr:row>18</xdr:row>
      <xdr:rowOff>190500</xdr:rowOff>
    </xdr:to>
    <xdr:graphicFrame macro="">
      <xdr:nvGraphicFramePr>
        <xdr:cNvPr id="6" name="Chart 5">
          <a:extLst>
            <a:ext uri="{FF2B5EF4-FFF2-40B4-BE49-F238E27FC236}">
              <a16:creationId xmlns:a16="http://schemas.microsoft.com/office/drawing/2014/main" id="{7B7B4B65-CD2B-54F1-F416-E6741AE1B8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138112</xdr:colOff>
      <xdr:row>14</xdr:row>
      <xdr:rowOff>85725</xdr:rowOff>
    </xdr:from>
    <xdr:to>
      <xdr:col>5</xdr:col>
      <xdr:colOff>628650</xdr:colOff>
      <xdr:row>19</xdr:row>
      <xdr:rowOff>33336</xdr:rowOff>
    </xdr:to>
    <xdr:graphicFrame macro="">
      <xdr:nvGraphicFramePr>
        <xdr:cNvPr id="2" name="Chart 1">
          <a:extLst>
            <a:ext uri="{FF2B5EF4-FFF2-40B4-BE49-F238E27FC236}">
              <a16:creationId xmlns:a16="http://schemas.microsoft.com/office/drawing/2014/main" id="{5E049040-8331-D6B3-06E2-C167D4214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428625</xdr:colOff>
      <xdr:row>5</xdr:row>
      <xdr:rowOff>9525</xdr:rowOff>
    </xdr:from>
    <xdr:to>
      <xdr:col>6</xdr:col>
      <xdr:colOff>200025</xdr:colOff>
      <xdr:row>18</xdr:row>
      <xdr:rowOff>76200</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2A737D63-36B4-C0BB-95F3-8ADC67541ED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581400" y="1009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381000</xdr:colOff>
      <xdr:row>3</xdr:row>
      <xdr:rowOff>114300</xdr:rowOff>
    </xdr:from>
    <xdr:to>
      <xdr:col>10</xdr:col>
      <xdr:colOff>152400</xdr:colOff>
      <xdr:row>7</xdr:row>
      <xdr:rowOff>9525</xdr:rowOff>
    </xdr:to>
    <mc:AlternateContent xmlns:mc="http://schemas.openxmlformats.org/markup-compatibility/2006" xmlns:a14="http://schemas.microsoft.com/office/drawing/2010/main">
      <mc:Choice Requires="a14">
        <xdr:graphicFrame macro="">
          <xdr:nvGraphicFramePr>
            <xdr:cNvPr id="7" name="Gender 2">
              <a:extLst>
                <a:ext uri="{FF2B5EF4-FFF2-40B4-BE49-F238E27FC236}">
                  <a16:creationId xmlns:a16="http://schemas.microsoft.com/office/drawing/2014/main" id="{41A21393-8A9B-D343-6197-087E61A1F1F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76975" y="714375"/>
              <a:ext cx="1828800" cy="695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1081088</xdr:colOff>
      <xdr:row>5</xdr:row>
      <xdr:rowOff>90488</xdr:rowOff>
    </xdr:from>
    <xdr:to>
      <xdr:col>5</xdr:col>
      <xdr:colOff>638176</xdr:colOff>
      <xdr:row>15</xdr:row>
      <xdr:rowOff>95250</xdr:rowOff>
    </xdr:to>
    <xdr:graphicFrame macro="">
      <xdr:nvGraphicFramePr>
        <xdr:cNvPr id="2" name="Chart 1">
          <a:extLst>
            <a:ext uri="{FF2B5EF4-FFF2-40B4-BE49-F238E27FC236}">
              <a16:creationId xmlns:a16="http://schemas.microsoft.com/office/drawing/2014/main" id="{64A9A9BD-BBA6-189D-A122-1A91979A7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476250</xdr:colOff>
      <xdr:row>5</xdr:row>
      <xdr:rowOff>90487</xdr:rowOff>
    </xdr:from>
    <xdr:to>
      <xdr:col>7</xdr:col>
      <xdr:colOff>661987</xdr:colOff>
      <xdr:row>16</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565936-2144-2F9C-09A7-3A1D84B17E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62475" y="1090612"/>
              <a:ext cx="3986212" cy="21383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23812</xdr:colOff>
      <xdr:row>5</xdr:row>
      <xdr:rowOff>90487</xdr:rowOff>
    </xdr:from>
    <xdr:to>
      <xdr:col>9</xdr:col>
      <xdr:colOff>76200</xdr:colOff>
      <xdr:row>18</xdr:row>
      <xdr:rowOff>9525</xdr:rowOff>
    </xdr:to>
    <xdr:graphicFrame macro="">
      <xdr:nvGraphicFramePr>
        <xdr:cNvPr id="2" name="Chart 1">
          <a:extLst>
            <a:ext uri="{FF2B5EF4-FFF2-40B4-BE49-F238E27FC236}">
              <a16:creationId xmlns:a16="http://schemas.microsoft.com/office/drawing/2014/main" id="{F539BC31-73F1-4B0B-4BDE-E0FD379D2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1385887</xdr:colOff>
      <xdr:row>5</xdr:row>
      <xdr:rowOff>90487</xdr:rowOff>
    </xdr:from>
    <xdr:to>
      <xdr:col>7</xdr:col>
      <xdr:colOff>381000</xdr:colOff>
      <xdr:row>16</xdr:row>
      <xdr:rowOff>190500</xdr:rowOff>
    </xdr:to>
    <xdr:graphicFrame macro="">
      <xdr:nvGraphicFramePr>
        <xdr:cNvPr id="2" name="Chart 1">
          <a:extLst>
            <a:ext uri="{FF2B5EF4-FFF2-40B4-BE49-F238E27FC236}">
              <a16:creationId xmlns:a16="http://schemas.microsoft.com/office/drawing/2014/main" id="{B1295069-EA8B-73E7-4482-80B58CD6FA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609600</xdr:colOff>
      <xdr:row>5</xdr:row>
      <xdr:rowOff>9525</xdr:rowOff>
    </xdr:from>
    <xdr:to>
      <xdr:col>7</xdr:col>
      <xdr:colOff>590550</xdr:colOff>
      <xdr:row>11</xdr:row>
      <xdr:rowOff>76200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0DA76F0D-840B-F3D6-33E3-0BF37AB12C7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48275" y="1009650"/>
              <a:ext cx="135255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428625</xdr:colOff>
      <xdr:row>5</xdr:row>
      <xdr:rowOff>66675</xdr:rowOff>
    </xdr:from>
    <xdr:to>
      <xdr:col>12</xdr:col>
      <xdr:colOff>200025</xdr:colOff>
      <xdr:row>15</xdr:row>
      <xdr:rowOff>180975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D9E10180-B451-8703-3EC5-83D83CD59A5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810500" y="1066800"/>
              <a:ext cx="1828800" cy="2114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538162</xdr:colOff>
      <xdr:row>6</xdr:row>
      <xdr:rowOff>85725</xdr:rowOff>
    </xdr:from>
    <xdr:to>
      <xdr:col>10</xdr:col>
      <xdr:colOff>447675</xdr:colOff>
      <xdr:row>18</xdr:row>
      <xdr:rowOff>85724</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0EA7C7B-0992-2455-E83D-7BAC4049FC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1285875"/>
              <a:ext cx="4024313" cy="24002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xdr:from>
      <xdr:col>6</xdr:col>
      <xdr:colOff>133350</xdr:colOff>
      <xdr:row>4</xdr:row>
      <xdr:rowOff>38100</xdr:rowOff>
    </xdr:from>
    <xdr:to>
      <xdr:col>7</xdr:col>
      <xdr:colOff>28575</xdr:colOff>
      <xdr:row>7</xdr:row>
      <xdr:rowOff>0</xdr:rowOff>
    </xdr:to>
    <xdr:sp macro="" textlink="">
      <xdr:nvSpPr>
        <xdr:cNvPr id="9" name="Star: 6 Points 8">
          <a:extLst>
            <a:ext uri="{FF2B5EF4-FFF2-40B4-BE49-F238E27FC236}">
              <a16:creationId xmlns:a16="http://schemas.microsoft.com/office/drawing/2014/main" id="{AF8E4EAB-AA84-E22F-D5C7-4FB3E52D1F46}"/>
            </a:ext>
          </a:extLst>
        </xdr:cNvPr>
        <xdr:cNvSpPr/>
      </xdr:nvSpPr>
      <xdr:spPr>
        <a:xfrm>
          <a:off x="4019550" y="80010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123825</xdr:colOff>
      <xdr:row>4</xdr:row>
      <xdr:rowOff>28575</xdr:rowOff>
    </xdr:from>
    <xdr:to>
      <xdr:col>8</xdr:col>
      <xdr:colOff>19050</xdr:colOff>
      <xdr:row>6</xdr:row>
      <xdr:rowOff>180975</xdr:rowOff>
    </xdr:to>
    <xdr:sp macro="" textlink="">
      <xdr:nvSpPr>
        <xdr:cNvPr id="10" name="Star: 6 Points 9">
          <a:extLst>
            <a:ext uri="{FF2B5EF4-FFF2-40B4-BE49-F238E27FC236}">
              <a16:creationId xmlns:a16="http://schemas.microsoft.com/office/drawing/2014/main" id="{7839BAC9-812B-436D-B571-B7463794F1E5}"/>
            </a:ext>
          </a:extLst>
        </xdr:cNvPr>
        <xdr:cNvSpPr/>
      </xdr:nvSpPr>
      <xdr:spPr>
        <a:xfrm>
          <a:off x="4657725" y="790575"/>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95250</xdr:colOff>
      <xdr:row>4</xdr:row>
      <xdr:rowOff>19050</xdr:rowOff>
    </xdr:from>
    <xdr:to>
      <xdr:col>8</xdr:col>
      <xdr:colOff>638175</xdr:colOff>
      <xdr:row>6</xdr:row>
      <xdr:rowOff>171450</xdr:rowOff>
    </xdr:to>
    <xdr:sp macro="" textlink="">
      <xdr:nvSpPr>
        <xdr:cNvPr id="11" name="Star: 6 Points 10">
          <a:extLst>
            <a:ext uri="{FF2B5EF4-FFF2-40B4-BE49-F238E27FC236}">
              <a16:creationId xmlns:a16="http://schemas.microsoft.com/office/drawing/2014/main" id="{BFD83210-F5F7-41CF-8B91-AFA4BCA60226}"/>
            </a:ext>
          </a:extLst>
        </xdr:cNvPr>
        <xdr:cNvSpPr/>
      </xdr:nvSpPr>
      <xdr:spPr>
        <a:xfrm>
          <a:off x="5276850" y="78105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95250</xdr:colOff>
      <xdr:row>4</xdr:row>
      <xdr:rowOff>19050</xdr:rowOff>
    </xdr:from>
    <xdr:to>
      <xdr:col>9</xdr:col>
      <xdr:colOff>638175</xdr:colOff>
      <xdr:row>6</xdr:row>
      <xdr:rowOff>171450</xdr:rowOff>
    </xdr:to>
    <xdr:sp macro="" textlink="">
      <xdr:nvSpPr>
        <xdr:cNvPr id="12" name="Star: 6 Points 11">
          <a:extLst>
            <a:ext uri="{FF2B5EF4-FFF2-40B4-BE49-F238E27FC236}">
              <a16:creationId xmlns:a16="http://schemas.microsoft.com/office/drawing/2014/main" id="{567C81A9-7763-4590-8FAB-38A076BD7E9B}"/>
            </a:ext>
          </a:extLst>
        </xdr:cNvPr>
        <xdr:cNvSpPr/>
      </xdr:nvSpPr>
      <xdr:spPr>
        <a:xfrm>
          <a:off x="5924550" y="78105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133350</xdr:colOff>
      <xdr:row>5</xdr:row>
      <xdr:rowOff>38100</xdr:rowOff>
    </xdr:from>
    <xdr:to>
      <xdr:col>14</xdr:col>
      <xdr:colOff>28575</xdr:colOff>
      <xdr:row>8</xdr:row>
      <xdr:rowOff>0</xdr:rowOff>
    </xdr:to>
    <xdr:sp macro="" textlink="">
      <xdr:nvSpPr>
        <xdr:cNvPr id="13" name="Star: 6 Points 12">
          <a:extLst>
            <a:ext uri="{FF2B5EF4-FFF2-40B4-BE49-F238E27FC236}">
              <a16:creationId xmlns:a16="http://schemas.microsoft.com/office/drawing/2014/main" id="{B50CD2FA-6FBB-4A45-AC45-0FFFE5A96A73}"/>
            </a:ext>
          </a:extLst>
        </xdr:cNvPr>
        <xdr:cNvSpPr/>
      </xdr:nvSpPr>
      <xdr:spPr>
        <a:xfrm>
          <a:off x="4019550" y="80010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123825</xdr:colOff>
      <xdr:row>5</xdr:row>
      <xdr:rowOff>28575</xdr:rowOff>
    </xdr:from>
    <xdr:to>
      <xdr:col>15</xdr:col>
      <xdr:colOff>19050</xdr:colOff>
      <xdr:row>7</xdr:row>
      <xdr:rowOff>180975</xdr:rowOff>
    </xdr:to>
    <xdr:sp macro="" textlink="">
      <xdr:nvSpPr>
        <xdr:cNvPr id="14" name="Star: 6 Points 13">
          <a:extLst>
            <a:ext uri="{FF2B5EF4-FFF2-40B4-BE49-F238E27FC236}">
              <a16:creationId xmlns:a16="http://schemas.microsoft.com/office/drawing/2014/main" id="{C970E657-D9E4-4982-9964-C50B749C6AE1}"/>
            </a:ext>
          </a:extLst>
        </xdr:cNvPr>
        <xdr:cNvSpPr/>
      </xdr:nvSpPr>
      <xdr:spPr>
        <a:xfrm>
          <a:off x="4657725" y="790575"/>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95250</xdr:colOff>
      <xdr:row>5</xdr:row>
      <xdr:rowOff>19050</xdr:rowOff>
    </xdr:from>
    <xdr:to>
      <xdr:col>15</xdr:col>
      <xdr:colOff>638175</xdr:colOff>
      <xdr:row>7</xdr:row>
      <xdr:rowOff>171450</xdr:rowOff>
    </xdr:to>
    <xdr:sp macro="" textlink="">
      <xdr:nvSpPr>
        <xdr:cNvPr id="15" name="Star: 6 Points 14">
          <a:extLst>
            <a:ext uri="{FF2B5EF4-FFF2-40B4-BE49-F238E27FC236}">
              <a16:creationId xmlns:a16="http://schemas.microsoft.com/office/drawing/2014/main" id="{3F45972D-19D6-4D46-BD38-DEC599E84DAF}"/>
            </a:ext>
          </a:extLst>
        </xdr:cNvPr>
        <xdr:cNvSpPr/>
      </xdr:nvSpPr>
      <xdr:spPr>
        <a:xfrm>
          <a:off x="5276850" y="78105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95250</xdr:colOff>
      <xdr:row>5</xdr:row>
      <xdr:rowOff>19050</xdr:rowOff>
    </xdr:from>
    <xdr:to>
      <xdr:col>16</xdr:col>
      <xdr:colOff>638175</xdr:colOff>
      <xdr:row>7</xdr:row>
      <xdr:rowOff>171450</xdr:rowOff>
    </xdr:to>
    <xdr:sp macro="" textlink="">
      <xdr:nvSpPr>
        <xdr:cNvPr id="16" name="Star: 6 Points 15">
          <a:extLst>
            <a:ext uri="{FF2B5EF4-FFF2-40B4-BE49-F238E27FC236}">
              <a16:creationId xmlns:a16="http://schemas.microsoft.com/office/drawing/2014/main" id="{B8F60EC2-1255-40D5-8339-B7713491101B}"/>
            </a:ext>
          </a:extLst>
        </xdr:cNvPr>
        <xdr:cNvSpPr/>
      </xdr:nvSpPr>
      <xdr:spPr>
        <a:xfrm>
          <a:off x="5924550" y="781050"/>
          <a:ext cx="542925" cy="533400"/>
        </a:xfrm>
        <a:prstGeom prst="star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94.560530092589" createdVersion="8" refreshedVersion="8" minRefreshableVersion="3" recordCount="1470" xr:uid="{41ECB2FA-342C-4053-AAD1-301E711F68DC}">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801872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96.618226851853" createdVersion="8" refreshedVersion="8" minRefreshableVersion="3" recordCount="1471" xr:uid="{121F90E9-DBCE-4946-93FE-85128E05251A}">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753729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x v="0"/>
    <x v="0"/>
    <s v="STAFF-1"/>
    <x v="0"/>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x v="1"/>
    <x v="0"/>
    <s v="STAFF-2"/>
    <x v="1"/>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x v="1"/>
    <x v="1"/>
    <s v="STAFF-4"/>
    <x v="2"/>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x v="1"/>
    <x v="0"/>
    <s v="STAFF-5"/>
    <x v="3"/>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x v="1"/>
    <x v="2"/>
    <s v="STAFF-7"/>
    <x v="4"/>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x v="1"/>
    <x v="0"/>
    <s v="STAFF-8"/>
    <x v="5"/>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x v="1"/>
    <x v="2"/>
    <s v="STAFF-10"/>
    <x v="6"/>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x v="1"/>
    <x v="0"/>
    <s v="STAFF-11"/>
    <x v="7"/>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x v="1"/>
    <x v="0"/>
    <s v="STAFF-12"/>
    <x v="8"/>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x v="1"/>
    <x v="2"/>
    <s v="STAFF-13"/>
    <x v="9"/>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x v="1"/>
    <x v="2"/>
    <s v="STAFF-14"/>
    <x v="10"/>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x v="1"/>
    <x v="0"/>
    <s v="STAFF-15"/>
    <x v="11"/>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x v="1"/>
    <x v="0"/>
    <s v="STAFF-16"/>
    <x v="12"/>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x v="1"/>
    <x v="2"/>
    <s v="STAFF-18"/>
    <x v="13"/>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x v="1"/>
    <x v="0"/>
    <s v="STAFF-19"/>
    <x v="14"/>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x v="1"/>
    <x v="0"/>
    <s v="STAFF-20"/>
    <x v="15"/>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x v="1"/>
    <x v="0"/>
    <s v="STAFF-21"/>
    <x v="16"/>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x v="1"/>
    <x v="2"/>
    <s v="STAFF-22"/>
    <x v="17"/>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x v="0"/>
    <x v="0"/>
    <s v="STAFF-23"/>
    <x v="18"/>
    <x v="0"/>
    <s v="Manager"/>
    <s v="Married"/>
    <s v="No"/>
    <s v="Y"/>
    <n v="3"/>
    <n v="-2"/>
    <n v="0"/>
    <n v="53"/>
    <n v="0"/>
    <m/>
    <n v="0"/>
    <n v="1"/>
    <n v="1219"/>
    <n v="2"/>
    <s v="Master's Degree"/>
    <n v="1"/>
    <n v="1"/>
    <n v="78"/>
    <n v="2"/>
    <n v="4"/>
    <n v="2"/>
    <n v="15427"/>
    <n v="22021"/>
    <n v="2"/>
    <n v="16"/>
    <n v="3"/>
    <n v="3"/>
    <n v="80"/>
    <n v="0"/>
    <n v="31"/>
    <n v="3"/>
    <n v="25"/>
    <n v="8"/>
    <n v="3"/>
    <n v="7"/>
  </r>
  <r>
    <s v="No"/>
    <s v="Travel_Rarely"/>
    <s v="35 - 44"/>
    <s v="Current Employees"/>
    <x v="1"/>
    <x v="0"/>
    <s v="STAFF-24"/>
    <x v="19"/>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x v="1"/>
    <x v="1"/>
    <s v="STAFF-26"/>
    <x v="20"/>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x v="0"/>
    <x v="0"/>
    <s v="STAFF-27"/>
    <x v="21"/>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x v="1"/>
    <x v="0"/>
    <s v="STAFF-28"/>
    <x v="22"/>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x v="1"/>
    <x v="0"/>
    <s v="STAFF-30"/>
    <x v="23"/>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x v="1"/>
    <x v="2"/>
    <s v="STAFF-31"/>
    <x v="24"/>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x v="1"/>
    <x v="1"/>
    <s v="STAFF-32"/>
    <x v="25"/>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x v="1"/>
    <x v="0"/>
    <s v="STAFF-33"/>
    <x v="26"/>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x v="0"/>
    <x v="3"/>
    <s v="STAFF-35"/>
    <x v="27"/>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x v="1"/>
    <x v="2"/>
    <s v="STAFF-36"/>
    <x v="28"/>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x v="0"/>
    <x v="3"/>
    <s v="STAFF-38"/>
    <x v="29"/>
    <x v="0"/>
    <s v="Manager"/>
    <s v="Single"/>
    <s v="No"/>
    <s v="Y"/>
    <n v="2"/>
    <n v="-2"/>
    <n v="0"/>
    <n v="46"/>
    <n v="0"/>
    <m/>
    <n v="0"/>
    <n v="1"/>
    <n v="705"/>
    <n v="2"/>
    <s v="Master's Degree"/>
    <n v="1"/>
    <n v="2"/>
    <n v="83"/>
    <n v="3"/>
    <n v="5"/>
    <n v="4"/>
    <n v="18947"/>
    <n v="22822"/>
    <n v="3"/>
    <n v="12"/>
    <n v="3"/>
    <n v="4"/>
    <n v="80"/>
    <n v="0"/>
    <n v="22"/>
    <n v="2"/>
    <n v="2"/>
    <n v="2"/>
    <n v="2"/>
    <n v="1"/>
  </r>
  <r>
    <s v="No"/>
    <s v="Travel_Rarely"/>
    <s v="25 - 34"/>
    <s v="Current Employees"/>
    <x v="1"/>
    <x v="2"/>
    <s v="STAFF-39"/>
    <x v="30"/>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x v="1"/>
    <x v="1"/>
    <s v="STAFF-40"/>
    <x v="31"/>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x v="1"/>
    <x v="2"/>
    <s v="STAFF-41"/>
    <x v="32"/>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x v="0"/>
    <x v="4"/>
    <s v="STAFF-42"/>
    <x v="33"/>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x v="1"/>
    <x v="2"/>
    <s v="STAFF-45"/>
    <x v="34"/>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x v="1"/>
    <x v="2"/>
    <s v="STAFF-46"/>
    <x v="35"/>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x v="0"/>
    <x v="3"/>
    <s v="STAFF-47"/>
    <x v="36"/>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x v="0"/>
    <x v="3"/>
    <s v="STAFF-49"/>
    <x v="37"/>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x v="1"/>
    <x v="0"/>
    <s v="STAFF-51"/>
    <x v="38"/>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x v="0"/>
    <x v="0"/>
    <s v="STAFF-52"/>
    <x v="39"/>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x v="1"/>
    <x v="1"/>
    <s v="STAFF-53"/>
    <x v="40"/>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x v="1"/>
    <x v="0"/>
    <s v="STAFF-54"/>
    <x v="41"/>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x v="1"/>
    <x v="0"/>
    <s v="STAFF-55"/>
    <x v="42"/>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x v="0"/>
    <x v="0"/>
    <s v="STAFF-56"/>
    <x v="43"/>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x v="1"/>
    <x v="2"/>
    <s v="STAFF-57"/>
    <x v="44"/>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x v="1"/>
    <x v="4"/>
    <s v="STAFF-58"/>
    <x v="45"/>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x v="0"/>
    <x v="3"/>
    <s v="STAFF-60"/>
    <x v="46"/>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x v="1"/>
    <x v="0"/>
    <s v="STAFF-61"/>
    <x v="47"/>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x v="0"/>
    <x v="3"/>
    <s v="STAFF-62"/>
    <x v="48"/>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x v="1"/>
    <x v="0"/>
    <s v="STAFF-63"/>
    <x v="49"/>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x v="1"/>
    <x v="0"/>
    <s v="STAFF-64"/>
    <x v="50"/>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x v="1"/>
    <x v="4"/>
    <s v="STAFF-65"/>
    <x v="51"/>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x v="0"/>
    <x v="3"/>
    <s v="STAFF-68"/>
    <x v="52"/>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x v="1"/>
    <x v="2"/>
    <s v="STAFF-70"/>
    <x v="53"/>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x v="0"/>
    <x v="3"/>
    <s v="STAFF-72"/>
    <x v="54"/>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x v="1"/>
    <x v="0"/>
    <s v="STAFF-73"/>
    <x v="55"/>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x v="0"/>
    <x v="0"/>
    <s v="STAFF-74"/>
    <x v="56"/>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x v="1"/>
    <x v="2"/>
    <s v="STAFF-75"/>
    <x v="57"/>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x v="1"/>
    <x v="0"/>
    <s v="STAFF-76"/>
    <x v="58"/>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x v="1"/>
    <x v="0"/>
    <s v="STAFF-77"/>
    <x v="59"/>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x v="1"/>
    <x v="2"/>
    <s v="STAFF-78"/>
    <x v="60"/>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x v="1"/>
    <x v="0"/>
    <s v="STAFF-79"/>
    <x v="61"/>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x v="1"/>
    <x v="2"/>
    <s v="STAFF-80"/>
    <x v="62"/>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x v="0"/>
    <x v="0"/>
    <s v="STAFF-81"/>
    <x v="63"/>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x v="1"/>
    <x v="4"/>
    <s v="STAFF-83"/>
    <x v="64"/>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x v="1"/>
    <x v="2"/>
    <s v="STAFF-84"/>
    <x v="65"/>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x v="1"/>
    <x v="0"/>
    <s v="STAFF-85"/>
    <x v="66"/>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x v="1"/>
    <x v="0"/>
    <s v="STAFF-86"/>
    <x v="67"/>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x v="1"/>
    <x v="2"/>
    <s v="STAFF-88"/>
    <x v="6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x v="1"/>
    <x v="2"/>
    <s v="STAFF-90"/>
    <x v="69"/>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x v="0"/>
    <x v="0"/>
    <s v="STAFF-91"/>
    <x v="70"/>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x v="1"/>
    <x v="0"/>
    <s v="STAFF-94"/>
    <x v="71"/>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x v="1"/>
    <x v="2"/>
    <s v="STAFF-95"/>
    <x v="72"/>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x v="1"/>
    <x v="0"/>
    <s v="STAFF-96"/>
    <x v="73"/>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x v="1"/>
    <x v="0"/>
    <s v="STAFF-97"/>
    <x v="74"/>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x v="1"/>
    <x v="0"/>
    <s v="STAFF-98"/>
    <x v="75"/>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x v="0"/>
    <x v="3"/>
    <s v="STAFF-100"/>
    <x v="76"/>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x v="1"/>
    <x v="1"/>
    <s v="STAFF-101"/>
    <x v="77"/>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x v="1"/>
    <x v="2"/>
    <s v="STAFF-102"/>
    <x v="78"/>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x v="2"/>
    <x v="2"/>
    <s v="STAFF-103"/>
    <x v="79"/>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x v="1"/>
    <x v="0"/>
    <s v="STAFF-104"/>
    <x v="80"/>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x v="1"/>
    <x v="2"/>
    <s v="STAFF-105"/>
    <x v="81"/>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x v="0"/>
    <x v="0"/>
    <s v="STAFF-106"/>
    <x v="82"/>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x v="1"/>
    <x v="2"/>
    <s v="STAFF-107"/>
    <x v="83"/>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x v="1"/>
    <x v="2"/>
    <s v="STAFF-110"/>
    <x v="84"/>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x v="1"/>
    <x v="0"/>
    <s v="STAFF-112"/>
    <x v="85"/>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x v="0"/>
    <x v="4"/>
    <s v="STAFF-113"/>
    <x v="86"/>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x v="1"/>
    <x v="0"/>
    <s v="STAFF-116"/>
    <x v="87"/>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x v="1"/>
    <x v="0"/>
    <s v="STAFF-117"/>
    <x v="88"/>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x v="0"/>
    <x v="2"/>
    <s v="STAFF-118"/>
    <x v="89"/>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x v="1"/>
    <x v="0"/>
    <s v="STAFF-119"/>
    <x v="90"/>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x v="0"/>
    <x v="3"/>
    <s v="STAFF-120"/>
    <x v="91"/>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x v="0"/>
    <x v="2"/>
    <s v="STAFF-121"/>
    <x v="92"/>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x v="1"/>
    <x v="2"/>
    <s v="STAFF-124"/>
    <x v="93"/>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x v="0"/>
    <x v="2"/>
    <s v="STAFF-125"/>
    <x v="94"/>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x v="1"/>
    <x v="4"/>
    <s v="STAFF-126"/>
    <x v="95"/>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x v="0"/>
    <x v="1"/>
    <s v="STAFF-128"/>
    <x v="96"/>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x v="0"/>
    <x v="2"/>
    <s v="STAFF-129"/>
    <x v="97"/>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x v="0"/>
    <x v="2"/>
    <s v="STAFF-131"/>
    <x v="98"/>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x v="1"/>
    <x v="2"/>
    <s v="STAFF-132"/>
    <x v="99"/>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x v="2"/>
    <x v="5"/>
    <s v="STAFF-133"/>
    <x v="100"/>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x v="1"/>
    <x v="0"/>
    <s v="STAFF-134"/>
    <x v="101"/>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x v="1"/>
    <x v="0"/>
    <s v="STAFF-137"/>
    <x v="102"/>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x v="1"/>
    <x v="1"/>
    <s v="STAFF-138"/>
    <x v="103"/>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x v="1"/>
    <x v="0"/>
    <s v="STAFF-139"/>
    <x v="104"/>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x v="2"/>
    <x v="5"/>
    <s v="STAFF-140"/>
    <x v="105"/>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x v="1"/>
    <x v="0"/>
    <s v="STAFF-141"/>
    <x v="106"/>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x v="0"/>
    <x v="3"/>
    <s v="STAFF-142"/>
    <x v="107"/>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x v="1"/>
    <x v="2"/>
    <s v="STAFF-143"/>
    <x v="108"/>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x v="1"/>
    <x v="2"/>
    <s v="STAFF-144"/>
    <x v="109"/>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x v="1"/>
    <x v="2"/>
    <s v="STAFF-145"/>
    <x v="110"/>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x v="1"/>
    <x v="0"/>
    <s v="STAFF-147"/>
    <x v="111"/>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x v="2"/>
    <x v="5"/>
    <s v="STAFF-148"/>
    <x v="112"/>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x v="1"/>
    <x v="0"/>
    <s v="STAFF-150"/>
    <x v="113"/>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x v="1"/>
    <x v="0"/>
    <s v="STAFF-151"/>
    <x v="114"/>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x v="0"/>
    <x v="0"/>
    <s v="STAFF-152"/>
    <x v="115"/>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x v="1"/>
    <x v="2"/>
    <s v="STAFF-153"/>
    <x v="116"/>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x v="0"/>
    <x v="4"/>
    <s v="STAFF-154"/>
    <x v="117"/>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x v="1"/>
    <x v="0"/>
    <s v="STAFF-155"/>
    <x v="118"/>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x v="0"/>
    <x v="0"/>
    <s v="STAFF-158"/>
    <x v="119"/>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x v="1"/>
    <x v="0"/>
    <s v="STAFF-159"/>
    <x v="120"/>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x v="0"/>
    <x v="3"/>
    <s v="STAFF-160"/>
    <x v="121"/>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x v="1"/>
    <x v="0"/>
    <s v="STAFF-161"/>
    <x v="122"/>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x v="1"/>
    <x v="0"/>
    <s v="STAFF-162"/>
    <x v="123"/>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x v="0"/>
    <x v="0"/>
    <s v="STAFF-163"/>
    <x v="124"/>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x v="1"/>
    <x v="1"/>
    <s v="STAFF-164"/>
    <x v="125"/>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x v="1"/>
    <x v="2"/>
    <s v="STAFF-165"/>
    <x v="126"/>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x v="0"/>
    <x v="3"/>
    <s v="STAFF-167"/>
    <x v="12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x v="1"/>
    <x v="4"/>
    <s v="STAFF-169"/>
    <x v="128"/>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x v="1"/>
    <x v="2"/>
    <s v="STAFF-170"/>
    <x v="129"/>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x v="1"/>
    <x v="2"/>
    <s v="STAFF-171"/>
    <x v="130"/>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x v="0"/>
    <x v="3"/>
    <s v="STAFF-174"/>
    <x v="131"/>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x v="0"/>
    <x v="0"/>
    <s v="STAFF-175"/>
    <x v="132"/>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x v="0"/>
    <x v="0"/>
    <s v="STAFF-176"/>
    <x v="133"/>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x v="2"/>
    <x v="0"/>
    <s v="STAFF-177"/>
    <x v="134"/>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x v="1"/>
    <x v="2"/>
    <s v="STAFF-178"/>
    <x v="135"/>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x v="1"/>
    <x v="0"/>
    <s v="STAFF-179"/>
    <x v="136"/>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x v="0"/>
    <x v="0"/>
    <s v="STAFF-182"/>
    <x v="137"/>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x v="0"/>
    <x v="0"/>
    <s v="STAFF-183"/>
    <x v="138"/>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x v="2"/>
    <x v="5"/>
    <s v="STAFF-184"/>
    <x v="139"/>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x v="1"/>
    <x v="2"/>
    <s v="STAFF-190"/>
    <x v="14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x v="1"/>
    <x v="2"/>
    <s v="STAFF-192"/>
    <x v="141"/>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x v="1"/>
    <x v="4"/>
    <s v="STAFF-193"/>
    <x v="142"/>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x v="1"/>
    <x v="0"/>
    <s v="STAFF-194"/>
    <x v="143"/>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x v="0"/>
    <x v="2"/>
    <s v="STAFF-195"/>
    <x v="144"/>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x v="1"/>
    <x v="4"/>
    <s v="STAFF-197"/>
    <x v="145"/>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x v="1"/>
    <x v="2"/>
    <s v="STAFF-198"/>
    <x v="146"/>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x v="1"/>
    <x v="0"/>
    <s v="STAFF-199"/>
    <x v="147"/>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x v="1"/>
    <x v="0"/>
    <s v="STAFF-200"/>
    <x v="148"/>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x v="1"/>
    <x v="2"/>
    <s v="STAFF-201"/>
    <x v="149"/>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x v="1"/>
    <x v="2"/>
    <s v="STAFF-202"/>
    <x v="150"/>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x v="0"/>
    <x v="3"/>
    <s v="STAFF-204"/>
    <x v="151"/>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x v="0"/>
    <x v="3"/>
    <s v="STAFF-205"/>
    <x v="152"/>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x v="1"/>
    <x v="0"/>
    <s v="STAFF-206"/>
    <x v="153"/>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x v="0"/>
    <x v="3"/>
    <s v="STAFF-207"/>
    <x v="154"/>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x v="1"/>
    <x v="4"/>
    <s v="STAFF-208"/>
    <x v="155"/>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x v="1"/>
    <x v="2"/>
    <s v="STAFF-211"/>
    <x v="156"/>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x v="1"/>
    <x v="2"/>
    <s v="STAFF-214"/>
    <x v="157"/>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x v="0"/>
    <x v="3"/>
    <s v="STAFF-215"/>
    <x v="158"/>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x v="0"/>
    <x v="3"/>
    <s v="STAFF-216"/>
    <x v="159"/>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x v="1"/>
    <x v="2"/>
    <s v="STAFF-217"/>
    <x v="160"/>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x v="1"/>
    <x v="2"/>
    <s v="STAFF-218"/>
    <x v="161"/>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x v="1"/>
    <x v="2"/>
    <s v="STAFF-221"/>
    <x v="162"/>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x v="1"/>
    <x v="0"/>
    <s v="STAFF-223"/>
    <x v="16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x v="1"/>
    <x v="2"/>
    <s v="STAFF-224"/>
    <x v="16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x v="1"/>
    <x v="0"/>
    <s v="STAFF-226"/>
    <x v="165"/>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x v="1"/>
    <x v="0"/>
    <s v="STAFF-227"/>
    <x v="166"/>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x v="0"/>
    <x v="0"/>
    <s v="STAFF-228"/>
    <x v="167"/>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x v="0"/>
    <x v="0"/>
    <s v="STAFF-230"/>
    <x v="168"/>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x v="1"/>
    <x v="0"/>
    <s v="STAFF-231"/>
    <x v="169"/>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x v="1"/>
    <x v="4"/>
    <s v="STAFF-233"/>
    <x v="170"/>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x v="0"/>
    <x v="4"/>
    <s v="STAFF-235"/>
    <x v="171"/>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x v="1"/>
    <x v="2"/>
    <s v="STAFF-238"/>
    <x v="172"/>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x v="1"/>
    <x v="2"/>
    <s v="STAFF-239"/>
    <x v="173"/>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x v="0"/>
    <x v="0"/>
    <s v="STAFF-240"/>
    <x v="174"/>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x v="1"/>
    <x v="0"/>
    <s v="STAFF-241"/>
    <x v="175"/>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x v="1"/>
    <x v="0"/>
    <s v="STAFF-242"/>
    <x v="176"/>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x v="1"/>
    <x v="0"/>
    <s v="STAFF-243"/>
    <x v="177"/>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x v="0"/>
    <x v="3"/>
    <s v="STAFF-244"/>
    <x v="178"/>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x v="1"/>
    <x v="0"/>
    <s v="STAFF-245"/>
    <x v="179"/>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x v="1"/>
    <x v="2"/>
    <s v="STAFF-246"/>
    <x v="180"/>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x v="1"/>
    <x v="2"/>
    <s v="STAFF-247"/>
    <x v="181"/>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x v="0"/>
    <x v="3"/>
    <s v="STAFF-248"/>
    <x v="182"/>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x v="1"/>
    <x v="2"/>
    <s v="STAFF-249"/>
    <x v="183"/>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x v="1"/>
    <x v="2"/>
    <s v="STAFF-250"/>
    <x v="184"/>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x v="1"/>
    <x v="2"/>
    <s v="STAFF-252"/>
    <x v="185"/>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x v="1"/>
    <x v="2"/>
    <s v="STAFF-253"/>
    <x v="186"/>
    <x v="0"/>
    <s v="Manager"/>
    <s v="Married"/>
    <s v="No"/>
    <s v="Y"/>
    <n v="2"/>
    <n v="-2"/>
    <n v="0"/>
    <n v="40"/>
    <n v="0"/>
    <m/>
    <n v="0"/>
    <n v="1"/>
    <n v="989"/>
    <n v="4"/>
    <s v="High School"/>
    <n v="1"/>
    <n v="4"/>
    <n v="46"/>
    <n v="3"/>
    <n v="5"/>
    <n v="3"/>
    <n v="19033"/>
    <n v="6499"/>
    <n v="1"/>
    <n v="14"/>
    <n v="3"/>
    <n v="2"/>
    <n v="80"/>
    <n v="1"/>
    <n v="21"/>
    <n v="3"/>
    <n v="20"/>
    <n v="8"/>
    <n v="9"/>
    <n v="9"/>
  </r>
  <r>
    <s v="No"/>
    <s v="Travel_Rarely"/>
    <s v="Over 55"/>
    <s v="Current Employees"/>
    <x v="1"/>
    <x v="2"/>
    <s v="STAFF-254"/>
    <x v="187"/>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x v="1"/>
    <x v="0"/>
    <s v="STAFF-256"/>
    <x v="188"/>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x v="1"/>
    <x v="2"/>
    <s v="STAFF-258"/>
    <x v="189"/>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x v="1"/>
    <x v="0"/>
    <s v="STAFF-259"/>
    <x v="190"/>
    <x v="1"/>
    <s v="Manager"/>
    <s v="Married"/>
    <s v="No"/>
    <s v="Y"/>
    <n v="5"/>
    <n v="-2"/>
    <n v="0"/>
    <n v="52"/>
    <n v="0"/>
    <m/>
    <n v="0"/>
    <n v="1"/>
    <n v="699"/>
    <n v="1"/>
    <s v="Master's Degree"/>
    <n v="1"/>
    <n v="3"/>
    <n v="65"/>
    <n v="2"/>
    <n v="5"/>
    <n v="2"/>
    <n v="19999"/>
    <n v="5678"/>
    <n v="0"/>
    <n v="14"/>
    <n v="3"/>
    <n v="1"/>
    <n v="80"/>
    <n v="1"/>
    <n v="34"/>
    <n v="3"/>
    <n v="33"/>
    <n v="18"/>
    <n v="11"/>
    <n v="9"/>
  </r>
  <r>
    <s v="No"/>
    <s v="Travel_Rarely"/>
    <s v="25 - 34"/>
    <s v="Current Employees"/>
    <x v="1"/>
    <x v="2"/>
    <s v="STAFF-260"/>
    <x v="191"/>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x v="1"/>
    <x v="0"/>
    <s v="STAFF-261"/>
    <x v="192"/>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x v="1"/>
    <x v="2"/>
    <s v="STAFF-262"/>
    <x v="193"/>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x v="1"/>
    <x v="2"/>
    <s v="STAFF-264"/>
    <x v="19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x v="1"/>
    <x v="0"/>
    <s v="STAFF-267"/>
    <x v="195"/>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x v="1"/>
    <x v="2"/>
    <s v="STAFF-269"/>
    <x v="196"/>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x v="1"/>
    <x v="2"/>
    <s v="STAFF-270"/>
    <x v="197"/>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x v="1"/>
    <x v="0"/>
    <s v="STAFF-271"/>
    <x v="198"/>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x v="1"/>
    <x v="4"/>
    <s v="STAFF-273"/>
    <x v="199"/>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x v="1"/>
    <x v="4"/>
    <s v="STAFF-274"/>
    <x v="200"/>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x v="1"/>
    <x v="0"/>
    <s v="STAFF-275"/>
    <x v="201"/>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x v="1"/>
    <x v="2"/>
    <s v="STAFF-277"/>
    <x v="202"/>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x v="1"/>
    <x v="2"/>
    <s v="STAFF-281"/>
    <x v="203"/>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x v="1"/>
    <x v="2"/>
    <s v="STAFF-282"/>
    <x v="204"/>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x v="0"/>
    <x v="3"/>
    <s v="STAFF-283"/>
    <x v="205"/>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x v="1"/>
    <x v="0"/>
    <s v="STAFF-284"/>
    <x v="206"/>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x v="1"/>
    <x v="2"/>
    <s v="STAFF-286"/>
    <x v="207"/>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x v="1"/>
    <x v="0"/>
    <s v="STAFF-287"/>
    <x v="208"/>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x v="1"/>
    <x v="2"/>
    <s v="STAFF-288"/>
    <x v="209"/>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x v="0"/>
    <x v="2"/>
    <s v="STAFF-291"/>
    <x v="210"/>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x v="1"/>
    <x v="0"/>
    <s v="STAFF-292"/>
    <x v="211"/>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x v="0"/>
    <x v="0"/>
    <s v="STAFF-293"/>
    <x v="212"/>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x v="1"/>
    <x v="0"/>
    <s v="STAFF-296"/>
    <x v="213"/>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x v="1"/>
    <x v="4"/>
    <s v="STAFF-297"/>
    <x v="214"/>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x v="0"/>
    <x v="0"/>
    <s v="STAFF-298"/>
    <x v="215"/>
    <x v="0"/>
    <s v="Manager"/>
    <s v="Single"/>
    <s v="Yes"/>
    <s v="Y"/>
    <n v="3"/>
    <n v="-2"/>
    <n v="0"/>
    <n v="41"/>
    <n v="0"/>
    <m/>
    <n v="0"/>
    <n v="1"/>
    <n v="896"/>
    <n v="6"/>
    <s v="Bachelor's Degree"/>
    <n v="1"/>
    <n v="4"/>
    <n v="75"/>
    <n v="3"/>
    <n v="3"/>
    <n v="2"/>
    <n v="13591"/>
    <n v="14674"/>
    <n v="3"/>
    <n v="18"/>
    <n v="3"/>
    <n v="3"/>
    <n v="80"/>
    <n v="0"/>
    <n v="16"/>
    <n v="3"/>
    <n v="1"/>
    <n v="0"/>
    <n v="0"/>
    <n v="0"/>
  </r>
  <r>
    <s v="Yes"/>
    <s v="Travel_Frequently"/>
    <s v="25 - 34"/>
    <s v="Ex-Employees"/>
    <x v="0"/>
    <x v="3"/>
    <s v="STAFF-299"/>
    <x v="216"/>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x v="1"/>
    <x v="4"/>
    <s v="STAFF-300"/>
    <x v="217"/>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x v="0"/>
    <x v="2"/>
    <s v="STAFF-302"/>
    <x v="218"/>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x v="0"/>
    <x v="3"/>
    <s v="STAFF-303"/>
    <x v="219"/>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x v="1"/>
    <x v="0"/>
    <s v="STAFF-304"/>
    <x v="220"/>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x v="1"/>
    <x v="2"/>
    <s v="STAFF-305"/>
    <x v="221"/>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x v="1"/>
    <x v="1"/>
    <s v="STAFF-306"/>
    <x v="222"/>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x v="0"/>
    <x v="0"/>
    <s v="STAFF-307"/>
    <x v="223"/>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x v="1"/>
    <x v="2"/>
    <s v="STAFF-308"/>
    <x v="224"/>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x v="1"/>
    <x v="0"/>
    <s v="STAFF-309"/>
    <x v="225"/>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x v="0"/>
    <x v="3"/>
    <s v="STAFF-311"/>
    <x v="226"/>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x v="0"/>
    <x v="2"/>
    <s v="STAFF-312"/>
    <x v="227"/>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x v="0"/>
    <x v="3"/>
    <s v="STAFF-314"/>
    <x v="228"/>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x v="1"/>
    <x v="2"/>
    <s v="STAFF-315"/>
    <x v="229"/>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x v="1"/>
    <x v="0"/>
    <s v="STAFF-316"/>
    <x v="230"/>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x v="1"/>
    <x v="4"/>
    <s v="STAFF-319"/>
    <x v="231"/>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x v="2"/>
    <x v="2"/>
    <s v="STAFF-321"/>
    <x v="232"/>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x v="0"/>
    <x v="2"/>
    <s v="STAFF-323"/>
    <x v="233"/>
    <x v="0"/>
    <s v="Manager"/>
    <s v="Divorced"/>
    <s v="No"/>
    <s v="Y"/>
    <n v="3"/>
    <n v="-2"/>
    <n v="0"/>
    <n v="50"/>
    <n v="0"/>
    <m/>
    <n v="0"/>
    <n v="1"/>
    <n v="854"/>
    <n v="1"/>
    <s v="Master's Degree"/>
    <n v="1"/>
    <n v="4"/>
    <n v="68"/>
    <n v="3"/>
    <n v="5"/>
    <n v="4"/>
    <n v="19517"/>
    <n v="24118"/>
    <n v="3"/>
    <n v="11"/>
    <n v="3"/>
    <n v="3"/>
    <n v="80"/>
    <n v="1"/>
    <n v="32"/>
    <n v="2"/>
    <n v="7"/>
    <n v="0"/>
    <n v="0"/>
    <n v="6"/>
  </r>
  <r>
    <s v="Yes"/>
    <s v="Travel_Rarely"/>
    <s v="25 - 34"/>
    <s v="Ex-Employees"/>
    <x v="1"/>
    <x v="2"/>
    <s v="STAFF-325"/>
    <x v="234"/>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x v="0"/>
    <x v="3"/>
    <s v="STAFF-327"/>
    <x v="235"/>
    <x v="0"/>
    <s v="Manager"/>
    <s v="Married"/>
    <s v="Yes"/>
    <s v="Y"/>
    <n v="3"/>
    <n v="-2"/>
    <n v="0"/>
    <n v="43"/>
    <n v="0"/>
    <m/>
    <n v="0"/>
    <n v="1"/>
    <n v="1034"/>
    <n v="16"/>
    <s v="Bachelor's Degree"/>
    <n v="1"/>
    <n v="4"/>
    <n v="80"/>
    <n v="3"/>
    <n v="4"/>
    <n v="1"/>
    <n v="16064"/>
    <n v="7744"/>
    <n v="5"/>
    <n v="22"/>
    <n v="4"/>
    <n v="3"/>
    <n v="80"/>
    <n v="1"/>
    <n v="22"/>
    <n v="3"/>
    <n v="17"/>
    <n v="13"/>
    <n v="1"/>
    <n v="9"/>
  </r>
  <r>
    <s v="Yes"/>
    <s v="Travel_Rarely"/>
    <s v="25 - 34"/>
    <s v="Ex-Employees"/>
    <x v="1"/>
    <x v="0"/>
    <s v="STAFF-328"/>
    <x v="236"/>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x v="0"/>
    <x v="0"/>
    <s v="STAFF-329"/>
    <x v="237"/>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x v="0"/>
    <x v="0"/>
    <s v="STAFF-330"/>
    <x v="238"/>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x v="1"/>
    <x v="0"/>
    <s v="STAFF-331"/>
    <x v="239"/>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x v="1"/>
    <x v="2"/>
    <s v="STAFF-332"/>
    <x v="240"/>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x v="0"/>
    <x v="3"/>
    <s v="STAFF-333"/>
    <x v="241"/>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x v="1"/>
    <x v="0"/>
    <s v="STAFF-334"/>
    <x v="242"/>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x v="1"/>
    <x v="4"/>
    <s v="STAFF-335"/>
    <x v="243"/>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x v="1"/>
    <x v="1"/>
    <s v="STAFF-336"/>
    <x v="244"/>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x v="1"/>
    <x v="2"/>
    <s v="STAFF-337"/>
    <x v="245"/>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x v="1"/>
    <x v="0"/>
    <s v="STAFF-338"/>
    <x v="246"/>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x v="1"/>
    <x v="0"/>
    <s v="STAFF-339"/>
    <x v="247"/>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x v="1"/>
    <x v="2"/>
    <s v="STAFF-340"/>
    <x v="248"/>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x v="1"/>
    <x v="0"/>
    <s v="STAFF-341"/>
    <x v="249"/>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x v="1"/>
    <x v="2"/>
    <s v="STAFF-342"/>
    <x v="250"/>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x v="1"/>
    <x v="4"/>
    <s v="STAFF-343"/>
    <x v="251"/>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x v="1"/>
    <x v="0"/>
    <s v="STAFF-346"/>
    <x v="252"/>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x v="1"/>
    <x v="0"/>
    <s v="STAFF-347"/>
    <x v="253"/>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x v="0"/>
    <x v="3"/>
    <s v="STAFF-349"/>
    <x v="254"/>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x v="1"/>
    <x v="0"/>
    <s v="STAFF-350"/>
    <x v="255"/>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x v="1"/>
    <x v="2"/>
    <s v="STAFF-351"/>
    <x v="256"/>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x v="1"/>
    <x v="2"/>
    <s v="STAFF-352"/>
    <x v="257"/>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x v="1"/>
    <x v="0"/>
    <s v="STAFF-353"/>
    <x v="258"/>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x v="1"/>
    <x v="2"/>
    <s v="STAFF-355"/>
    <x v="259"/>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x v="1"/>
    <x v="0"/>
    <s v="STAFF-359"/>
    <x v="260"/>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x v="0"/>
    <x v="0"/>
    <s v="STAFF-361"/>
    <x v="2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x v="1"/>
    <x v="4"/>
    <s v="STAFF-362"/>
    <x v="2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x v="0"/>
    <x v="4"/>
    <s v="STAFF-363"/>
    <x v="263"/>
    <x v="0"/>
    <s v="Manager"/>
    <s v="Married"/>
    <s v="Yes"/>
    <s v="Y"/>
    <n v="2"/>
    <n v="-2"/>
    <n v="0"/>
    <n v="46"/>
    <n v="0"/>
    <m/>
    <n v="0"/>
    <n v="1"/>
    <n v="488"/>
    <n v="2"/>
    <s v="Bachelor's Degree"/>
    <n v="1"/>
    <n v="4"/>
    <n v="75"/>
    <n v="1"/>
    <n v="4"/>
    <n v="4"/>
    <n v="16872"/>
    <n v="14977"/>
    <n v="3"/>
    <n v="12"/>
    <n v="3"/>
    <n v="2"/>
    <n v="80"/>
    <n v="1"/>
    <n v="28"/>
    <n v="2"/>
    <n v="7"/>
    <n v="7"/>
    <n v="7"/>
    <n v="7"/>
  </r>
  <r>
    <s v="Yes"/>
    <s v="Travel_Rarely"/>
    <s v="25 - 34"/>
    <s v="Ex-Employees"/>
    <x v="1"/>
    <x v="0"/>
    <s v="STAFF-364"/>
    <x v="2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x v="0"/>
    <x v="2"/>
    <s v="STAFF-366"/>
    <x v="265"/>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x v="1"/>
    <x v="2"/>
    <s v="STAFF-367"/>
    <x v="266"/>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x v="1"/>
    <x v="0"/>
    <s v="STAFF-369"/>
    <x v="267"/>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x v="1"/>
    <x v="2"/>
    <s v="STAFF-372"/>
    <x v="268"/>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x v="1"/>
    <x v="0"/>
    <s v="STAFF-373"/>
    <x v="269"/>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x v="1"/>
    <x v="2"/>
    <s v="STAFF-374"/>
    <x v="270"/>
    <x v="1"/>
    <s v="Manager"/>
    <s v="Single"/>
    <s v="Yes"/>
    <s v="Y"/>
    <n v="2"/>
    <n v="-2"/>
    <n v="0"/>
    <n v="55"/>
    <n v="0"/>
    <m/>
    <n v="0"/>
    <n v="1"/>
    <n v="452"/>
    <n v="1"/>
    <s v="Bachelor's Degree"/>
    <n v="1"/>
    <n v="4"/>
    <n v="81"/>
    <n v="3"/>
    <n v="5"/>
    <n v="3"/>
    <n v="19045"/>
    <n v="18938"/>
    <n v="0"/>
    <n v="14"/>
    <n v="3"/>
    <n v="3"/>
    <n v="80"/>
    <n v="0"/>
    <n v="37"/>
    <n v="3"/>
    <n v="36"/>
    <n v="10"/>
    <n v="4"/>
    <n v="13"/>
  </r>
  <r>
    <s v="Yes"/>
    <s v="Non-Travel"/>
    <s v="45 - 54"/>
    <s v="Ex-Employees"/>
    <x v="1"/>
    <x v="0"/>
    <s v="STAFF-376"/>
    <x v="271"/>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x v="1"/>
    <x v="2"/>
    <s v="STAFF-377"/>
    <x v="272"/>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x v="0"/>
    <x v="2"/>
    <s v="STAFF-378"/>
    <x v="273"/>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x v="1"/>
    <x v="2"/>
    <s v="STAFF-379"/>
    <x v="274"/>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x v="1"/>
    <x v="2"/>
    <s v="STAFF-380"/>
    <x v="275"/>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x v="1"/>
    <x v="0"/>
    <s v="STAFF-381"/>
    <x v="276"/>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x v="0"/>
    <x v="2"/>
    <s v="STAFF-382"/>
    <x v="277"/>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x v="1"/>
    <x v="0"/>
    <s v="STAFF-384"/>
    <x v="278"/>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x v="1"/>
    <x v="0"/>
    <s v="STAFF-385"/>
    <x v="279"/>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x v="1"/>
    <x v="2"/>
    <s v="STAFF-386"/>
    <x v="280"/>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x v="0"/>
    <x v="0"/>
    <s v="STAFF-387"/>
    <x v="281"/>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x v="0"/>
    <x v="0"/>
    <s v="STAFF-388"/>
    <x v="282"/>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x v="1"/>
    <x v="4"/>
    <s v="STAFF-389"/>
    <x v="283"/>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x v="1"/>
    <x v="2"/>
    <s v="STAFF-390"/>
    <x v="284"/>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x v="1"/>
    <x v="0"/>
    <s v="STAFF-391"/>
    <x v="285"/>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x v="1"/>
    <x v="0"/>
    <s v="STAFF-392"/>
    <x v="286"/>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x v="1"/>
    <x v="0"/>
    <s v="STAFF-393"/>
    <x v="287"/>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x v="1"/>
    <x v="2"/>
    <s v="STAFF-394"/>
    <x v="288"/>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x v="1"/>
    <x v="0"/>
    <s v="STAFF-395"/>
    <x v="289"/>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x v="1"/>
    <x v="0"/>
    <s v="STAFF-396"/>
    <x v="290"/>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x v="1"/>
    <x v="4"/>
    <s v="STAFF-397"/>
    <x v="291"/>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x v="0"/>
    <x v="3"/>
    <s v="STAFF-399"/>
    <x v="292"/>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x v="0"/>
    <x v="3"/>
    <s v="STAFF-401"/>
    <x v="293"/>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x v="1"/>
    <x v="2"/>
    <s v="STAFF-403"/>
    <x v="294"/>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x v="0"/>
    <x v="3"/>
    <s v="STAFF-404"/>
    <x v="295"/>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x v="1"/>
    <x v="0"/>
    <s v="STAFF-405"/>
    <x v="296"/>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x v="0"/>
    <x v="3"/>
    <s v="STAFF-406"/>
    <x v="297"/>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x v="1"/>
    <x v="0"/>
    <s v="STAFF-407"/>
    <x v="298"/>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x v="1"/>
    <x v="2"/>
    <s v="STAFF-408"/>
    <x v="299"/>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x v="0"/>
    <x v="0"/>
    <s v="STAFF-410"/>
    <x v="30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x v="0"/>
    <x v="2"/>
    <s v="STAFF-411"/>
    <x v="30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x v="1"/>
    <x v="2"/>
    <s v="STAFF-412"/>
    <x v="30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x v="0"/>
    <x v="4"/>
    <s v="STAFF-416"/>
    <x v="303"/>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x v="1"/>
    <x v="2"/>
    <s v="STAFF-417"/>
    <x v="304"/>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x v="1"/>
    <x v="0"/>
    <s v="STAFF-419"/>
    <x v="305"/>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x v="0"/>
    <x v="0"/>
    <s v="STAFF-420"/>
    <x v="306"/>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x v="1"/>
    <x v="0"/>
    <s v="STAFF-421"/>
    <x v="307"/>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x v="1"/>
    <x v="0"/>
    <s v="STAFF-422"/>
    <x v="308"/>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x v="1"/>
    <x v="4"/>
    <s v="STAFF-423"/>
    <x v="309"/>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x v="2"/>
    <x v="5"/>
    <s v="STAFF-424"/>
    <x v="310"/>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x v="1"/>
    <x v="0"/>
    <s v="STAFF-425"/>
    <x v="311"/>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x v="1"/>
    <x v="0"/>
    <s v="STAFF-426"/>
    <x v="312"/>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x v="1"/>
    <x v="0"/>
    <s v="STAFF-428"/>
    <x v="313"/>
    <x v="0"/>
    <s v="Manager"/>
    <s v="Married"/>
    <s v="No"/>
    <s v="Y"/>
    <n v="2"/>
    <n v="-2"/>
    <n v="0"/>
    <n v="33"/>
    <n v="0"/>
    <m/>
    <n v="0"/>
    <n v="1"/>
    <n v="553"/>
    <n v="5"/>
    <s v="Master's Degree"/>
    <n v="1"/>
    <n v="4"/>
    <n v="74"/>
    <n v="3"/>
    <n v="3"/>
    <n v="2"/>
    <n v="11878"/>
    <n v="23364"/>
    <n v="6"/>
    <n v="11"/>
    <n v="3"/>
    <n v="2"/>
    <n v="80"/>
    <n v="2"/>
    <n v="12"/>
    <n v="3"/>
    <n v="10"/>
    <n v="6"/>
    <n v="8"/>
    <n v="8"/>
  </r>
  <r>
    <s v="No"/>
    <s v="Travel_Rarely"/>
    <s v="35 - 44"/>
    <s v="Current Employees"/>
    <x v="1"/>
    <x v="2"/>
    <s v="STAFF-429"/>
    <x v="314"/>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x v="1"/>
    <x v="0"/>
    <s v="STAFF-430"/>
    <x v="315"/>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x v="1"/>
    <x v="4"/>
    <s v="STAFF-431"/>
    <x v="316"/>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x v="1"/>
    <x v="2"/>
    <s v="STAFF-433"/>
    <x v="317"/>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x v="1"/>
    <x v="0"/>
    <s v="STAFF-434"/>
    <x v="318"/>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x v="0"/>
    <x v="4"/>
    <s v="STAFF-436"/>
    <x v="319"/>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x v="0"/>
    <x v="0"/>
    <s v="STAFF-437"/>
    <x v="320"/>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x v="0"/>
    <x v="3"/>
    <s v="STAFF-438"/>
    <x v="321"/>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x v="1"/>
    <x v="2"/>
    <s v="STAFF-439"/>
    <x v="322"/>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x v="1"/>
    <x v="2"/>
    <s v="STAFF-440"/>
    <x v="323"/>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x v="1"/>
    <x v="2"/>
    <s v="STAFF-441"/>
    <x v="324"/>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x v="1"/>
    <x v="0"/>
    <s v="STAFF-442"/>
    <x v="325"/>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x v="1"/>
    <x v="2"/>
    <s v="STAFF-444"/>
    <x v="326"/>
    <x v="1"/>
    <s v="Manager"/>
    <s v="Married"/>
    <s v="No"/>
    <s v="Y"/>
    <n v="2"/>
    <n v="-2"/>
    <n v="0"/>
    <n v="39"/>
    <n v="0"/>
    <m/>
    <n v="0"/>
    <n v="1"/>
    <n v="672"/>
    <n v="7"/>
    <s v="Associates Degree"/>
    <n v="1"/>
    <n v="3"/>
    <n v="54"/>
    <n v="2"/>
    <n v="5"/>
    <n v="4"/>
    <n v="19272"/>
    <n v="21141"/>
    <n v="1"/>
    <n v="15"/>
    <n v="3"/>
    <n v="1"/>
    <n v="80"/>
    <n v="1"/>
    <n v="21"/>
    <n v="3"/>
    <n v="21"/>
    <n v="9"/>
    <n v="13"/>
    <n v="3"/>
  </r>
  <r>
    <s v="Yes"/>
    <s v="Travel_Rarely"/>
    <s v="35 - 44"/>
    <s v="Ex-Employees"/>
    <x v="0"/>
    <x v="2"/>
    <s v="STAFF-445"/>
    <x v="327"/>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x v="0"/>
    <x v="3"/>
    <s v="STAFF-446"/>
    <x v="328"/>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x v="1"/>
    <x v="0"/>
    <s v="STAFF-447"/>
    <x v="329"/>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x v="1"/>
    <x v="0"/>
    <s v="STAFF-448"/>
    <x v="330"/>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x v="0"/>
    <x v="3"/>
    <s v="STAFF-449"/>
    <x v="331"/>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x v="1"/>
    <x v="0"/>
    <s v="STAFF-450"/>
    <x v="332"/>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x v="1"/>
    <x v="0"/>
    <s v="STAFF-451"/>
    <x v="333"/>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x v="1"/>
    <x v="1"/>
    <s v="STAFF-452"/>
    <x v="334"/>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x v="0"/>
    <x v="2"/>
    <s v="STAFF-453"/>
    <x v="335"/>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x v="1"/>
    <x v="1"/>
    <s v="STAFF-454"/>
    <x v="336"/>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x v="1"/>
    <x v="1"/>
    <s v="STAFF-455"/>
    <x v="337"/>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x v="0"/>
    <x v="3"/>
    <s v="STAFF-456"/>
    <x v="338"/>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x v="0"/>
    <x v="3"/>
    <s v="STAFF-458"/>
    <x v="339"/>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x v="1"/>
    <x v="2"/>
    <s v="STAFF-460"/>
    <x v="34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x v="1"/>
    <x v="0"/>
    <s v="STAFF-461"/>
    <x v="34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x v="1"/>
    <x v="2"/>
    <s v="STAFF-462"/>
    <x v="34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x v="0"/>
    <x v="3"/>
    <s v="STAFF-463"/>
    <x v="34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x v="1"/>
    <x v="4"/>
    <s v="STAFF-464"/>
    <x v="34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x v="1"/>
    <x v="0"/>
    <s v="STAFF-465"/>
    <x v="34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x v="1"/>
    <x v="2"/>
    <s v="STAFF-466"/>
    <x v="34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x v="0"/>
    <x v="2"/>
    <s v="STAFF-467"/>
    <x v="34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x v="1"/>
    <x v="0"/>
    <s v="STAFF-468"/>
    <x v="34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x v="0"/>
    <x v="0"/>
    <s v="STAFF-469"/>
    <x v="34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x v="2"/>
    <x v="4"/>
    <s v="STAFF-470"/>
    <x v="35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x v="1"/>
    <x v="2"/>
    <s v="STAFF-471"/>
    <x v="35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x v="0"/>
    <x v="2"/>
    <s v="STAFF-473"/>
    <x v="352"/>
    <x v="0"/>
    <s v="Manager"/>
    <s v="Married"/>
    <s v="No"/>
    <s v="Y"/>
    <n v="3"/>
    <n v="-2"/>
    <n v="0"/>
    <n v="48"/>
    <n v="0"/>
    <m/>
    <n v="0"/>
    <n v="1"/>
    <n v="530"/>
    <n v="29"/>
    <s v="High School"/>
    <n v="1"/>
    <n v="1"/>
    <n v="91"/>
    <n v="3"/>
    <n v="3"/>
    <n v="3"/>
    <n v="12504"/>
    <n v="23978"/>
    <n v="3"/>
    <n v="21"/>
    <n v="4"/>
    <n v="2"/>
    <n v="80"/>
    <n v="1"/>
    <n v="15"/>
    <n v="1"/>
    <n v="0"/>
    <n v="0"/>
    <n v="0"/>
    <n v="0"/>
  </r>
  <r>
    <s v="No"/>
    <s v="Travel_Rarely"/>
    <s v="35 - 44"/>
    <s v="Current Employees"/>
    <x v="1"/>
    <x v="2"/>
    <s v="STAFF-474"/>
    <x v="353"/>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x v="0"/>
    <x v="4"/>
    <s v="STAFF-475"/>
    <x v="354"/>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x v="0"/>
    <x v="0"/>
    <s v="STAFF-476"/>
    <x v="355"/>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x v="1"/>
    <x v="1"/>
    <s v="STAFF-477"/>
    <x v="356"/>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x v="0"/>
    <x v="4"/>
    <s v="STAFF-478"/>
    <x v="357"/>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x v="0"/>
    <x v="2"/>
    <s v="STAFF-479"/>
    <x v="358"/>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x v="0"/>
    <x v="2"/>
    <s v="STAFF-481"/>
    <x v="359"/>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x v="1"/>
    <x v="2"/>
    <s v="STAFF-482"/>
    <x v="360"/>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x v="1"/>
    <x v="0"/>
    <s v="STAFF-483"/>
    <x v="361"/>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x v="0"/>
    <x v="2"/>
    <s v="STAFF-484"/>
    <x v="362"/>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x v="0"/>
    <x v="3"/>
    <s v="STAFF-485"/>
    <x v="363"/>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x v="1"/>
    <x v="2"/>
    <s v="STAFF-486"/>
    <x v="364"/>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x v="1"/>
    <x v="2"/>
    <s v="STAFF-487"/>
    <x v="365"/>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x v="0"/>
    <x v="3"/>
    <s v="STAFF-488"/>
    <x v="366"/>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x v="1"/>
    <x v="4"/>
    <s v="STAFF-491"/>
    <x v="367"/>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x v="0"/>
    <x v="3"/>
    <s v="STAFF-492"/>
    <x v="368"/>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x v="1"/>
    <x v="0"/>
    <s v="STAFF-493"/>
    <x v="369"/>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x v="0"/>
    <x v="0"/>
    <s v="STAFF-494"/>
    <x v="370"/>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x v="1"/>
    <x v="0"/>
    <s v="STAFF-495"/>
    <x v="371"/>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x v="1"/>
    <x v="0"/>
    <s v="STAFF-496"/>
    <x v="372"/>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x v="1"/>
    <x v="2"/>
    <s v="STAFF-497"/>
    <x v="373"/>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x v="0"/>
    <x v="0"/>
    <s v="STAFF-498"/>
    <x v="374"/>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x v="1"/>
    <x v="1"/>
    <s v="STAFF-499"/>
    <x v="375"/>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x v="0"/>
    <x v="0"/>
    <s v="STAFF-500"/>
    <x v="376"/>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x v="1"/>
    <x v="0"/>
    <s v="STAFF-501"/>
    <x v="377"/>
    <x v="0"/>
    <s v="Research Scientist"/>
    <s v="Married"/>
    <s v="No"/>
    <s v="Y"/>
    <n v="3"/>
    <n v="-2"/>
    <n v="0"/>
    <n v="36"/>
    <n v="0"/>
    <m/>
    <n v="0"/>
    <n v="1"/>
    <n v="329"/>
    <n v="2"/>
    <s v="Bachelor's Degree"/>
    <n v="1"/>
    <n v="4"/>
    <n v="96"/>
    <n v="3"/>
    <n v="1"/>
    <n v="2"/>
    <n v="2543"/>
    <n v="11868"/>
    <n v="4"/>
    <n v="13"/>
    <n v="3"/>
    <n v="2"/>
    <n v="80"/>
    <n v="1"/>
    <n v="6"/>
    <n v="3"/>
    <n v="2"/>
    <n v="2"/>
    <n v="2"/>
    <n v="2"/>
  </r>
  <r>
    <s v="Yes"/>
    <s v="Non-Travel"/>
    <s v="25 - 34"/>
    <s v="Ex-Employees"/>
    <x v="0"/>
    <x v="3"/>
    <s v="STAFF-502"/>
    <x v="378"/>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x v="1"/>
    <x v="0"/>
    <s v="STAFF-505"/>
    <x v="379"/>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x v="0"/>
    <x v="3"/>
    <s v="STAFF-507"/>
    <x v="380"/>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x v="0"/>
    <x v="4"/>
    <s v="STAFF-508"/>
    <x v="381"/>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x v="1"/>
    <x v="4"/>
    <s v="STAFF-510"/>
    <x v="382"/>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x v="1"/>
    <x v="2"/>
    <s v="STAFF-511"/>
    <x v="383"/>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x v="0"/>
    <x v="2"/>
    <s v="STAFF-513"/>
    <x v="384"/>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x v="1"/>
    <x v="4"/>
    <s v="STAFF-514"/>
    <x v="385"/>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x v="1"/>
    <x v="0"/>
    <s v="STAFF-515"/>
    <x v="386"/>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x v="0"/>
    <x v="3"/>
    <s v="STAFF-516"/>
    <x v="387"/>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x v="1"/>
    <x v="0"/>
    <s v="STAFF-517"/>
    <x v="388"/>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x v="1"/>
    <x v="0"/>
    <s v="STAFF-518"/>
    <x v="389"/>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x v="1"/>
    <x v="0"/>
    <s v="STAFF-520"/>
    <x v="39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x v="1"/>
    <x v="2"/>
    <s v="STAFF-521"/>
    <x v="39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x v="1"/>
    <x v="2"/>
    <s v="STAFF-522"/>
    <x v="39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x v="0"/>
    <x v="3"/>
    <s v="STAFF-523"/>
    <x v="39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x v="1"/>
    <x v="2"/>
    <s v="STAFF-524"/>
    <x v="39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x v="1"/>
    <x v="2"/>
    <s v="STAFF-525"/>
    <x v="39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x v="1"/>
    <x v="1"/>
    <s v="STAFF-526"/>
    <x v="39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x v="0"/>
    <x v="0"/>
    <s v="STAFF-527"/>
    <x v="39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x v="1"/>
    <x v="2"/>
    <s v="STAFF-529"/>
    <x v="398"/>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x v="1"/>
    <x v="0"/>
    <s v="STAFF-530"/>
    <x v="399"/>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x v="1"/>
    <x v="0"/>
    <s v="STAFF-531"/>
    <x v="400"/>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x v="0"/>
    <x v="0"/>
    <s v="STAFF-532"/>
    <x v="401"/>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x v="0"/>
    <x v="4"/>
    <s v="STAFF-533"/>
    <x v="402"/>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x v="0"/>
    <x v="3"/>
    <s v="STAFF-534"/>
    <x v="403"/>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x v="1"/>
    <x v="2"/>
    <s v="STAFF-536"/>
    <x v="404"/>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x v="1"/>
    <x v="2"/>
    <s v="STAFF-538"/>
    <x v="405"/>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x v="1"/>
    <x v="2"/>
    <s v="STAFF-543"/>
    <x v="406"/>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x v="1"/>
    <x v="0"/>
    <s v="STAFF-544"/>
    <x v="407"/>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x v="1"/>
    <x v="0"/>
    <s v="STAFF-546"/>
    <x v="408"/>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x v="1"/>
    <x v="0"/>
    <s v="STAFF-547"/>
    <x v="409"/>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x v="1"/>
    <x v="0"/>
    <s v="STAFF-548"/>
    <x v="410"/>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x v="1"/>
    <x v="0"/>
    <s v="STAFF-549"/>
    <x v="411"/>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x v="1"/>
    <x v="2"/>
    <s v="STAFF-550"/>
    <x v="412"/>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x v="1"/>
    <x v="4"/>
    <s v="STAFF-551"/>
    <x v="413"/>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x v="0"/>
    <x v="4"/>
    <s v="STAFF-554"/>
    <x v="41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x v="0"/>
    <x v="3"/>
    <s v="STAFF-555"/>
    <x v="41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x v="1"/>
    <x v="0"/>
    <s v="STAFF-556"/>
    <x v="41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x v="0"/>
    <x v="0"/>
    <s v="STAFF-558"/>
    <x v="417"/>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x v="1"/>
    <x v="0"/>
    <s v="STAFF-560"/>
    <x v="418"/>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x v="1"/>
    <x v="0"/>
    <s v="STAFF-562"/>
    <x v="419"/>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x v="1"/>
    <x v="2"/>
    <s v="STAFF-564"/>
    <x v="420"/>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x v="1"/>
    <x v="4"/>
    <s v="STAFF-565"/>
    <x v="421"/>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x v="2"/>
    <x v="4"/>
    <s v="STAFF-566"/>
    <x v="422"/>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x v="0"/>
    <x v="1"/>
    <s v="STAFF-567"/>
    <x v="423"/>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x v="0"/>
    <x v="3"/>
    <s v="STAFF-568"/>
    <x v="424"/>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x v="1"/>
    <x v="0"/>
    <s v="STAFF-569"/>
    <x v="425"/>
    <x v="1"/>
    <s v="Manager"/>
    <s v="Married"/>
    <s v="No"/>
    <s v="Y"/>
    <n v="2"/>
    <n v="-2"/>
    <n v="0"/>
    <n v="50"/>
    <n v="0"/>
    <m/>
    <n v="0"/>
    <n v="1"/>
    <n v="1099"/>
    <n v="29"/>
    <s v="Master's Degree"/>
    <n v="1"/>
    <n v="2"/>
    <n v="88"/>
    <n v="2"/>
    <n v="4"/>
    <n v="2"/>
    <n v="17046"/>
    <n v="9314"/>
    <n v="0"/>
    <n v="15"/>
    <n v="3"/>
    <n v="2"/>
    <n v="80"/>
    <n v="1"/>
    <n v="28"/>
    <n v="3"/>
    <n v="27"/>
    <n v="10"/>
    <n v="15"/>
    <n v="7"/>
  </r>
  <r>
    <s v="No"/>
    <s v="Non-Travel"/>
    <s v="25 - 34"/>
    <s v="Current Employees"/>
    <x v="1"/>
    <x v="2"/>
    <s v="STAFF-571"/>
    <x v="426"/>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x v="0"/>
    <x v="3"/>
    <s v="STAFF-573"/>
    <x v="427"/>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x v="1"/>
    <x v="2"/>
    <s v="STAFF-574"/>
    <x v="428"/>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x v="1"/>
    <x v="0"/>
    <s v="STAFF-575"/>
    <x v="429"/>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x v="1"/>
    <x v="0"/>
    <s v="STAFF-577"/>
    <x v="430"/>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x v="1"/>
    <x v="0"/>
    <s v="STAFF-578"/>
    <x v="431"/>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x v="1"/>
    <x v="0"/>
    <s v="STAFF-579"/>
    <x v="432"/>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x v="0"/>
    <x v="3"/>
    <s v="STAFF-580"/>
    <x v="433"/>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x v="1"/>
    <x v="0"/>
    <s v="STAFF-581"/>
    <x v="434"/>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x v="1"/>
    <x v="2"/>
    <s v="STAFF-582"/>
    <x v="435"/>
    <x v="1"/>
    <s v="Manager"/>
    <s v="Married"/>
    <s v="Yes"/>
    <s v="Y"/>
    <n v="2"/>
    <n v="-2"/>
    <n v="0"/>
    <n v="33"/>
    <n v="1"/>
    <n v="1"/>
    <n v="1"/>
    <n v="0"/>
    <n v="1277"/>
    <n v="15"/>
    <s v="High School"/>
    <n v="1"/>
    <n v="2"/>
    <n v="56"/>
    <n v="3"/>
    <n v="3"/>
    <n v="3"/>
    <n v="13610"/>
    <n v="24619"/>
    <n v="7"/>
    <n v="12"/>
    <n v="3"/>
    <n v="4"/>
    <n v="80"/>
    <n v="0"/>
    <n v="15"/>
    <n v="4"/>
    <n v="7"/>
    <n v="6"/>
    <n v="7"/>
    <n v="7"/>
  </r>
  <r>
    <s v="Yes"/>
    <s v="Travel_Rarely"/>
    <s v="25 - 34"/>
    <s v="Ex-Employees"/>
    <x v="1"/>
    <x v="2"/>
    <s v="STAFF-584"/>
    <x v="436"/>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x v="0"/>
    <x v="3"/>
    <s v="STAFF-585"/>
    <x v="437"/>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x v="1"/>
    <x v="0"/>
    <s v="STAFF-586"/>
    <x v="438"/>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x v="1"/>
    <x v="0"/>
    <s v="STAFF-587"/>
    <x v="439"/>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x v="2"/>
    <x v="5"/>
    <s v="STAFF-590"/>
    <x v="44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x v="1"/>
    <x v="1"/>
    <s v="STAFF-591"/>
    <x v="44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x v="0"/>
    <x v="2"/>
    <s v="STAFF-592"/>
    <x v="44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x v="1"/>
    <x v="4"/>
    <s v="STAFF-593"/>
    <x v="44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x v="0"/>
    <x v="3"/>
    <s v="STAFF-595"/>
    <x v="444"/>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x v="0"/>
    <x v="0"/>
    <s v="STAFF-597"/>
    <x v="445"/>
    <x v="0"/>
    <s v="Manager"/>
    <s v="Single"/>
    <s v="No"/>
    <s v="Y"/>
    <n v="2"/>
    <n v="-2"/>
    <n v="0"/>
    <n v="55"/>
    <n v="0"/>
    <m/>
    <n v="0"/>
    <n v="1"/>
    <n v="1117"/>
    <n v="18"/>
    <s v="Doctoral Degree"/>
    <n v="1"/>
    <n v="1"/>
    <n v="83"/>
    <n v="3"/>
    <n v="4"/>
    <n v="2"/>
    <n v="16835"/>
    <n v="9873"/>
    <n v="3"/>
    <n v="23"/>
    <n v="4"/>
    <n v="4"/>
    <n v="80"/>
    <n v="0"/>
    <n v="37"/>
    <n v="3"/>
    <n v="10"/>
    <n v="9"/>
    <n v="7"/>
    <n v="7"/>
  </r>
  <r>
    <s v="No"/>
    <s v="Non-Travel"/>
    <s v="35 - 44"/>
    <s v="Current Employees"/>
    <x v="0"/>
    <x v="0"/>
    <s v="STAFF-599"/>
    <x v="446"/>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x v="0"/>
    <x v="3"/>
    <s v="STAFF-600"/>
    <x v="447"/>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x v="1"/>
    <x v="0"/>
    <s v="STAFF-601"/>
    <x v="448"/>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x v="1"/>
    <x v="0"/>
    <s v="STAFF-602"/>
    <x v="449"/>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x v="0"/>
    <x v="0"/>
    <s v="STAFF-604"/>
    <x v="450"/>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x v="1"/>
    <x v="2"/>
    <s v="STAFF-605"/>
    <x v="451"/>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x v="0"/>
    <x v="1"/>
    <s v="STAFF-606"/>
    <x v="452"/>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x v="2"/>
    <x v="0"/>
    <s v="STAFF-608"/>
    <x v="453"/>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x v="1"/>
    <x v="4"/>
    <s v="STAFF-611"/>
    <x v="454"/>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x v="1"/>
    <x v="2"/>
    <s v="STAFF-612"/>
    <x v="455"/>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x v="0"/>
    <x v="0"/>
    <s v="STAFF-613"/>
    <x v="456"/>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x v="0"/>
    <x v="3"/>
    <s v="STAFF-614"/>
    <x v="457"/>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x v="0"/>
    <x v="1"/>
    <s v="STAFF-615"/>
    <x v="458"/>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x v="1"/>
    <x v="1"/>
    <s v="STAFF-616"/>
    <x v="459"/>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x v="0"/>
    <x v="2"/>
    <s v="STAFF-618"/>
    <x v="460"/>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x v="0"/>
    <x v="2"/>
    <s v="STAFF-620"/>
    <x v="461"/>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x v="0"/>
    <x v="0"/>
    <s v="STAFF-621"/>
    <x v="462"/>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x v="1"/>
    <x v="4"/>
    <s v="STAFF-622"/>
    <x v="463"/>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x v="1"/>
    <x v="4"/>
    <s v="STAFF-623"/>
    <x v="464"/>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x v="1"/>
    <x v="2"/>
    <s v="STAFF-624"/>
    <x v="465"/>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x v="0"/>
    <x v="0"/>
    <s v="STAFF-625"/>
    <x v="466"/>
    <x v="0"/>
    <s v="Manager"/>
    <s v="Married"/>
    <s v="No"/>
    <s v="Y"/>
    <n v="2"/>
    <n v="-2"/>
    <n v="0"/>
    <n v="41"/>
    <n v="0"/>
    <m/>
    <n v="0"/>
    <n v="1"/>
    <n v="1276"/>
    <n v="2"/>
    <s v="Doctoral Degree"/>
    <n v="1"/>
    <n v="2"/>
    <n v="91"/>
    <n v="3"/>
    <n v="4"/>
    <n v="2"/>
    <n v="16595"/>
    <n v="5626"/>
    <n v="7"/>
    <n v="16"/>
    <n v="3"/>
    <n v="2"/>
    <n v="80"/>
    <n v="1"/>
    <n v="22"/>
    <n v="3"/>
    <n v="18"/>
    <n v="16"/>
    <n v="11"/>
    <n v="8"/>
  </r>
  <r>
    <s v="No"/>
    <s v="Non-Travel"/>
    <s v="35 - 44"/>
    <s v="Current Employees"/>
    <x v="0"/>
    <x v="2"/>
    <s v="STAFF-626"/>
    <x v="467"/>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x v="1"/>
    <x v="4"/>
    <s v="STAFF-630"/>
    <x v="468"/>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x v="0"/>
    <x v="1"/>
    <s v="STAFF-631"/>
    <x v="469"/>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x v="0"/>
    <x v="2"/>
    <s v="STAFF-632"/>
    <x v="470"/>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x v="1"/>
    <x v="2"/>
    <s v="STAFF-634"/>
    <x v="471"/>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x v="1"/>
    <x v="0"/>
    <s v="STAFF-635"/>
    <x v="472"/>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x v="1"/>
    <x v="0"/>
    <s v="STAFF-638"/>
    <x v="473"/>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x v="1"/>
    <x v="2"/>
    <s v="STAFF-639"/>
    <x v="474"/>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x v="0"/>
    <x v="3"/>
    <s v="STAFF-641"/>
    <x v="475"/>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x v="1"/>
    <x v="1"/>
    <s v="STAFF-643"/>
    <x v="476"/>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x v="2"/>
    <x v="2"/>
    <s v="STAFF-644"/>
    <x v="477"/>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x v="0"/>
    <x v="2"/>
    <s v="STAFF-645"/>
    <x v="478"/>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x v="1"/>
    <x v="0"/>
    <s v="STAFF-647"/>
    <x v="479"/>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x v="0"/>
    <x v="0"/>
    <s v="STAFF-648"/>
    <x v="480"/>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x v="1"/>
    <x v="0"/>
    <s v="STAFF-649"/>
    <x v="481"/>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x v="0"/>
    <x v="2"/>
    <s v="STAFF-650"/>
    <x v="482"/>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x v="1"/>
    <x v="1"/>
    <s v="STAFF-652"/>
    <x v="483"/>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x v="0"/>
    <x v="2"/>
    <s v="STAFF-653"/>
    <x v="484"/>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x v="1"/>
    <x v="2"/>
    <s v="STAFF-655"/>
    <x v="48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x v="0"/>
    <x v="3"/>
    <s v="STAFF-656"/>
    <x v="48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x v="1"/>
    <x v="0"/>
    <s v="STAFF-657"/>
    <x v="48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x v="1"/>
    <x v="0"/>
    <s v="STAFF-659"/>
    <x v="488"/>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x v="1"/>
    <x v="1"/>
    <s v="STAFF-661"/>
    <x v="489"/>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x v="1"/>
    <x v="0"/>
    <s v="STAFF-662"/>
    <x v="490"/>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x v="1"/>
    <x v="2"/>
    <s v="STAFF-663"/>
    <x v="491"/>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x v="1"/>
    <x v="0"/>
    <s v="STAFF-664"/>
    <x v="492"/>
    <x v="0"/>
    <s v="Manager"/>
    <s v="Married"/>
    <s v="No"/>
    <s v="Y"/>
    <n v="3"/>
    <n v="-2"/>
    <n v="0"/>
    <n v="48"/>
    <n v="0"/>
    <m/>
    <n v="0"/>
    <n v="1"/>
    <n v="1236"/>
    <n v="1"/>
    <s v="Master's Degree"/>
    <n v="1"/>
    <n v="4"/>
    <n v="40"/>
    <n v="2"/>
    <n v="4"/>
    <n v="2"/>
    <n v="15402"/>
    <n v="17997"/>
    <n v="7"/>
    <n v="11"/>
    <n v="3"/>
    <n v="1"/>
    <n v="80"/>
    <n v="1"/>
    <n v="21"/>
    <n v="1"/>
    <n v="3"/>
    <n v="2"/>
    <n v="0"/>
    <n v="2"/>
  </r>
  <r>
    <s v="No"/>
    <s v="Travel_Rarely"/>
    <s v="35 - 44"/>
    <s v="Current Employees"/>
    <x v="2"/>
    <x v="0"/>
    <s v="STAFF-665"/>
    <x v="493"/>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x v="0"/>
    <x v="4"/>
    <s v="STAFF-666"/>
    <x v="494"/>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x v="0"/>
    <x v="3"/>
    <s v="STAFF-667"/>
    <x v="495"/>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x v="0"/>
    <x v="4"/>
    <s v="STAFF-669"/>
    <x v="496"/>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x v="1"/>
    <x v="1"/>
    <s v="STAFF-671"/>
    <x v="497"/>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x v="1"/>
    <x v="2"/>
    <s v="STAFF-675"/>
    <x v="498"/>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x v="0"/>
    <x v="3"/>
    <s v="STAFF-677"/>
    <x v="499"/>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x v="1"/>
    <x v="0"/>
    <s v="STAFF-679"/>
    <x v="500"/>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x v="1"/>
    <x v="2"/>
    <s v="STAFF-680"/>
    <x v="501"/>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x v="0"/>
    <x v="2"/>
    <s v="STAFF-682"/>
    <x v="50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x v="1"/>
    <x v="0"/>
    <s v="STAFF-683"/>
    <x v="50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x v="0"/>
    <x v="0"/>
    <s v="STAFF-684"/>
    <x v="50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x v="1"/>
    <x v="0"/>
    <s v="STAFF-686"/>
    <x v="505"/>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x v="1"/>
    <x v="1"/>
    <s v="STAFF-689"/>
    <x v="506"/>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x v="0"/>
    <x v="2"/>
    <s v="STAFF-690"/>
    <x v="507"/>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x v="1"/>
    <x v="0"/>
    <s v="STAFF-691"/>
    <x v="508"/>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x v="1"/>
    <x v="0"/>
    <s v="STAFF-692"/>
    <x v="509"/>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x v="2"/>
    <x v="2"/>
    <s v="STAFF-698"/>
    <x v="510"/>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x v="1"/>
    <x v="2"/>
    <s v="STAFF-699"/>
    <x v="511"/>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x v="1"/>
    <x v="2"/>
    <s v="STAFF-700"/>
    <x v="512"/>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x v="1"/>
    <x v="2"/>
    <s v="STAFF-701"/>
    <x v="513"/>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x v="1"/>
    <x v="0"/>
    <s v="STAFF-702"/>
    <x v="514"/>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x v="1"/>
    <x v="0"/>
    <s v="STAFF-704"/>
    <x v="515"/>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x v="1"/>
    <x v="2"/>
    <s v="STAFF-705"/>
    <x v="516"/>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x v="0"/>
    <x v="0"/>
    <s v="STAFF-707"/>
    <x v="51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x v="0"/>
    <x v="3"/>
    <s v="STAFF-709"/>
    <x v="518"/>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x v="1"/>
    <x v="0"/>
    <s v="STAFF-710"/>
    <x v="519"/>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x v="0"/>
    <x v="3"/>
    <s v="STAFF-712"/>
    <x v="520"/>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x v="0"/>
    <x v="2"/>
    <s v="STAFF-714"/>
    <x v="521"/>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x v="1"/>
    <x v="0"/>
    <s v="STAFF-715"/>
    <x v="522"/>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x v="1"/>
    <x v="2"/>
    <s v="STAFF-716"/>
    <x v="523"/>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x v="1"/>
    <x v="2"/>
    <s v="STAFF-717"/>
    <x v="524"/>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x v="0"/>
    <x v="0"/>
    <s v="STAFF-720"/>
    <x v="525"/>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x v="1"/>
    <x v="4"/>
    <s v="STAFF-721"/>
    <x v="526"/>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x v="0"/>
    <x v="3"/>
    <s v="STAFF-722"/>
    <x v="527"/>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x v="0"/>
    <x v="4"/>
    <s v="STAFF-723"/>
    <x v="528"/>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x v="1"/>
    <x v="0"/>
    <s v="STAFF-724"/>
    <x v="529"/>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x v="1"/>
    <x v="0"/>
    <s v="STAFF-725"/>
    <x v="530"/>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x v="1"/>
    <x v="0"/>
    <s v="STAFF-727"/>
    <x v="531"/>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x v="0"/>
    <x v="3"/>
    <s v="STAFF-728"/>
    <x v="532"/>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x v="0"/>
    <x v="0"/>
    <s v="STAFF-729"/>
    <x v="533"/>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x v="1"/>
    <x v="0"/>
    <s v="STAFF-730"/>
    <x v="534"/>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x v="2"/>
    <x v="5"/>
    <s v="STAFF-731"/>
    <x v="535"/>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x v="0"/>
    <x v="3"/>
    <s v="STAFF-732"/>
    <x v="536"/>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x v="1"/>
    <x v="0"/>
    <s v="STAFF-733"/>
    <x v="537"/>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x v="2"/>
    <x v="5"/>
    <s v="STAFF-734"/>
    <x v="538"/>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x v="0"/>
    <x v="3"/>
    <s v="STAFF-738"/>
    <x v="539"/>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x v="1"/>
    <x v="0"/>
    <s v="STAFF-741"/>
    <x v="540"/>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x v="1"/>
    <x v="0"/>
    <s v="STAFF-742"/>
    <x v="541"/>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x v="1"/>
    <x v="0"/>
    <s v="STAFF-743"/>
    <x v="542"/>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x v="1"/>
    <x v="2"/>
    <s v="STAFF-744"/>
    <x v="543"/>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x v="0"/>
    <x v="2"/>
    <s v="STAFF-746"/>
    <x v="544"/>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x v="0"/>
    <x v="3"/>
    <s v="STAFF-747"/>
    <x v="545"/>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x v="0"/>
    <x v="0"/>
    <s v="STAFF-749"/>
    <x v="546"/>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x v="1"/>
    <x v="2"/>
    <s v="STAFF-752"/>
    <x v="547"/>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x v="0"/>
    <x v="0"/>
    <s v="STAFF-754"/>
    <x v="548"/>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x v="1"/>
    <x v="2"/>
    <s v="STAFF-757"/>
    <x v="549"/>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x v="1"/>
    <x v="2"/>
    <s v="STAFF-758"/>
    <x v="550"/>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x v="2"/>
    <x v="5"/>
    <s v="STAFF-760"/>
    <x v="551"/>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x v="1"/>
    <x v="2"/>
    <s v="STAFF-762"/>
    <x v="55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x v="1"/>
    <x v="2"/>
    <s v="STAFF-763"/>
    <x v="55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x v="1"/>
    <x v="2"/>
    <s v="STAFF-764"/>
    <x v="55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x v="0"/>
    <x v="3"/>
    <s v="STAFF-766"/>
    <x v="555"/>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x v="1"/>
    <x v="0"/>
    <s v="STAFF-769"/>
    <x v="556"/>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x v="1"/>
    <x v="0"/>
    <s v="STAFF-771"/>
    <x v="557"/>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x v="1"/>
    <x v="0"/>
    <s v="STAFF-772"/>
    <x v="558"/>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x v="1"/>
    <x v="2"/>
    <s v="STAFF-773"/>
    <x v="559"/>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x v="1"/>
    <x v="0"/>
    <s v="STAFF-775"/>
    <x v="560"/>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x v="0"/>
    <x v="3"/>
    <s v="STAFF-776"/>
    <x v="561"/>
    <x v="1"/>
    <s v="Manager"/>
    <s v="Married"/>
    <s v="No"/>
    <s v="Y"/>
    <n v="3"/>
    <n v="-2"/>
    <n v="0"/>
    <n v="52"/>
    <n v="0"/>
    <m/>
    <n v="0"/>
    <n v="1"/>
    <n v="621"/>
    <n v="3"/>
    <s v="Master's Degree"/>
    <n v="1"/>
    <n v="3"/>
    <n v="31"/>
    <n v="2"/>
    <n v="4"/>
    <n v="2"/>
    <n v="16856"/>
    <n v="10084"/>
    <n v="1"/>
    <n v="11"/>
    <n v="3"/>
    <n v="1"/>
    <n v="80"/>
    <n v="0"/>
    <n v="34"/>
    <n v="4"/>
    <n v="34"/>
    <n v="6"/>
    <n v="1"/>
    <n v="16"/>
  </r>
  <r>
    <s v="Yes"/>
    <s v="Travel_Rarely"/>
    <s v="25 - 34"/>
    <s v="Ex-Employees"/>
    <x v="1"/>
    <x v="1"/>
    <s v="STAFF-780"/>
    <x v="562"/>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x v="0"/>
    <x v="2"/>
    <s v="STAFF-781"/>
    <x v="563"/>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x v="0"/>
    <x v="4"/>
    <s v="STAFF-783"/>
    <x v="564"/>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x v="1"/>
    <x v="2"/>
    <s v="STAFF-784"/>
    <x v="565"/>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x v="0"/>
    <x v="0"/>
    <s v="STAFF-785"/>
    <x v="566"/>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x v="0"/>
    <x v="1"/>
    <s v="STAFF-786"/>
    <x v="567"/>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x v="1"/>
    <x v="2"/>
    <s v="STAFF-787"/>
    <x v="568"/>
    <x v="1"/>
    <s v="Manager"/>
    <s v="Married"/>
    <s v="Yes"/>
    <s v="Y"/>
    <n v="2"/>
    <n v="-2"/>
    <n v="0"/>
    <n v="55"/>
    <n v="1"/>
    <n v="1"/>
    <n v="1"/>
    <n v="0"/>
    <n v="725"/>
    <n v="2"/>
    <s v="Bachelor's Degree"/>
    <n v="1"/>
    <n v="4"/>
    <n v="78"/>
    <n v="3"/>
    <n v="5"/>
    <n v="3"/>
    <n v="19859"/>
    <n v="21199"/>
    <n v="5"/>
    <n v="13"/>
    <n v="3"/>
    <n v="4"/>
    <n v="80"/>
    <n v="1"/>
    <n v="24"/>
    <n v="3"/>
    <n v="5"/>
    <n v="2"/>
    <n v="1"/>
    <n v="4"/>
  </r>
  <r>
    <s v="No"/>
    <s v="Non-Travel"/>
    <s v="35 - 44"/>
    <s v="Current Employees"/>
    <x v="0"/>
    <x v="0"/>
    <s v="STAFF-789"/>
    <x v="56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x v="1"/>
    <x v="2"/>
    <s v="STAFF-791"/>
    <x v="570"/>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x v="1"/>
    <x v="0"/>
    <s v="STAFF-792"/>
    <x v="571"/>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x v="1"/>
    <x v="2"/>
    <s v="STAFF-793"/>
    <x v="572"/>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x v="0"/>
    <x v="4"/>
    <s v="STAFF-796"/>
    <x v="573"/>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x v="1"/>
    <x v="0"/>
    <s v="STAFF-797"/>
    <x v="574"/>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x v="1"/>
    <x v="2"/>
    <s v="STAFF-799"/>
    <x v="575"/>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x v="0"/>
    <x v="3"/>
    <s v="STAFF-800"/>
    <x v="576"/>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x v="1"/>
    <x v="0"/>
    <s v="STAFF-802"/>
    <x v="577"/>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x v="1"/>
    <x v="0"/>
    <s v="STAFF-803"/>
    <x v="578"/>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x v="1"/>
    <x v="2"/>
    <s v="STAFF-804"/>
    <x v="579"/>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x v="0"/>
    <x v="0"/>
    <s v="STAFF-805"/>
    <x v="580"/>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x v="1"/>
    <x v="0"/>
    <s v="STAFF-806"/>
    <x v="581"/>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x v="1"/>
    <x v="2"/>
    <s v="STAFF-807"/>
    <x v="582"/>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x v="0"/>
    <x v="0"/>
    <s v="STAFF-808"/>
    <x v="583"/>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x v="1"/>
    <x v="0"/>
    <s v="STAFF-809"/>
    <x v="584"/>
    <x v="1"/>
    <s v="Manager"/>
    <s v="Divorced"/>
    <s v="No"/>
    <s v="Y"/>
    <n v="4"/>
    <n v="-2"/>
    <n v="0"/>
    <n v="42"/>
    <n v="0"/>
    <m/>
    <n v="0"/>
    <n v="1"/>
    <n v="570"/>
    <n v="8"/>
    <s v="Bachelor's Degree"/>
    <n v="1"/>
    <n v="2"/>
    <n v="66"/>
    <n v="3"/>
    <n v="5"/>
    <n v="1"/>
    <n v="18430"/>
    <n v="16225"/>
    <n v="1"/>
    <n v="13"/>
    <n v="3"/>
    <n v="2"/>
    <n v="80"/>
    <n v="1"/>
    <n v="24"/>
    <n v="2"/>
    <n v="24"/>
    <n v="7"/>
    <n v="14"/>
    <n v="9"/>
  </r>
  <r>
    <s v="Yes"/>
    <s v="Travel_Rarely"/>
    <s v="Under 25"/>
    <s v="Ex-Employees"/>
    <x v="1"/>
    <x v="0"/>
    <s v="STAFF-811"/>
    <x v="585"/>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x v="1"/>
    <x v="0"/>
    <s v="STAFF-812"/>
    <x v="586"/>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x v="1"/>
    <x v="0"/>
    <s v="STAFF-813"/>
    <x v="587"/>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x v="1"/>
    <x v="2"/>
    <s v="STAFF-815"/>
    <x v="588"/>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x v="1"/>
    <x v="0"/>
    <s v="STAFF-816"/>
    <x v="589"/>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x v="1"/>
    <x v="2"/>
    <s v="STAFF-817"/>
    <x v="590"/>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x v="0"/>
    <x v="3"/>
    <s v="STAFF-819"/>
    <x v="591"/>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x v="1"/>
    <x v="1"/>
    <s v="STAFF-820"/>
    <x v="592"/>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x v="1"/>
    <x v="1"/>
    <s v="STAFF-823"/>
    <x v="59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x v="1"/>
    <x v="0"/>
    <s v="STAFF-824"/>
    <x v="59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x v="1"/>
    <x v="0"/>
    <s v="STAFF-825"/>
    <x v="59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x v="1"/>
    <x v="0"/>
    <s v="STAFF-826"/>
    <x v="59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x v="1"/>
    <x v="0"/>
    <s v="STAFF-827"/>
    <x v="59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x v="1"/>
    <x v="2"/>
    <s v="STAFF-828"/>
    <x v="59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x v="2"/>
    <x v="5"/>
    <s v="STAFF-829"/>
    <x v="59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x v="1"/>
    <x v="0"/>
    <s v="STAFF-830"/>
    <x v="60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x v="1"/>
    <x v="2"/>
    <s v="STAFF-832"/>
    <x v="601"/>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x v="1"/>
    <x v="2"/>
    <s v="STAFF-833"/>
    <x v="602"/>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x v="1"/>
    <x v="0"/>
    <s v="STAFF-834"/>
    <x v="603"/>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x v="1"/>
    <x v="0"/>
    <s v="STAFF-836"/>
    <x v="604"/>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x v="1"/>
    <x v="0"/>
    <s v="STAFF-837"/>
    <x v="605"/>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x v="1"/>
    <x v="0"/>
    <s v="STAFF-838"/>
    <x v="606"/>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x v="0"/>
    <x v="3"/>
    <s v="STAFF-840"/>
    <x v="607"/>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x v="0"/>
    <x v="2"/>
    <s v="STAFF-842"/>
    <x v="608"/>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x v="1"/>
    <x v="0"/>
    <s v="STAFF-843"/>
    <x v="609"/>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x v="1"/>
    <x v="4"/>
    <s v="STAFF-844"/>
    <x v="610"/>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x v="1"/>
    <x v="1"/>
    <s v="STAFF-845"/>
    <x v="611"/>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x v="0"/>
    <x v="3"/>
    <s v="STAFF-846"/>
    <x v="612"/>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x v="2"/>
    <x v="5"/>
    <s v="STAFF-847"/>
    <x v="613"/>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x v="1"/>
    <x v="2"/>
    <s v="STAFF-848"/>
    <x v="614"/>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x v="1"/>
    <x v="2"/>
    <s v="STAFF-850"/>
    <x v="615"/>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x v="0"/>
    <x v="3"/>
    <s v="STAFF-851"/>
    <x v="616"/>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x v="1"/>
    <x v="2"/>
    <s v="STAFF-852"/>
    <x v="617"/>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x v="1"/>
    <x v="2"/>
    <s v="STAFF-854"/>
    <x v="618"/>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x v="0"/>
    <x v="2"/>
    <s v="STAFF-855"/>
    <x v="619"/>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x v="1"/>
    <x v="2"/>
    <s v="STAFF-856"/>
    <x v="620"/>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x v="0"/>
    <x v="0"/>
    <s v="STAFF-857"/>
    <x v="621"/>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x v="0"/>
    <x v="0"/>
    <s v="STAFF-859"/>
    <x v="622"/>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x v="1"/>
    <x v="0"/>
    <s v="STAFF-861"/>
    <x v="623"/>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x v="0"/>
    <x v="3"/>
    <s v="STAFF-862"/>
    <x v="624"/>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x v="0"/>
    <x v="3"/>
    <s v="STAFF-864"/>
    <x v="625"/>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x v="1"/>
    <x v="2"/>
    <s v="STAFF-865"/>
    <x v="626"/>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x v="1"/>
    <x v="2"/>
    <s v="STAFF-867"/>
    <x v="62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x v="0"/>
    <x v="3"/>
    <s v="STAFF-868"/>
    <x v="62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x v="2"/>
    <x v="2"/>
    <s v="STAFF-869"/>
    <x v="62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x v="1"/>
    <x v="0"/>
    <s v="STAFF-872"/>
    <x v="630"/>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x v="1"/>
    <x v="0"/>
    <s v="STAFF-874"/>
    <x v="631"/>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x v="1"/>
    <x v="2"/>
    <s v="STAFF-875"/>
    <x v="632"/>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x v="2"/>
    <x v="0"/>
    <s v="STAFF-878"/>
    <x v="633"/>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x v="0"/>
    <x v="1"/>
    <s v="STAFF-879"/>
    <x v="634"/>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x v="1"/>
    <x v="0"/>
    <s v="STAFF-880"/>
    <x v="635"/>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x v="1"/>
    <x v="0"/>
    <s v="STAFF-881"/>
    <x v="636"/>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x v="1"/>
    <x v="0"/>
    <s v="STAFF-882"/>
    <x v="637"/>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x v="0"/>
    <x v="3"/>
    <s v="STAFF-885"/>
    <x v="638"/>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x v="1"/>
    <x v="4"/>
    <s v="STAFF-887"/>
    <x v="639"/>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x v="1"/>
    <x v="0"/>
    <s v="STAFF-888"/>
    <x v="640"/>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x v="0"/>
    <x v="0"/>
    <s v="STAFF-889"/>
    <x v="641"/>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x v="0"/>
    <x v="3"/>
    <s v="STAFF-893"/>
    <x v="642"/>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x v="1"/>
    <x v="0"/>
    <s v="STAFF-894"/>
    <x v="643"/>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x v="1"/>
    <x v="0"/>
    <s v="STAFF-895"/>
    <x v="644"/>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x v="0"/>
    <x v="2"/>
    <s v="STAFF-896"/>
    <x v="645"/>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x v="0"/>
    <x v="3"/>
    <s v="STAFF-897"/>
    <x v="646"/>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x v="1"/>
    <x v="4"/>
    <s v="STAFF-899"/>
    <x v="647"/>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x v="0"/>
    <x v="2"/>
    <s v="STAFF-900"/>
    <x v="648"/>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x v="1"/>
    <x v="0"/>
    <s v="STAFF-901"/>
    <x v="649"/>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x v="1"/>
    <x v="0"/>
    <s v="STAFF-902"/>
    <x v="650"/>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x v="0"/>
    <x v="3"/>
    <s v="STAFF-903"/>
    <x v="651"/>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x v="0"/>
    <x v="2"/>
    <s v="STAFF-904"/>
    <x v="652"/>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x v="1"/>
    <x v="0"/>
    <s v="STAFF-905"/>
    <x v="653"/>
    <x v="1"/>
    <s v="Manager"/>
    <s v="Divorced"/>
    <s v="No"/>
    <s v="Y"/>
    <n v="3"/>
    <n v="-2"/>
    <n v="0"/>
    <n v="50"/>
    <n v="0"/>
    <m/>
    <n v="0"/>
    <n v="1"/>
    <n v="881"/>
    <n v="2"/>
    <s v="Master's Degree"/>
    <n v="1"/>
    <n v="1"/>
    <n v="98"/>
    <n v="3"/>
    <n v="4"/>
    <n v="1"/>
    <n v="17924"/>
    <n v="4544"/>
    <n v="1"/>
    <n v="11"/>
    <n v="3"/>
    <n v="4"/>
    <n v="80"/>
    <n v="1"/>
    <n v="31"/>
    <n v="3"/>
    <n v="31"/>
    <n v="6"/>
    <n v="14"/>
    <n v="7"/>
  </r>
  <r>
    <s v="No"/>
    <s v="Travel_Rarely"/>
    <s v="35 - 44"/>
    <s v="Current Employees"/>
    <x v="2"/>
    <x v="0"/>
    <s v="STAFF-909"/>
    <x v="654"/>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x v="2"/>
    <x v="5"/>
    <s v="STAFF-910"/>
    <x v="655"/>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x v="1"/>
    <x v="0"/>
    <s v="STAFF-911"/>
    <x v="656"/>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x v="1"/>
    <x v="2"/>
    <s v="STAFF-912"/>
    <x v="657"/>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x v="1"/>
    <x v="0"/>
    <s v="STAFF-913"/>
    <x v="658"/>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x v="0"/>
    <x v="2"/>
    <s v="STAFF-916"/>
    <x v="659"/>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x v="1"/>
    <x v="0"/>
    <s v="STAFF-918"/>
    <x v="660"/>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x v="1"/>
    <x v="0"/>
    <s v="STAFF-920"/>
    <x v="661"/>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x v="0"/>
    <x v="2"/>
    <s v="STAFF-922"/>
    <x v="66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x v="1"/>
    <x v="1"/>
    <s v="STAFF-923"/>
    <x v="66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x v="1"/>
    <x v="0"/>
    <s v="STAFF-924"/>
    <x v="66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x v="0"/>
    <x v="0"/>
    <s v="STAFF-925"/>
    <x v="66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x v="1"/>
    <x v="0"/>
    <s v="STAFF-926"/>
    <x v="66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x v="1"/>
    <x v="0"/>
    <s v="STAFF-927"/>
    <x v="66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x v="1"/>
    <x v="2"/>
    <s v="STAFF-930"/>
    <x v="668"/>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x v="1"/>
    <x v="2"/>
    <s v="STAFF-932"/>
    <x v="669"/>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x v="1"/>
    <x v="0"/>
    <s v="STAFF-933"/>
    <x v="670"/>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x v="1"/>
    <x v="0"/>
    <s v="STAFF-934"/>
    <x v="671"/>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x v="0"/>
    <x v="2"/>
    <s v="STAFF-936"/>
    <x v="672"/>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x v="1"/>
    <x v="1"/>
    <s v="STAFF-939"/>
    <x v="673"/>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x v="1"/>
    <x v="4"/>
    <s v="STAFF-940"/>
    <x v="674"/>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x v="0"/>
    <x v="0"/>
    <s v="STAFF-941"/>
    <x v="675"/>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x v="1"/>
    <x v="0"/>
    <s v="STAFF-942"/>
    <x v="676"/>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x v="1"/>
    <x v="1"/>
    <s v="STAFF-944"/>
    <x v="677"/>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x v="1"/>
    <x v="2"/>
    <s v="STAFF-945"/>
    <x v="678"/>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x v="0"/>
    <x v="3"/>
    <s v="STAFF-947"/>
    <x v="679"/>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x v="1"/>
    <x v="1"/>
    <s v="STAFF-949"/>
    <x v="680"/>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x v="1"/>
    <x v="4"/>
    <s v="STAFF-950"/>
    <x v="681"/>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x v="1"/>
    <x v="0"/>
    <s v="STAFF-951"/>
    <x v="682"/>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x v="0"/>
    <x v="3"/>
    <s v="STAFF-952"/>
    <x v="683"/>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x v="0"/>
    <x v="3"/>
    <s v="STAFF-954"/>
    <x v="68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x v="0"/>
    <x v="2"/>
    <s v="STAFF-956"/>
    <x v="685"/>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x v="1"/>
    <x v="2"/>
    <s v="STAFF-957"/>
    <x v="686"/>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x v="1"/>
    <x v="2"/>
    <s v="STAFF-958"/>
    <x v="687"/>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x v="0"/>
    <x v="1"/>
    <s v="STAFF-959"/>
    <x v="688"/>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x v="1"/>
    <x v="4"/>
    <s v="STAFF-960"/>
    <x v="689"/>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x v="1"/>
    <x v="2"/>
    <s v="STAFF-961"/>
    <x v="690"/>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x v="1"/>
    <x v="2"/>
    <s v="STAFF-964"/>
    <x v="691"/>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x v="1"/>
    <x v="2"/>
    <s v="STAFF-966"/>
    <x v="692"/>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x v="0"/>
    <x v="0"/>
    <s v="STAFF-967"/>
    <x v="693"/>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x v="1"/>
    <x v="0"/>
    <s v="STAFF-969"/>
    <x v="694"/>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x v="0"/>
    <x v="0"/>
    <s v="STAFF-970"/>
    <x v="695"/>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x v="1"/>
    <x v="0"/>
    <s v="STAFF-972"/>
    <x v="696"/>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x v="0"/>
    <x v="4"/>
    <s v="STAFF-974"/>
    <x v="697"/>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x v="0"/>
    <x v="2"/>
    <s v="STAFF-975"/>
    <x v="698"/>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x v="1"/>
    <x v="0"/>
    <s v="STAFF-976"/>
    <x v="699"/>
    <x v="1"/>
    <s v="Manager"/>
    <s v="Married"/>
    <s v="No"/>
    <s v="Y"/>
    <n v="2"/>
    <n v="-2"/>
    <n v="0"/>
    <n v="52"/>
    <n v="0"/>
    <m/>
    <n v="0"/>
    <n v="1"/>
    <n v="1053"/>
    <n v="1"/>
    <s v="Associates Degree"/>
    <n v="1"/>
    <n v="4"/>
    <n v="70"/>
    <n v="3"/>
    <n v="4"/>
    <n v="1"/>
    <n v="17099"/>
    <n v="13829"/>
    <n v="2"/>
    <n v="15"/>
    <n v="3"/>
    <n v="2"/>
    <n v="80"/>
    <n v="1"/>
    <n v="26"/>
    <n v="2"/>
    <n v="9"/>
    <n v="8"/>
    <n v="7"/>
    <n v="8"/>
  </r>
  <r>
    <s v="Yes"/>
    <s v="Travel_Rarely"/>
    <s v="Over 55"/>
    <s v="Ex-Employees"/>
    <x v="1"/>
    <x v="4"/>
    <s v="STAFF-977"/>
    <x v="700"/>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x v="0"/>
    <x v="2"/>
    <s v="STAFF-981"/>
    <x v="70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x v="0"/>
    <x v="1"/>
    <s v="STAFF-982"/>
    <x v="70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x v="0"/>
    <x v="4"/>
    <s v="STAFF-983"/>
    <x v="70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x v="0"/>
    <x v="0"/>
    <s v="STAFF-984"/>
    <x v="70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x v="0"/>
    <x v="0"/>
    <s v="STAFF-985"/>
    <x v="705"/>
    <x v="1"/>
    <s v="Sales Executive"/>
    <s v="Single"/>
    <s v="No"/>
    <s v="Y"/>
    <n v="3"/>
    <n v="-2"/>
    <n v="0"/>
    <n v="39"/>
    <n v="0"/>
    <m/>
    <n v="0"/>
    <n v="1"/>
    <n v="903"/>
    <n v="2"/>
    <s v="Doctoral Degree"/>
    <n v="1"/>
    <n v="1"/>
    <n v="41"/>
    <n v="4"/>
    <n v="3"/>
    <n v="1"/>
    <n v="7880"/>
    <n v="2560"/>
    <n v="0"/>
    <n v="18"/>
    <n v="3"/>
    <n v="4"/>
    <n v="80"/>
    <n v="0"/>
    <n v="9"/>
    <n v="3"/>
    <n v="8"/>
    <n v="7"/>
    <n v="0"/>
    <n v="7"/>
  </r>
  <r>
    <s v="Yes"/>
    <s v="Non-Travel"/>
    <s v="35 - 44"/>
    <s v="Ex-Employees"/>
    <x v="0"/>
    <x v="0"/>
    <s v="STAFF-986"/>
    <x v="70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x v="1"/>
    <x v="2"/>
    <s v="STAFF-987"/>
    <x v="70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x v="0"/>
    <x v="4"/>
    <s v="STAFF-990"/>
    <x v="708"/>
    <x v="1"/>
    <s v="Sales Executive"/>
    <s v="Divorced"/>
    <s v="No"/>
    <s v="Y"/>
    <n v="3"/>
    <n v="-2"/>
    <n v="0"/>
    <n v="36"/>
    <n v="0"/>
    <m/>
    <n v="0"/>
    <n v="1"/>
    <n v="1229"/>
    <n v="8"/>
    <s v="Master's Degree"/>
    <n v="1"/>
    <n v="4"/>
    <n v="84"/>
    <n v="3"/>
    <n v="2"/>
    <n v="4"/>
    <n v="5079"/>
    <n v="25952"/>
    <n v="4"/>
    <n v="13"/>
    <n v="3"/>
    <n v="4"/>
    <n v="80"/>
    <n v="2"/>
    <n v="12"/>
    <n v="3"/>
    <n v="7"/>
    <n v="7"/>
    <n v="0"/>
    <n v="7"/>
  </r>
  <r>
    <s v="Yes"/>
    <s v="Non-Travel"/>
    <s v="25 - 34"/>
    <s v="Ex-Employees"/>
    <x v="1"/>
    <x v="2"/>
    <s v="STAFF-991"/>
    <x v="709"/>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x v="0"/>
    <x v="0"/>
    <s v="STAFF-992"/>
    <x v="710"/>
    <x v="1"/>
    <s v="Manager"/>
    <s v="Single"/>
    <s v="No"/>
    <s v="Y"/>
    <n v="2"/>
    <n v="-2"/>
    <n v="0"/>
    <n v="33"/>
    <n v="0"/>
    <m/>
    <n v="0"/>
    <n v="1"/>
    <n v="722"/>
    <n v="17"/>
    <s v="Bachelor's Degree"/>
    <n v="1"/>
    <n v="4"/>
    <n v="38"/>
    <n v="3"/>
    <n v="4"/>
    <n v="1"/>
    <n v="17444"/>
    <n v="20489"/>
    <n v="1"/>
    <n v="11"/>
    <n v="3"/>
    <n v="4"/>
    <n v="80"/>
    <n v="0"/>
    <n v="10"/>
    <n v="3"/>
    <n v="10"/>
    <n v="8"/>
    <n v="6"/>
    <n v="0"/>
  </r>
  <r>
    <s v="Yes"/>
    <s v="Travel_Rarely"/>
    <s v="25 - 34"/>
    <s v="Ex-Employees"/>
    <x v="1"/>
    <x v="0"/>
    <s v="STAFF-994"/>
    <x v="711"/>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x v="1"/>
    <x v="0"/>
    <s v="STAFF-995"/>
    <x v="712"/>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x v="1"/>
    <x v="2"/>
    <s v="STAFF-996"/>
    <x v="713"/>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x v="1"/>
    <x v="2"/>
    <s v="STAFF-997"/>
    <x v="714"/>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x v="1"/>
    <x v="1"/>
    <s v="STAFF-998"/>
    <x v="715"/>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x v="1"/>
    <x v="2"/>
    <s v="STAFF-999"/>
    <x v="716"/>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x v="1"/>
    <x v="4"/>
    <s v="STAFF-1001"/>
    <x v="717"/>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x v="1"/>
    <x v="0"/>
    <s v="STAFF-1002"/>
    <x v="718"/>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x v="0"/>
    <x v="0"/>
    <s v="STAFF-1003"/>
    <x v="719"/>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x v="1"/>
    <x v="0"/>
    <s v="STAFF-1004"/>
    <x v="720"/>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x v="1"/>
    <x v="0"/>
    <s v="STAFF-1005"/>
    <x v="721"/>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x v="1"/>
    <x v="2"/>
    <s v="STAFF-1006"/>
    <x v="722"/>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x v="1"/>
    <x v="2"/>
    <s v="STAFF-1007"/>
    <x v="723"/>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x v="1"/>
    <x v="2"/>
    <s v="STAFF-1009"/>
    <x v="724"/>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x v="1"/>
    <x v="1"/>
    <s v="STAFF-1010"/>
    <x v="725"/>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x v="1"/>
    <x v="0"/>
    <s v="STAFF-1011"/>
    <x v="726"/>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x v="1"/>
    <x v="0"/>
    <s v="STAFF-1012"/>
    <x v="727"/>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x v="1"/>
    <x v="4"/>
    <s v="STAFF-1013"/>
    <x v="728"/>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x v="1"/>
    <x v="2"/>
    <s v="STAFF-1014"/>
    <x v="729"/>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x v="1"/>
    <x v="0"/>
    <s v="STAFF-1015"/>
    <x v="730"/>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x v="1"/>
    <x v="2"/>
    <s v="STAFF-1016"/>
    <x v="731"/>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x v="1"/>
    <x v="2"/>
    <s v="STAFF-1017"/>
    <x v="732"/>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x v="1"/>
    <x v="2"/>
    <s v="STAFF-1018"/>
    <x v="733"/>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x v="1"/>
    <x v="0"/>
    <s v="STAFF-1019"/>
    <x v="734"/>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x v="1"/>
    <x v="0"/>
    <s v="STAFF-1022"/>
    <x v="735"/>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x v="1"/>
    <x v="0"/>
    <s v="STAFF-1024"/>
    <x v="736"/>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x v="1"/>
    <x v="2"/>
    <s v="STAFF-1025"/>
    <x v="737"/>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x v="1"/>
    <x v="0"/>
    <s v="STAFF-1026"/>
    <x v="738"/>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x v="1"/>
    <x v="0"/>
    <s v="STAFF-1027"/>
    <x v="739"/>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x v="1"/>
    <x v="1"/>
    <s v="STAFF-1028"/>
    <x v="740"/>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x v="0"/>
    <x v="3"/>
    <s v="STAFF-1029"/>
    <x v="741"/>
    <x v="1"/>
    <s v="Manager"/>
    <s v="Married"/>
    <s v="No"/>
    <s v="Y"/>
    <n v="3"/>
    <n v="-2"/>
    <n v="0"/>
    <n v="42"/>
    <n v="0"/>
    <m/>
    <n v="0"/>
    <n v="1"/>
    <n v="265"/>
    <n v="5"/>
    <s v="Associates Degree"/>
    <n v="1"/>
    <n v="4"/>
    <n v="90"/>
    <n v="3"/>
    <n v="5"/>
    <n v="2"/>
    <n v="18303"/>
    <n v="7770"/>
    <n v="6"/>
    <n v="13"/>
    <n v="3"/>
    <n v="2"/>
    <n v="80"/>
    <n v="0"/>
    <n v="21"/>
    <n v="4"/>
    <n v="1"/>
    <n v="0"/>
    <n v="0"/>
    <n v="0"/>
  </r>
  <r>
    <s v="No"/>
    <s v="Travel_Rarely"/>
    <s v="45 - 54"/>
    <s v="Current Employees"/>
    <x v="1"/>
    <x v="0"/>
    <s v="STAFF-1030"/>
    <x v="742"/>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x v="1"/>
    <x v="0"/>
    <s v="STAFF-1032"/>
    <x v="743"/>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x v="1"/>
    <x v="2"/>
    <s v="STAFF-1033"/>
    <x v="744"/>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x v="1"/>
    <x v="2"/>
    <s v="STAFF-1034"/>
    <x v="745"/>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x v="1"/>
    <x v="0"/>
    <s v="STAFF-1035"/>
    <x v="746"/>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x v="0"/>
    <x v="0"/>
    <s v="STAFF-1036"/>
    <x v="747"/>
    <x v="1"/>
    <s v="Sales Executive"/>
    <s v="Single"/>
    <s v="Yes"/>
    <s v="Y"/>
    <n v="1"/>
    <n v="-2"/>
    <n v="0"/>
    <n v="38"/>
    <n v="0"/>
    <m/>
    <n v="0"/>
    <n v="1"/>
    <n v="1035"/>
    <n v="3"/>
    <s v="Master's Degree"/>
    <n v="1"/>
    <n v="2"/>
    <n v="42"/>
    <n v="3"/>
    <n v="2"/>
    <n v="1"/>
    <n v="6861"/>
    <n v="4981"/>
    <n v="8"/>
    <n v="12"/>
    <n v="3"/>
    <n v="3"/>
    <n v="80"/>
    <n v="0"/>
    <n v="19"/>
    <n v="3"/>
    <n v="1"/>
    <n v="0"/>
    <n v="0"/>
    <n v="0"/>
  </r>
  <r>
    <s v="Yes"/>
    <s v="Non-Travel"/>
    <s v="25 - 34"/>
    <s v="Ex-Employees"/>
    <x v="0"/>
    <x v="2"/>
    <s v="STAFF-1037"/>
    <x v="748"/>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x v="0"/>
    <x v="3"/>
    <s v="STAFF-1038"/>
    <x v="749"/>
    <x v="0"/>
    <s v="Manager"/>
    <s v="Married"/>
    <s v="No"/>
    <s v="Y"/>
    <n v="3"/>
    <n v="-2"/>
    <n v="0"/>
    <n v="52"/>
    <n v="1"/>
    <n v="1"/>
    <n v="1"/>
    <n v="0"/>
    <n v="266"/>
    <n v="2"/>
    <s v="High School"/>
    <n v="1"/>
    <n v="1"/>
    <n v="57"/>
    <n v="1"/>
    <n v="5"/>
    <n v="2"/>
    <n v="19845"/>
    <n v="25846"/>
    <n v="1"/>
    <n v="15"/>
    <n v="3"/>
    <n v="4"/>
    <n v="80"/>
    <n v="1"/>
    <n v="33"/>
    <n v="3"/>
    <n v="32"/>
    <n v="14"/>
    <n v="6"/>
    <n v="9"/>
  </r>
  <r>
    <s v="No"/>
    <s v="Travel_Rarely"/>
    <s v="35 - 44"/>
    <s v="Current Employees"/>
    <x v="0"/>
    <x v="2"/>
    <s v="STAFF-1039"/>
    <x v="750"/>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x v="0"/>
    <x v="0"/>
    <s v="STAFF-1040"/>
    <x v="751"/>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x v="1"/>
    <x v="0"/>
    <s v="STAFF-1042"/>
    <x v="75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x v="1"/>
    <x v="2"/>
    <s v="STAFF-1043"/>
    <x v="75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x v="0"/>
    <x v="0"/>
    <s v="STAFF-1044"/>
    <x v="75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x v="0"/>
    <x v="0"/>
    <s v="STAFF-1045"/>
    <x v="755"/>
    <x v="0"/>
    <s v="Manager"/>
    <s v="Married"/>
    <s v="No"/>
    <s v="Y"/>
    <n v="4"/>
    <n v="-2"/>
    <n v="0"/>
    <n v="45"/>
    <n v="0"/>
    <m/>
    <n v="0"/>
    <n v="1"/>
    <n v="1234"/>
    <n v="11"/>
    <s v="Associates Degree"/>
    <n v="1"/>
    <n v="4"/>
    <n v="90"/>
    <n v="3"/>
    <n v="4"/>
    <n v="1"/>
    <n v="17650"/>
    <n v="5404"/>
    <n v="3"/>
    <n v="13"/>
    <n v="3"/>
    <n v="2"/>
    <n v="80"/>
    <n v="1"/>
    <n v="26"/>
    <n v="4"/>
    <n v="9"/>
    <n v="3"/>
    <n v="1"/>
    <n v="1"/>
  </r>
  <r>
    <s v="No"/>
    <s v="Non-Travel"/>
    <s v="25 - 34"/>
    <s v="Current Employees"/>
    <x v="1"/>
    <x v="2"/>
    <s v="STAFF-1046"/>
    <x v="75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x v="0"/>
    <x v="3"/>
    <s v="STAFF-1047"/>
    <x v="75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x v="0"/>
    <x v="4"/>
    <s v="STAFF-1048"/>
    <x v="75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x v="2"/>
    <x v="2"/>
    <s v="STAFF-1049"/>
    <x v="75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x v="0"/>
    <x v="3"/>
    <s v="STAFF-1050"/>
    <x v="76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x v="1"/>
    <x v="1"/>
    <s v="STAFF-1052"/>
    <x v="761"/>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x v="1"/>
    <x v="0"/>
    <s v="STAFF-1053"/>
    <x v="762"/>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x v="0"/>
    <x v="0"/>
    <s v="STAFF-1055"/>
    <x v="763"/>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x v="0"/>
    <x v="2"/>
    <s v="STAFF-1056"/>
    <x v="764"/>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x v="1"/>
    <x v="1"/>
    <s v="STAFF-1060"/>
    <x v="765"/>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x v="1"/>
    <x v="2"/>
    <s v="STAFF-1061"/>
    <x v="766"/>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x v="1"/>
    <x v="1"/>
    <s v="STAFF-1062"/>
    <x v="767"/>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x v="0"/>
    <x v="3"/>
    <s v="STAFF-1066"/>
    <x v="768"/>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x v="1"/>
    <x v="2"/>
    <s v="STAFF-1068"/>
    <x v="769"/>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x v="1"/>
    <x v="2"/>
    <s v="STAFF-1069"/>
    <x v="770"/>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x v="0"/>
    <x v="0"/>
    <s v="STAFF-1070"/>
    <x v="771"/>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x v="1"/>
    <x v="2"/>
    <s v="STAFF-1071"/>
    <x v="772"/>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x v="1"/>
    <x v="2"/>
    <s v="STAFF-1073"/>
    <x v="7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x v="1"/>
    <x v="2"/>
    <s v="STAFF-1074"/>
    <x v="774"/>
    <x v="1"/>
    <s v="Manager"/>
    <s v="Single"/>
    <s v="No"/>
    <s v="Y"/>
    <n v="3"/>
    <n v="-2"/>
    <n v="0"/>
    <n v="55"/>
    <n v="0"/>
    <m/>
    <n v="0"/>
    <n v="1"/>
    <n v="444"/>
    <n v="2"/>
    <s v="High School"/>
    <n v="1"/>
    <n v="3"/>
    <n v="40"/>
    <n v="2"/>
    <n v="4"/>
    <n v="3"/>
    <n v="16756"/>
    <n v="17323"/>
    <n v="7"/>
    <n v="15"/>
    <n v="3"/>
    <n v="2"/>
    <n v="80"/>
    <n v="0"/>
    <n v="31"/>
    <n v="4"/>
    <n v="9"/>
    <n v="7"/>
    <n v="6"/>
    <n v="2"/>
  </r>
  <r>
    <s v="No"/>
    <s v="Travel_Rarely"/>
    <s v="35 - 44"/>
    <s v="Current Employees"/>
    <x v="0"/>
    <x v="2"/>
    <s v="STAFF-1076"/>
    <x v="775"/>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x v="0"/>
    <x v="3"/>
    <s v="STAFF-1077"/>
    <x v="776"/>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x v="1"/>
    <x v="0"/>
    <s v="STAFF-1079"/>
    <x v="777"/>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x v="1"/>
    <x v="0"/>
    <s v="STAFF-1080"/>
    <x v="778"/>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x v="1"/>
    <x v="0"/>
    <s v="STAFF-1081"/>
    <x v="779"/>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x v="1"/>
    <x v="4"/>
    <s v="STAFF-1082"/>
    <x v="780"/>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x v="1"/>
    <x v="2"/>
    <s v="STAFF-1083"/>
    <x v="781"/>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x v="1"/>
    <x v="1"/>
    <s v="STAFF-1084"/>
    <x v="782"/>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x v="1"/>
    <x v="4"/>
    <s v="STAFF-1085"/>
    <x v="783"/>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x v="1"/>
    <x v="0"/>
    <s v="STAFF-1088"/>
    <x v="784"/>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x v="1"/>
    <x v="4"/>
    <s v="STAFF-1092"/>
    <x v="785"/>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x v="1"/>
    <x v="0"/>
    <s v="STAFF-1094"/>
    <x v="786"/>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x v="1"/>
    <x v="0"/>
    <s v="STAFF-1096"/>
    <x v="787"/>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x v="1"/>
    <x v="1"/>
    <s v="STAFF-1097"/>
    <x v="788"/>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x v="2"/>
    <x v="2"/>
    <s v="STAFF-1098"/>
    <x v="789"/>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x v="1"/>
    <x v="0"/>
    <s v="STAFF-1099"/>
    <x v="790"/>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x v="0"/>
    <x v="4"/>
    <s v="STAFF-1100"/>
    <x v="791"/>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x v="1"/>
    <x v="2"/>
    <s v="STAFF-1101"/>
    <x v="792"/>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x v="1"/>
    <x v="0"/>
    <s v="STAFF-1102"/>
    <x v="793"/>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x v="1"/>
    <x v="0"/>
    <s v="STAFF-1103"/>
    <x v="794"/>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x v="0"/>
    <x v="0"/>
    <s v="STAFF-1105"/>
    <x v="79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x v="1"/>
    <x v="4"/>
    <s v="STAFF-1106"/>
    <x v="79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x v="1"/>
    <x v="2"/>
    <s v="STAFF-1107"/>
    <x v="79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x v="1"/>
    <x v="2"/>
    <s v="STAFF-1108"/>
    <x v="79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x v="1"/>
    <x v="2"/>
    <s v="STAFF-1109"/>
    <x v="79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x v="1"/>
    <x v="2"/>
    <s v="STAFF-1111"/>
    <x v="800"/>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x v="0"/>
    <x v="1"/>
    <s v="STAFF-1113"/>
    <x v="801"/>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x v="0"/>
    <x v="0"/>
    <s v="STAFF-1114"/>
    <x v="802"/>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x v="1"/>
    <x v="0"/>
    <s v="STAFF-1115"/>
    <x v="803"/>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x v="1"/>
    <x v="2"/>
    <s v="STAFF-1116"/>
    <x v="804"/>
    <x v="1"/>
    <s v="Manager"/>
    <s v="Single"/>
    <s v="No"/>
    <s v="Y"/>
    <n v="3"/>
    <n v="-2"/>
    <n v="0"/>
    <n v="48"/>
    <n v="0"/>
    <m/>
    <n v="0"/>
    <n v="1"/>
    <n v="1262"/>
    <n v="1"/>
    <s v="Master's Degree"/>
    <n v="1"/>
    <n v="1"/>
    <n v="35"/>
    <n v="4"/>
    <n v="4"/>
    <n v="4"/>
    <n v="16885"/>
    <n v="16154"/>
    <n v="2"/>
    <n v="22"/>
    <n v="4"/>
    <n v="3"/>
    <n v="80"/>
    <n v="0"/>
    <n v="27"/>
    <n v="2"/>
    <n v="5"/>
    <n v="4"/>
    <n v="2"/>
    <n v="1"/>
  </r>
  <r>
    <s v="No"/>
    <s v="Non-Travel"/>
    <s v="45 - 54"/>
    <s v="Current Employees"/>
    <x v="0"/>
    <x v="0"/>
    <s v="STAFF-1117"/>
    <x v="805"/>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x v="1"/>
    <x v="0"/>
    <s v="STAFF-1118"/>
    <x v="806"/>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x v="0"/>
    <x v="3"/>
    <s v="STAFF-1119"/>
    <x v="807"/>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x v="1"/>
    <x v="0"/>
    <s v="STAFF-1120"/>
    <x v="808"/>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x v="1"/>
    <x v="2"/>
    <s v="STAFF-1121"/>
    <x v="809"/>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x v="0"/>
    <x v="3"/>
    <s v="STAFF-1124"/>
    <x v="810"/>
    <x v="1"/>
    <s v="Manager"/>
    <s v="Married"/>
    <s v="No"/>
    <s v="Y"/>
    <n v="3"/>
    <n v="-2"/>
    <n v="0"/>
    <n v="46"/>
    <n v="0"/>
    <m/>
    <n v="0"/>
    <n v="1"/>
    <n v="406"/>
    <n v="3"/>
    <s v="High School"/>
    <n v="1"/>
    <n v="1"/>
    <n v="52"/>
    <n v="3"/>
    <n v="4"/>
    <n v="2"/>
    <n v="17465"/>
    <n v="15596"/>
    <n v="3"/>
    <n v="12"/>
    <n v="3"/>
    <n v="4"/>
    <n v="80"/>
    <n v="1"/>
    <n v="23"/>
    <n v="3"/>
    <n v="12"/>
    <n v="9"/>
    <n v="4"/>
    <n v="9"/>
  </r>
  <r>
    <s v="No"/>
    <s v="Travel_Rarely"/>
    <s v="35 - 44"/>
    <s v="Current Employees"/>
    <x v="0"/>
    <x v="3"/>
    <s v="STAFF-1125"/>
    <x v="811"/>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x v="1"/>
    <x v="0"/>
    <s v="STAFF-1126"/>
    <x v="812"/>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x v="1"/>
    <x v="0"/>
    <s v="STAFF-1127"/>
    <x v="813"/>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x v="1"/>
    <x v="2"/>
    <s v="STAFF-1128"/>
    <x v="814"/>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x v="1"/>
    <x v="4"/>
    <s v="STAFF-1131"/>
    <x v="815"/>
    <x v="0"/>
    <s v="Research Scientist"/>
    <s v="Single"/>
    <s v="Yes"/>
    <s v="Y"/>
    <n v="6"/>
    <n v="-2"/>
    <n v="0"/>
    <n v="21"/>
    <n v="0"/>
    <m/>
    <n v="0"/>
    <n v="1"/>
    <n v="984"/>
    <n v="1"/>
    <s v="High School"/>
    <n v="1"/>
    <n v="4"/>
    <n v="70"/>
    <n v="2"/>
    <n v="1"/>
    <n v="4"/>
    <n v="2070"/>
    <n v="25326"/>
    <n v="1"/>
    <n v="11"/>
    <n v="3"/>
    <n v="3"/>
    <n v="80"/>
    <n v="0"/>
    <n v="2"/>
    <n v="4"/>
    <n v="2"/>
    <n v="2"/>
    <n v="2"/>
    <n v="2"/>
  </r>
  <r>
    <s v="No"/>
    <s v="Non-Travel"/>
    <s v="35 - 44"/>
    <s v="Current Employees"/>
    <x v="1"/>
    <x v="0"/>
    <s v="STAFF-1132"/>
    <x v="816"/>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x v="1"/>
    <x v="0"/>
    <s v="STAFF-1133"/>
    <x v="817"/>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x v="0"/>
    <x v="0"/>
    <s v="STAFF-1135"/>
    <x v="818"/>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x v="1"/>
    <x v="0"/>
    <s v="STAFF-1136"/>
    <x v="819"/>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x v="0"/>
    <x v="3"/>
    <s v="STAFF-1137"/>
    <x v="820"/>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x v="0"/>
    <x v="4"/>
    <s v="STAFF-1138"/>
    <x v="821"/>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x v="1"/>
    <x v="0"/>
    <s v="STAFF-1140"/>
    <x v="822"/>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x v="1"/>
    <x v="0"/>
    <s v="STAFF-1143"/>
    <x v="82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x v="1"/>
    <x v="2"/>
    <s v="STAFF-1148"/>
    <x v="824"/>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x v="1"/>
    <x v="2"/>
    <s v="STAFF-1150"/>
    <x v="825"/>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x v="2"/>
    <x v="5"/>
    <s v="STAFF-1152"/>
    <x v="826"/>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x v="1"/>
    <x v="0"/>
    <s v="STAFF-1154"/>
    <x v="827"/>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x v="1"/>
    <x v="2"/>
    <s v="STAFF-1156"/>
    <x v="828"/>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x v="0"/>
    <x v="3"/>
    <s v="STAFF-1157"/>
    <x v="829"/>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x v="1"/>
    <x v="0"/>
    <s v="STAFF-1158"/>
    <x v="830"/>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x v="1"/>
    <x v="2"/>
    <s v="STAFF-1160"/>
    <x v="831"/>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x v="1"/>
    <x v="2"/>
    <s v="STAFF-1161"/>
    <x v="832"/>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x v="1"/>
    <x v="0"/>
    <s v="STAFF-1162"/>
    <x v="833"/>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x v="0"/>
    <x v="0"/>
    <s v="STAFF-1163"/>
    <x v="834"/>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x v="2"/>
    <x v="4"/>
    <s v="STAFF-1164"/>
    <x v="835"/>
    <x v="1"/>
    <s v="Human Resources"/>
    <s v="Single"/>
    <s v="No"/>
    <s v="Y"/>
    <n v="2"/>
    <n v="-2"/>
    <n v="0"/>
    <n v="35"/>
    <n v="0"/>
    <m/>
    <n v="0"/>
    <n v="1"/>
    <n v="528"/>
    <n v="8"/>
    <s v="Master's Degree"/>
    <n v="1"/>
    <n v="4"/>
    <n v="100"/>
    <n v="3"/>
    <n v="1"/>
    <n v="4"/>
    <n v="4323"/>
    <n v="7108"/>
    <n v="1"/>
    <n v="17"/>
    <n v="3"/>
    <n v="2"/>
    <n v="80"/>
    <n v="0"/>
    <n v="6"/>
    <n v="1"/>
    <n v="5"/>
    <n v="4"/>
    <n v="1"/>
    <n v="4"/>
  </r>
  <r>
    <s v="Yes"/>
    <s v="Travel_Rarely"/>
    <s v="25 - 34"/>
    <s v="Ex-Employees"/>
    <x v="0"/>
    <x v="0"/>
    <s v="STAFF-1165"/>
    <x v="836"/>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x v="1"/>
    <x v="2"/>
    <s v="STAFF-1166"/>
    <x v="837"/>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x v="0"/>
    <x v="0"/>
    <s v="STAFF-1167"/>
    <x v="838"/>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x v="0"/>
    <x v="3"/>
    <s v="STAFF-1171"/>
    <x v="839"/>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x v="1"/>
    <x v="2"/>
    <s v="STAFF-1172"/>
    <x v="840"/>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x v="1"/>
    <x v="2"/>
    <s v="STAFF-1173"/>
    <x v="841"/>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x v="1"/>
    <x v="0"/>
    <s v="STAFF-1175"/>
    <x v="842"/>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x v="1"/>
    <x v="2"/>
    <s v="STAFF-1177"/>
    <x v="843"/>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x v="0"/>
    <x v="3"/>
    <s v="STAFF-1179"/>
    <x v="844"/>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x v="1"/>
    <x v="2"/>
    <s v="STAFF-1180"/>
    <x v="845"/>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x v="1"/>
    <x v="0"/>
    <s v="STAFF-1182"/>
    <x v="846"/>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x v="1"/>
    <x v="2"/>
    <s v="STAFF-1184"/>
    <x v="847"/>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x v="1"/>
    <x v="1"/>
    <s v="STAFF-1185"/>
    <x v="848"/>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x v="0"/>
    <x v="3"/>
    <s v="STAFF-1188"/>
    <x v="849"/>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x v="0"/>
    <x v="0"/>
    <s v="STAFF-1190"/>
    <x v="85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x v="1"/>
    <x v="4"/>
    <s v="STAFF-1191"/>
    <x v="851"/>
    <x v="0"/>
    <s v="Manager"/>
    <s v="Divorced"/>
    <s v="No"/>
    <s v="Y"/>
    <n v="2"/>
    <n v="-2"/>
    <n v="0"/>
    <n v="56"/>
    <n v="0"/>
    <m/>
    <n v="0"/>
    <n v="1"/>
    <n v="718"/>
    <n v="4"/>
    <s v="Master's Degree"/>
    <n v="1"/>
    <n v="4"/>
    <n v="92"/>
    <n v="3"/>
    <n v="5"/>
    <n v="4"/>
    <n v="19943"/>
    <n v="18575"/>
    <n v="4"/>
    <n v="13"/>
    <n v="3"/>
    <n v="4"/>
    <n v="80"/>
    <n v="1"/>
    <n v="28"/>
    <n v="3"/>
    <n v="5"/>
    <n v="2"/>
    <n v="4"/>
    <n v="2"/>
  </r>
  <r>
    <s v="No"/>
    <s v="Travel_Rarely"/>
    <s v="25 - 34"/>
    <s v="Current Employees"/>
    <x v="1"/>
    <x v="2"/>
    <s v="STAFF-1192"/>
    <x v="85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x v="1"/>
    <x v="0"/>
    <s v="STAFF-1193"/>
    <x v="85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x v="1"/>
    <x v="2"/>
    <s v="STAFF-1195"/>
    <x v="854"/>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x v="1"/>
    <x v="0"/>
    <s v="STAFF-1196"/>
    <x v="855"/>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x v="1"/>
    <x v="0"/>
    <s v="STAFF-1198"/>
    <x v="856"/>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x v="1"/>
    <x v="0"/>
    <s v="STAFF-1200"/>
    <x v="857"/>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x v="1"/>
    <x v="2"/>
    <s v="STAFF-1201"/>
    <x v="858"/>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x v="1"/>
    <x v="0"/>
    <s v="STAFF-1202"/>
    <x v="859"/>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x v="1"/>
    <x v="0"/>
    <s v="STAFF-1203"/>
    <x v="860"/>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x v="0"/>
    <x v="3"/>
    <s v="STAFF-1204"/>
    <x v="861"/>
    <x v="0"/>
    <s v="Manager"/>
    <s v="Married"/>
    <s v="No"/>
    <s v="Y"/>
    <n v="2"/>
    <n v="-2"/>
    <n v="0"/>
    <n v="46"/>
    <n v="0"/>
    <m/>
    <n v="0"/>
    <n v="1"/>
    <n v="1402"/>
    <n v="2"/>
    <s v="Bachelor's Degree"/>
    <n v="1"/>
    <n v="3"/>
    <n v="69"/>
    <n v="3"/>
    <n v="4"/>
    <n v="2"/>
    <n v="17048"/>
    <n v="24097"/>
    <n v="8"/>
    <n v="23"/>
    <n v="4"/>
    <n v="1"/>
    <n v="80"/>
    <n v="0"/>
    <n v="28"/>
    <n v="3"/>
    <n v="26"/>
    <n v="15"/>
    <n v="15"/>
    <n v="9"/>
  </r>
  <r>
    <s v="No"/>
    <s v="Non-Travel"/>
    <s v="35 - 44"/>
    <s v="Current Employees"/>
    <x v="1"/>
    <x v="0"/>
    <s v="STAFF-1206"/>
    <x v="862"/>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x v="2"/>
    <x v="5"/>
    <s v="STAFF-1207"/>
    <x v="863"/>
    <x v="1"/>
    <s v="Human Resources"/>
    <s v="Married"/>
    <s v="No"/>
    <s v="Y"/>
    <n v="2"/>
    <n v="-2"/>
    <n v="0"/>
    <n v="33"/>
    <n v="0"/>
    <m/>
    <n v="0"/>
    <n v="1"/>
    <n v="147"/>
    <n v="2"/>
    <s v="Bachelor's Degree"/>
    <n v="1"/>
    <n v="2"/>
    <n v="99"/>
    <n v="3"/>
    <n v="1"/>
    <n v="3"/>
    <n v="3600"/>
    <n v="8429"/>
    <n v="1"/>
    <n v="13"/>
    <n v="3"/>
    <n v="4"/>
    <n v="80"/>
    <n v="1"/>
    <n v="5"/>
    <n v="3"/>
    <n v="5"/>
    <n v="4"/>
    <n v="1"/>
    <n v="4"/>
  </r>
  <r>
    <s v="Yes"/>
    <s v="Non-Travel"/>
    <s v="35 - 44"/>
    <s v="Ex-Employees"/>
    <x v="1"/>
    <x v="0"/>
    <s v="STAFF-1210"/>
    <x v="864"/>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x v="0"/>
    <x v="0"/>
    <s v="STAFF-1211"/>
    <x v="865"/>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x v="0"/>
    <x v="2"/>
    <s v="STAFF-1212"/>
    <x v="866"/>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x v="1"/>
    <x v="2"/>
    <s v="STAFF-1215"/>
    <x v="867"/>
    <x v="0"/>
    <s v="Manager"/>
    <s v="Married"/>
    <s v="No"/>
    <s v="Y"/>
    <n v="3"/>
    <n v="-2"/>
    <n v="0"/>
    <n v="50"/>
    <n v="0"/>
    <m/>
    <n v="0"/>
    <n v="1"/>
    <n v="1421"/>
    <n v="2"/>
    <s v="Bachelor's Degree"/>
    <n v="1"/>
    <n v="4"/>
    <n v="30"/>
    <n v="3"/>
    <n v="4"/>
    <n v="3"/>
    <n v="17856"/>
    <n v="9490"/>
    <n v="2"/>
    <n v="22"/>
    <n v="4"/>
    <n v="3"/>
    <n v="80"/>
    <n v="1"/>
    <n v="32"/>
    <n v="3"/>
    <n v="2"/>
    <n v="2"/>
    <n v="2"/>
    <n v="2"/>
  </r>
  <r>
    <s v="No"/>
    <s v="Travel_Rarely"/>
    <s v="25 - 34"/>
    <s v="Current Employees"/>
    <x v="1"/>
    <x v="2"/>
    <s v="STAFF-1216"/>
    <x v="868"/>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x v="1"/>
    <x v="0"/>
    <s v="STAFF-1217"/>
    <x v="869"/>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x v="0"/>
    <x v="0"/>
    <s v="STAFF-1218"/>
    <x v="870"/>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x v="1"/>
    <x v="0"/>
    <s v="STAFF-1219"/>
    <x v="871"/>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x v="0"/>
    <x v="2"/>
    <s v="STAFF-1220"/>
    <x v="872"/>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x v="1"/>
    <x v="0"/>
    <s v="STAFF-1221"/>
    <x v="873"/>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x v="1"/>
    <x v="0"/>
    <s v="STAFF-1224"/>
    <x v="87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x v="1"/>
    <x v="1"/>
    <s v="STAFF-1225"/>
    <x v="87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x v="0"/>
    <x v="3"/>
    <s v="STAFF-1226"/>
    <x v="87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x v="1"/>
    <x v="4"/>
    <s v="STAFF-1228"/>
    <x v="877"/>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x v="2"/>
    <x v="2"/>
    <s v="STAFF-1231"/>
    <x v="878"/>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x v="0"/>
    <x v="3"/>
    <s v="STAFF-1233"/>
    <x v="879"/>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x v="1"/>
    <x v="1"/>
    <s v="STAFF-1234"/>
    <x v="880"/>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x v="1"/>
    <x v="0"/>
    <s v="STAFF-1235"/>
    <x v="881"/>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x v="1"/>
    <x v="4"/>
    <s v="STAFF-1237"/>
    <x v="882"/>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x v="1"/>
    <x v="2"/>
    <s v="STAFF-1238"/>
    <x v="883"/>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x v="0"/>
    <x v="4"/>
    <s v="STAFF-1239"/>
    <x v="884"/>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x v="0"/>
    <x v="0"/>
    <s v="STAFF-1240"/>
    <x v="885"/>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x v="1"/>
    <x v="2"/>
    <s v="STAFF-1241"/>
    <x v="886"/>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x v="1"/>
    <x v="2"/>
    <s v="STAFF-1242"/>
    <x v="887"/>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x v="0"/>
    <x v="3"/>
    <s v="STAFF-1243"/>
    <x v="888"/>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x v="1"/>
    <x v="0"/>
    <s v="STAFF-1244"/>
    <x v="889"/>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x v="1"/>
    <x v="0"/>
    <s v="STAFF-1245"/>
    <x v="890"/>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x v="1"/>
    <x v="0"/>
    <s v="STAFF-1246"/>
    <x v="891"/>
    <x v="0"/>
    <s v="Research Scientist"/>
    <s v="Married"/>
    <s v="No"/>
    <s v="Y"/>
    <n v="5"/>
    <n v="-2"/>
    <n v="0"/>
    <n v="44"/>
    <n v="0"/>
    <m/>
    <n v="0"/>
    <n v="1"/>
    <n v="1117"/>
    <n v="2"/>
    <s v="High School"/>
    <n v="1"/>
    <n v="1"/>
    <n v="72"/>
    <n v="4"/>
    <n v="1"/>
    <n v="1"/>
    <n v="2011"/>
    <n v="19982"/>
    <n v="1"/>
    <n v="13"/>
    <n v="3"/>
    <n v="4"/>
    <n v="80"/>
    <n v="1"/>
    <n v="10"/>
    <n v="3"/>
    <n v="10"/>
    <n v="5"/>
    <n v="7"/>
    <n v="7"/>
  </r>
  <r>
    <s v="Yes"/>
    <s v="Non-Travel"/>
    <s v="Under 25"/>
    <s v="Ex-Employees"/>
    <x v="1"/>
    <x v="2"/>
    <s v="STAFF-1248"/>
    <x v="892"/>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x v="1"/>
    <x v="0"/>
    <s v="STAFF-1249"/>
    <x v="893"/>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x v="1"/>
    <x v="0"/>
    <s v="STAFF-1250"/>
    <x v="894"/>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x v="1"/>
    <x v="2"/>
    <s v="STAFF-1251"/>
    <x v="895"/>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x v="1"/>
    <x v="2"/>
    <s v="STAFF-1252"/>
    <x v="896"/>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x v="0"/>
    <x v="0"/>
    <s v="STAFF-1254"/>
    <x v="897"/>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x v="1"/>
    <x v="0"/>
    <s v="STAFF-1255"/>
    <x v="898"/>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x v="1"/>
    <x v="2"/>
    <s v="STAFF-1256"/>
    <x v="899"/>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x v="1"/>
    <x v="4"/>
    <s v="STAFF-1257"/>
    <x v="900"/>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x v="1"/>
    <x v="4"/>
    <s v="STAFF-1258"/>
    <x v="901"/>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x v="1"/>
    <x v="0"/>
    <s v="STAFF-1259"/>
    <x v="902"/>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x v="1"/>
    <x v="0"/>
    <s v="STAFF-1260"/>
    <x v="903"/>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x v="1"/>
    <x v="0"/>
    <s v="STAFF-1263"/>
    <x v="904"/>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x v="1"/>
    <x v="0"/>
    <s v="STAFF-1264"/>
    <x v="905"/>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x v="1"/>
    <x v="4"/>
    <s v="STAFF-1265"/>
    <x v="906"/>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x v="0"/>
    <x v="3"/>
    <s v="STAFF-1267"/>
    <x v="90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x v="0"/>
    <x v="3"/>
    <s v="STAFF-1268"/>
    <x v="90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x v="1"/>
    <x v="0"/>
    <s v="STAFF-1269"/>
    <x v="90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x v="1"/>
    <x v="0"/>
    <s v="STAFF-1270"/>
    <x v="91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x v="0"/>
    <x v="0"/>
    <s v="STAFF-1273"/>
    <x v="911"/>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x v="1"/>
    <x v="0"/>
    <s v="STAFF-1275"/>
    <x v="912"/>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x v="0"/>
    <x v="3"/>
    <s v="STAFF-1277"/>
    <x v="913"/>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x v="1"/>
    <x v="2"/>
    <s v="STAFF-1278"/>
    <x v="914"/>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x v="1"/>
    <x v="0"/>
    <s v="STAFF-1279"/>
    <x v="915"/>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x v="0"/>
    <x v="3"/>
    <s v="STAFF-1280"/>
    <x v="916"/>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x v="0"/>
    <x v="3"/>
    <s v="STAFF-1281"/>
    <x v="917"/>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x v="0"/>
    <x v="0"/>
    <s v="STAFF-1282"/>
    <x v="918"/>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x v="1"/>
    <x v="2"/>
    <s v="STAFF-1283"/>
    <x v="919"/>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x v="1"/>
    <x v="2"/>
    <s v="STAFF-1285"/>
    <x v="920"/>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x v="1"/>
    <x v="2"/>
    <s v="STAFF-1286"/>
    <x v="921"/>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x v="1"/>
    <x v="0"/>
    <s v="STAFF-1288"/>
    <x v="922"/>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x v="2"/>
    <x v="0"/>
    <s v="STAFF-1289"/>
    <x v="923"/>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x v="1"/>
    <x v="0"/>
    <s v="STAFF-1291"/>
    <x v="924"/>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x v="1"/>
    <x v="2"/>
    <s v="STAFF-1292"/>
    <x v="925"/>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x v="0"/>
    <x v="3"/>
    <s v="STAFF-1293"/>
    <x v="926"/>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x v="1"/>
    <x v="0"/>
    <s v="STAFF-1294"/>
    <x v="927"/>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x v="1"/>
    <x v="2"/>
    <s v="STAFF-1295"/>
    <x v="928"/>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x v="1"/>
    <x v="0"/>
    <s v="STAFF-1296"/>
    <x v="929"/>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x v="1"/>
    <x v="2"/>
    <s v="STAFF-1297"/>
    <x v="930"/>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x v="1"/>
    <x v="2"/>
    <s v="STAFF-1298"/>
    <x v="931"/>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x v="1"/>
    <x v="4"/>
    <s v="STAFF-1299"/>
    <x v="932"/>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x v="1"/>
    <x v="4"/>
    <s v="STAFF-1301"/>
    <x v="933"/>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x v="1"/>
    <x v="2"/>
    <s v="STAFF-1303"/>
    <x v="934"/>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x v="0"/>
    <x v="2"/>
    <s v="STAFF-1304"/>
    <x v="935"/>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x v="1"/>
    <x v="2"/>
    <s v="STAFF-1306"/>
    <x v="93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x v="1"/>
    <x v="2"/>
    <s v="STAFF-1307"/>
    <x v="93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x v="1"/>
    <x v="0"/>
    <s v="STAFF-1308"/>
    <x v="93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x v="1"/>
    <x v="0"/>
    <s v="STAFF-1309"/>
    <x v="93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x v="1"/>
    <x v="2"/>
    <s v="STAFF-1310"/>
    <x v="94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x v="1"/>
    <x v="4"/>
    <s v="STAFF-1311"/>
    <x v="94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x v="1"/>
    <x v="4"/>
    <s v="STAFF-1312"/>
    <x v="94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x v="2"/>
    <x v="0"/>
    <s v="STAFF-1314"/>
    <x v="943"/>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x v="1"/>
    <x v="0"/>
    <s v="STAFF-1315"/>
    <x v="944"/>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x v="1"/>
    <x v="0"/>
    <s v="STAFF-1317"/>
    <x v="945"/>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x v="0"/>
    <x v="3"/>
    <s v="STAFF-1318"/>
    <x v="946"/>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x v="0"/>
    <x v="0"/>
    <s v="STAFF-1319"/>
    <x v="947"/>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x v="1"/>
    <x v="2"/>
    <s v="STAFF-1321"/>
    <x v="948"/>
    <x v="0"/>
    <s v="Manager"/>
    <s v="Married"/>
    <s v="Yes"/>
    <s v="Y"/>
    <n v="2"/>
    <n v="-2"/>
    <n v="0"/>
    <n v="30"/>
    <n v="0"/>
    <m/>
    <n v="0"/>
    <n v="1"/>
    <n v="634"/>
    <n v="17"/>
    <s v="Master's Degree"/>
    <n v="1"/>
    <n v="2"/>
    <n v="95"/>
    <n v="3"/>
    <n v="3"/>
    <n v="3"/>
    <n v="11916"/>
    <n v="25927"/>
    <n v="1"/>
    <n v="23"/>
    <n v="4"/>
    <n v="4"/>
    <n v="80"/>
    <n v="2"/>
    <n v="9"/>
    <n v="3"/>
    <n v="9"/>
    <n v="1"/>
    <n v="0"/>
    <n v="8"/>
  </r>
  <r>
    <s v="No"/>
    <s v="Travel_Rarely"/>
    <s v="35 - 44"/>
    <s v="Current Employees"/>
    <x v="1"/>
    <x v="0"/>
    <s v="STAFF-1322"/>
    <x v="949"/>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x v="0"/>
    <x v="0"/>
    <s v="STAFF-1324"/>
    <x v="950"/>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x v="0"/>
    <x v="2"/>
    <s v="STAFF-1329"/>
    <x v="951"/>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x v="0"/>
    <x v="0"/>
    <s v="STAFF-1331"/>
    <x v="952"/>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x v="1"/>
    <x v="0"/>
    <s v="STAFF-1333"/>
    <x v="95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x v="1"/>
    <x v="0"/>
    <s v="STAFF-1334"/>
    <x v="954"/>
    <x v="1"/>
    <s v="Manager"/>
    <s v="Married"/>
    <s v="Yes"/>
    <s v="Y"/>
    <n v="3"/>
    <n v="-2"/>
    <n v="0"/>
    <n v="42"/>
    <n v="0"/>
    <m/>
    <n v="0"/>
    <n v="1"/>
    <n v="495"/>
    <n v="2"/>
    <s v="High School"/>
    <n v="1"/>
    <n v="3"/>
    <n v="37"/>
    <n v="3"/>
    <n v="4"/>
    <n v="3"/>
    <n v="17861"/>
    <n v="26582"/>
    <n v="0"/>
    <n v="13"/>
    <n v="3"/>
    <n v="4"/>
    <n v="80"/>
    <n v="0"/>
    <n v="21"/>
    <n v="2"/>
    <n v="20"/>
    <n v="8"/>
    <n v="2"/>
    <n v="10"/>
  </r>
  <r>
    <s v="No"/>
    <s v="Travel_Rarely"/>
    <s v="Over 55"/>
    <s v="Current Employees"/>
    <x v="1"/>
    <x v="2"/>
    <s v="STAFF-1336"/>
    <x v="955"/>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x v="2"/>
    <x v="0"/>
    <s v="STAFF-1338"/>
    <x v="956"/>
    <x v="1"/>
    <s v="Manager"/>
    <s v="Single"/>
    <s v="No"/>
    <s v="Y"/>
    <n v="4"/>
    <n v="-2"/>
    <n v="0"/>
    <n v="56"/>
    <n v="0"/>
    <m/>
    <n v="0"/>
    <n v="1"/>
    <n v="206"/>
    <n v="8"/>
    <s v="Master's Degree"/>
    <n v="1"/>
    <n v="4"/>
    <n v="99"/>
    <n v="3"/>
    <n v="5"/>
    <n v="2"/>
    <n v="19717"/>
    <n v="4022"/>
    <n v="6"/>
    <n v="14"/>
    <n v="3"/>
    <n v="1"/>
    <n v="80"/>
    <n v="0"/>
    <n v="36"/>
    <n v="3"/>
    <n v="7"/>
    <n v="3"/>
    <n v="7"/>
    <n v="7"/>
  </r>
  <r>
    <s v="No"/>
    <s v="Non-Travel"/>
    <s v="35 - 44"/>
    <s v="Current Employees"/>
    <x v="1"/>
    <x v="0"/>
    <s v="STAFF-1340"/>
    <x v="957"/>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x v="1"/>
    <x v="0"/>
    <s v="STAFF-1344"/>
    <x v="958"/>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x v="1"/>
    <x v="0"/>
    <s v="STAFF-1346"/>
    <x v="959"/>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x v="0"/>
    <x v="3"/>
    <s v="STAFF-1349"/>
    <x v="960"/>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x v="1"/>
    <x v="0"/>
    <s v="STAFF-1350"/>
    <x v="961"/>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x v="2"/>
    <x v="0"/>
    <s v="STAFF-1352"/>
    <x v="96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x v="0"/>
    <x v="0"/>
    <s v="STAFF-1355"/>
    <x v="963"/>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x v="0"/>
    <x v="2"/>
    <s v="STAFF-1356"/>
    <x v="964"/>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x v="1"/>
    <x v="2"/>
    <s v="STAFF-1358"/>
    <x v="965"/>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x v="1"/>
    <x v="2"/>
    <s v="STAFF-1360"/>
    <x v="966"/>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x v="1"/>
    <x v="0"/>
    <s v="STAFF-1361"/>
    <x v="967"/>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x v="0"/>
    <x v="3"/>
    <s v="STAFF-1362"/>
    <x v="968"/>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x v="1"/>
    <x v="0"/>
    <s v="STAFF-1363"/>
    <x v="969"/>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x v="0"/>
    <x v="2"/>
    <s v="STAFF-1364"/>
    <x v="970"/>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x v="1"/>
    <x v="4"/>
    <s v="STAFF-1367"/>
    <x v="971"/>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x v="1"/>
    <x v="0"/>
    <s v="STAFF-1368"/>
    <x v="972"/>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x v="1"/>
    <x v="2"/>
    <s v="STAFF-1369"/>
    <x v="973"/>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x v="0"/>
    <x v="0"/>
    <s v="STAFF-1371"/>
    <x v="974"/>
    <x v="1"/>
    <s v="Sales Executive"/>
    <s v="Single"/>
    <s v="No"/>
    <s v="Y"/>
    <n v="3"/>
    <n v="-2"/>
    <n v="0"/>
    <n v="27"/>
    <n v="0"/>
    <m/>
    <n v="0"/>
    <n v="1"/>
    <n v="793"/>
    <n v="2"/>
    <s v="High School"/>
    <n v="1"/>
    <n v="4"/>
    <n v="43"/>
    <n v="1"/>
    <n v="2"/>
    <n v="4"/>
    <n v="5071"/>
    <n v="20392"/>
    <n v="3"/>
    <n v="20"/>
    <n v="4"/>
    <n v="2"/>
    <n v="80"/>
    <n v="0"/>
    <n v="8"/>
    <n v="3"/>
    <n v="6"/>
    <n v="2"/>
    <n v="0"/>
    <n v="0"/>
  </r>
  <r>
    <s v="Yes"/>
    <s v="Travel_Rarely"/>
    <s v="Over 55"/>
    <s v="Ex-Employees"/>
    <x v="0"/>
    <x v="3"/>
    <s v="STAFF-1372"/>
    <x v="975"/>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x v="1"/>
    <x v="0"/>
    <s v="STAFF-1373"/>
    <x v="976"/>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x v="1"/>
    <x v="4"/>
    <s v="STAFF-1374"/>
    <x v="977"/>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x v="1"/>
    <x v="2"/>
    <s v="STAFF-1375"/>
    <x v="978"/>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x v="1"/>
    <x v="2"/>
    <s v="STAFF-1377"/>
    <x v="979"/>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x v="0"/>
    <x v="0"/>
    <s v="STAFF-1379"/>
    <x v="980"/>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x v="0"/>
    <x v="3"/>
    <s v="STAFF-1380"/>
    <x v="981"/>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x v="1"/>
    <x v="0"/>
    <s v="STAFF-1382"/>
    <x v="9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x v="1"/>
    <x v="4"/>
    <s v="STAFF-1383"/>
    <x v="9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x v="0"/>
    <x v="0"/>
    <s v="STAFF-1387"/>
    <x v="984"/>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x v="1"/>
    <x v="2"/>
    <s v="STAFF-1389"/>
    <x v="985"/>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x v="0"/>
    <x v="0"/>
    <s v="STAFF-1390"/>
    <x v="986"/>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x v="0"/>
    <x v="3"/>
    <s v="STAFF-1391"/>
    <x v="987"/>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x v="1"/>
    <x v="0"/>
    <s v="STAFF-1392"/>
    <x v="988"/>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x v="1"/>
    <x v="0"/>
    <s v="STAFF-1394"/>
    <x v="989"/>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x v="0"/>
    <x v="0"/>
    <s v="STAFF-1395"/>
    <x v="990"/>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x v="0"/>
    <x v="3"/>
    <s v="STAFF-1396"/>
    <x v="991"/>
    <x v="1"/>
    <s v="Sales Executive"/>
    <s v="Married"/>
    <s v="Yes"/>
    <s v="Y"/>
    <n v="3"/>
    <n v="-2"/>
    <n v="0"/>
    <n v="32"/>
    <n v="0"/>
    <m/>
    <n v="0"/>
    <n v="1"/>
    <n v="499"/>
    <n v="2"/>
    <s v="High School"/>
    <n v="1"/>
    <n v="3"/>
    <n v="36"/>
    <n v="3"/>
    <n v="2"/>
    <n v="2"/>
    <n v="4078"/>
    <n v="20497"/>
    <n v="0"/>
    <n v="13"/>
    <n v="3"/>
    <n v="1"/>
    <n v="80"/>
    <n v="3"/>
    <n v="4"/>
    <n v="2"/>
    <n v="3"/>
    <n v="2"/>
    <n v="1"/>
    <n v="2"/>
  </r>
  <r>
    <s v="No"/>
    <s v="Non-Travel"/>
    <s v="35 - 44"/>
    <s v="Current Employees"/>
    <x v="1"/>
    <x v="0"/>
    <s v="STAFF-1397"/>
    <x v="992"/>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x v="0"/>
    <x v="0"/>
    <s v="STAFF-1399"/>
    <x v="993"/>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x v="1"/>
    <x v="2"/>
    <s v="STAFF-1401"/>
    <x v="994"/>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x v="1"/>
    <x v="2"/>
    <s v="STAFF-1402"/>
    <x v="995"/>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x v="0"/>
    <x v="3"/>
    <s v="STAFF-1403"/>
    <x v="996"/>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x v="1"/>
    <x v="0"/>
    <s v="STAFF-1405"/>
    <x v="997"/>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x v="1"/>
    <x v="2"/>
    <s v="STAFF-1407"/>
    <x v="998"/>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x v="2"/>
    <x v="5"/>
    <s v="STAFF-1408"/>
    <x v="999"/>
    <x v="0"/>
    <s v="Manager"/>
    <s v="Married"/>
    <s v="No"/>
    <s v="Y"/>
    <n v="5"/>
    <n v="-2"/>
    <n v="0"/>
    <n v="42"/>
    <n v="0"/>
    <m/>
    <n v="0"/>
    <n v="1"/>
    <n v="1147"/>
    <n v="10"/>
    <s v="Bachelor's Degree"/>
    <n v="1"/>
    <n v="3"/>
    <n v="31"/>
    <n v="3"/>
    <n v="4"/>
    <n v="3"/>
    <n v="16799"/>
    <n v="16616"/>
    <n v="0"/>
    <n v="14"/>
    <n v="3"/>
    <n v="3"/>
    <n v="80"/>
    <n v="1"/>
    <n v="21"/>
    <n v="3"/>
    <n v="20"/>
    <n v="7"/>
    <n v="0"/>
    <n v="9"/>
  </r>
  <r>
    <s v="No"/>
    <s v="Non-Travel"/>
    <s v="25 - 34"/>
    <s v="Current Employees"/>
    <x v="1"/>
    <x v="2"/>
    <s v="STAFF-1955"/>
    <x v="1000"/>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x v="1"/>
    <x v="2"/>
    <s v="STAFF-1662"/>
    <x v="1001"/>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x v="1"/>
    <x v="0"/>
    <s v="STAFF-1630"/>
    <x v="1002"/>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x v="1"/>
    <x v="2"/>
    <s v="STAFF-2000"/>
    <x v="1003"/>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x v="1"/>
    <x v="2"/>
    <s v="STAFF-1839"/>
    <x v="1004"/>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x v="0"/>
    <x v="0"/>
    <s v="STAFF-1929"/>
    <x v="1005"/>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x v="0"/>
    <x v="0"/>
    <s v="STAFF-1495"/>
    <x v="1006"/>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x v="0"/>
    <x v="3"/>
    <s v="STAFF-1756"/>
    <x v="1007"/>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x v="1"/>
    <x v="2"/>
    <s v="STAFF-1900"/>
    <x v="1008"/>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x v="1"/>
    <x v="0"/>
    <s v="STAFF-2025"/>
    <x v="1009"/>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x v="1"/>
    <x v="2"/>
    <s v="STAFF-1760"/>
    <x v="101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x v="1"/>
    <x v="0"/>
    <s v="STAFF-1870"/>
    <x v="1011"/>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x v="1"/>
    <x v="4"/>
    <s v="STAFF-1985"/>
    <x v="1012"/>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x v="1"/>
    <x v="0"/>
    <s v="STAFF-1513"/>
    <x v="10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x v="1"/>
    <x v="2"/>
    <s v="STAFF-1633"/>
    <x v="1014"/>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x v="1"/>
    <x v="2"/>
    <s v="STAFF-1480"/>
    <x v="1015"/>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x v="1"/>
    <x v="4"/>
    <s v="STAFF-1745"/>
    <x v="1016"/>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x v="0"/>
    <x v="3"/>
    <s v="STAFF-1481"/>
    <x v="1017"/>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x v="0"/>
    <x v="3"/>
    <s v="STAFF-1833"/>
    <x v="1018"/>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x v="2"/>
    <x v="5"/>
    <s v="STAFF-1987"/>
    <x v="1019"/>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x v="2"/>
    <x v="0"/>
    <s v="STAFF-1625"/>
    <x v="1020"/>
    <x v="0"/>
    <s v="Manager"/>
    <s v="Married"/>
    <s v="No"/>
    <s v="Y"/>
    <n v="2"/>
    <n v="-2"/>
    <n v="0"/>
    <n v="47"/>
    <n v="0"/>
    <m/>
    <n v="0"/>
    <n v="1"/>
    <n v="1176"/>
    <n v="26"/>
    <s v="Master's Degree"/>
    <n v="1"/>
    <n v="4"/>
    <n v="98"/>
    <n v="3"/>
    <n v="5"/>
    <n v="3"/>
    <n v="19658"/>
    <n v="5220"/>
    <n v="3"/>
    <n v="11"/>
    <n v="3"/>
    <n v="3"/>
    <n v="80"/>
    <n v="1"/>
    <n v="27"/>
    <n v="3"/>
    <n v="5"/>
    <n v="2"/>
    <n v="1"/>
    <n v="0"/>
  </r>
  <r>
    <s v="No"/>
    <s v="Travel_Rarely"/>
    <s v="25 - 34"/>
    <s v="Current Employees"/>
    <x v="2"/>
    <x v="2"/>
    <s v="STAFF-1461"/>
    <x v="102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x v="1"/>
    <x v="2"/>
    <s v="STAFF-1916"/>
    <x v="1022"/>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x v="1"/>
    <x v="0"/>
    <s v="STAFF-1829"/>
    <x v="1023"/>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x v="1"/>
    <x v="0"/>
    <s v="STAFF-1822"/>
    <x v="1024"/>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x v="1"/>
    <x v="4"/>
    <s v="STAFF-1762"/>
    <x v="1025"/>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x v="1"/>
    <x v="0"/>
    <s v="STAFF-1658"/>
    <x v="1026"/>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x v="1"/>
    <x v="1"/>
    <s v="STAFF-1635"/>
    <x v="1027"/>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x v="1"/>
    <x v="0"/>
    <s v="STAFF-1656"/>
    <x v="1028"/>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x v="1"/>
    <x v="2"/>
    <s v="STAFF-1502"/>
    <x v="1029"/>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x v="1"/>
    <x v="2"/>
    <s v="STAFF-1866"/>
    <x v="1030"/>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x v="1"/>
    <x v="4"/>
    <s v="STAFF-1786"/>
    <x v="1031"/>
    <x v="0"/>
    <s v="Manager"/>
    <s v="Married"/>
    <s v="No"/>
    <s v="Y"/>
    <n v="2"/>
    <n v="-2"/>
    <n v="0"/>
    <n v="51"/>
    <n v="0"/>
    <m/>
    <n v="0"/>
    <n v="1"/>
    <n v="942"/>
    <n v="3"/>
    <s v="Bachelor's Degree"/>
    <n v="1"/>
    <n v="4"/>
    <n v="53"/>
    <n v="3"/>
    <n v="3"/>
    <n v="4"/>
    <n v="13116"/>
    <n v="22984"/>
    <n v="2"/>
    <n v="11"/>
    <n v="3"/>
    <n v="4"/>
    <n v="80"/>
    <n v="0"/>
    <n v="15"/>
    <n v="3"/>
    <n v="2"/>
    <n v="2"/>
    <n v="2"/>
    <n v="2"/>
  </r>
  <r>
    <s v="No"/>
    <s v="Travel_Rarely"/>
    <s v="25 - 34"/>
    <s v="Current Employees"/>
    <x v="1"/>
    <x v="0"/>
    <s v="STAFF-1701"/>
    <x v="1032"/>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x v="1"/>
    <x v="2"/>
    <s v="STAFF-1647"/>
    <x v="1033"/>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x v="1"/>
    <x v="1"/>
    <s v="STAFF-1409"/>
    <x v="1034"/>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x v="1"/>
    <x v="2"/>
    <s v="STAFF-2015"/>
    <x v="103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x v="1"/>
    <x v="2"/>
    <s v="STAFF-1640"/>
    <x v="1036"/>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x v="1"/>
    <x v="1"/>
    <s v="STAFF-1544"/>
    <x v="1037"/>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x v="1"/>
    <x v="0"/>
    <s v="STAFF-2052"/>
    <x v="1038"/>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x v="1"/>
    <x v="0"/>
    <s v="STAFF-1802"/>
    <x v="1039"/>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x v="1"/>
    <x v="0"/>
    <s v="STAFF-1617"/>
    <x v="1040"/>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x v="1"/>
    <x v="1"/>
    <s v="STAFF-1576"/>
    <x v="1041"/>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x v="1"/>
    <x v="0"/>
    <s v="STAFF-1447"/>
    <x v="1042"/>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x v="1"/>
    <x v="0"/>
    <s v="STAFF-1555"/>
    <x v="1043"/>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x v="1"/>
    <x v="1"/>
    <s v="STAFF-1782"/>
    <x v="1044"/>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x v="1"/>
    <x v="2"/>
    <s v="STAFF-1687"/>
    <x v="1045"/>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x v="1"/>
    <x v="2"/>
    <s v="STAFF-1709"/>
    <x v="1046"/>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x v="1"/>
    <x v="2"/>
    <s v="STAFF-1830"/>
    <x v="1047"/>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x v="1"/>
    <x v="0"/>
    <s v="STAFF-1628"/>
    <x v="104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x v="1"/>
    <x v="1"/>
    <s v="STAFF-1655"/>
    <x v="1049"/>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x v="1"/>
    <x v="0"/>
    <s v="STAFF-1969"/>
    <x v="1050"/>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x v="1"/>
    <x v="2"/>
    <s v="STAFF-1443"/>
    <x v="1051"/>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x v="1"/>
    <x v="0"/>
    <s v="STAFF-1888"/>
    <x v="1052"/>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x v="1"/>
    <x v="0"/>
    <s v="STAFF-1651"/>
    <x v="1053"/>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x v="1"/>
    <x v="1"/>
    <s v="STAFF-1607"/>
    <x v="1054"/>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x v="1"/>
    <x v="2"/>
    <s v="STAFF-2051"/>
    <x v="1055"/>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x v="1"/>
    <x v="0"/>
    <s v="STAFF-1430"/>
    <x v="1056"/>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x v="1"/>
    <x v="2"/>
    <s v="STAFF-1411"/>
    <x v="1057"/>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x v="1"/>
    <x v="2"/>
    <s v="STAFF-1816"/>
    <x v="1058"/>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x v="1"/>
    <x v="0"/>
    <s v="STAFF-1525"/>
    <x v="1059"/>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x v="1"/>
    <x v="0"/>
    <s v="STAFF-1856"/>
    <x v="1060"/>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x v="1"/>
    <x v="0"/>
    <s v="STAFF-2010"/>
    <x v="1061"/>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x v="1"/>
    <x v="2"/>
    <s v="STAFF-1735"/>
    <x v="1062"/>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x v="1"/>
    <x v="2"/>
    <s v="STAFF-1751"/>
    <x v="1063"/>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x v="1"/>
    <x v="2"/>
    <s v="STAFF-2054"/>
    <x v="106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x v="1"/>
    <x v="0"/>
    <s v="STAFF-1529"/>
    <x v="1065"/>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x v="1"/>
    <x v="4"/>
    <s v="STAFF-1719"/>
    <x v="1066"/>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x v="1"/>
    <x v="2"/>
    <s v="STAFF-1422"/>
    <x v="1067"/>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x v="0"/>
    <x v="4"/>
    <s v="STAFF-1863"/>
    <x v="1068"/>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x v="0"/>
    <x v="0"/>
    <s v="STAFF-1557"/>
    <x v="1069"/>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x v="0"/>
    <x v="3"/>
    <s v="STAFF-1428"/>
    <x v="1070"/>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x v="0"/>
    <x v="0"/>
    <s v="STAFF-1676"/>
    <x v="1071"/>
    <x v="0"/>
    <s v="Manager"/>
    <s v="Divorced"/>
    <s v="No"/>
    <s v="Y"/>
    <n v="2"/>
    <n v="-2"/>
    <n v="0"/>
    <n v="47"/>
    <n v="0"/>
    <m/>
    <n v="0"/>
    <n v="1"/>
    <n v="1225"/>
    <n v="2"/>
    <s v="Master's Degree"/>
    <n v="1"/>
    <n v="2"/>
    <n v="47"/>
    <n v="4"/>
    <n v="4"/>
    <n v="2"/>
    <n v="15972"/>
    <n v="21086"/>
    <n v="6"/>
    <n v="14"/>
    <n v="3"/>
    <n v="3"/>
    <n v="80"/>
    <n v="3"/>
    <n v="29"/>
    <n v="3"/>
    <n v="3"/>
    <n v="2"/>
    <n v="1"/>
    <n v="2"/>
  </r>
  <r>
    <s v="No"/>
    <s v="Travel_Rarely"/>
    <s v="35 - 44"/>
    <s v="Current Employees"/>
    <x v="0"/>
    <x v="0"/>
    <s v="STAFF-2041"/>
    <x v="1072"/>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x v="0"/>
    <x v="3"/>
    <s v="STAFF-2045"/>
    <x v="1073"/>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x v="0"/>
    <x v="3"/>
    <s v="STAFF-2056"/>
    <x v="1074"/>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x v="0"/>
    <x v="3"/>
    <s v="STAFF-1986"/>
    <x v="1075"/>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x v="0"/>
    <x v="2"/>
    <s v="STAFF-1875"/>
    <x v="1076"/>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x v="0"/>
    <x v="0"/>
    <s v="STAFF-1527"/>
    <x v="107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x v="0"/>
    <x v="3"/>
    <s v="STAFF-1935"/>
    <x v="1078"/>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x v="0"/>
    <x v="0"/>
    <s v="STAFF-1598"/>
    <x v="1079"/>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x v="0"/>
    <x v="3"/>
    <s v="STAFF-1784"/>
    <x v="1080"/>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x v="0"/>
    <x v="2"/>
    <s v="STAFF-2024"/>
    <x v="1081"/>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x v="0"/>
    <x v="0"/>
    <s v="STAFF-1673"/>
    <x v="1082"/>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x v="0"/>
    <x v="3"/>
    <s v="STAFF-1436"/>
    <x v="1083"/>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x v="0"/>
    <x v="3"/>
    <s v="STAFF-2016"/>
    <x v="1084"/>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x v="0"/>
    <x v="2"/>
    <s v="STAFF-1898"/>
    <x v="1085"/>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x v="0"/>
    <x v="0"/>
    <s v="STAFF-1583"/>
    <x v="1086"/>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x v="0"/>
    <x v="0"/>
    <s v="STAFF-1585"/>
    <x v="1087"/>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x v="0"/>
    <x v="2"/>
    <s v="STAFF-1657"/>
    <x v="1088"/>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x v="0"/>
    <x v="0"/>
    <s v="STAFF-1710"/>
    <x v="1089"/>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x v="0"/>
    <x v="0"/>
    <s v="STAFF-1779"/>
    <x v="1090"/>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x v="0"/>
    <x v="1"/>
    <s v="STAFF-2060"/>
    <x v="1091"/>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x v="0"/>
    <x v="0"/>
    <s v="STAFF-2046"/>
    <x v="1092"/>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x v="0"/>
    <x v="3"/>
    <s v="STAFF-1757"/>
    <x v="1093"/>
    <x v="0"/>
    <s v="Sales Executive"/>
    <s v="Single"/>
    <s v="No"/>
    <s v="Y"/>
    <n v="1"/>
    <n v="-2"/>
    <n v="0"/>
    <n v="49"/>
    <n v="0"/>
    <m/>
    <n v="0"/>
    <n v="1"/>
    <n v="1313"/>
    <n v="11"/>
    <s v="Master's Degree"/>
    <n v="1"/>
    <n v="4"/>
    <n v="80"/>
    <n v="3"/>
    <n v="2"/>
    <n v="2"/>
    <n v="4507"/>
    <n v="8191"/>
    <n v="3"/>
    <n v="12"/>
    <n v="3"/>
    <n v="3"/>
    <n v="80"/>
    <n v="0"/>
    <n v="8"/>
    <n v="4"/>
    <n v="5"/>
    <n v="1"/>
    <n v="0"/>
    <n v="4"/>
  </r>
  <r>
    <s v="No"/>
    <s v="Non-Travel"/>
    <s v="25 - 34"/>
    <s v="Current Employees"/>
    <x v="2"/>
    <x v="0"/>
    <s v="STAFF-1858"/>
    <x v="1094"/>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x v="2"/>
    <x v="5"/>
    <s v="STAFF-1805"/>
    <x v="109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x v="2"/>
    <x v="5"/>
    <s v="STAFF-1722"/>
    <x v="1096"/>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x v="1"/>
    <x v="2"/>
    <s v="STAFF-1804"/>
    <x v="1097"/>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x v="1"/>
    <x v="2"/>
    <s v="STAFF-1468"/>
    <x v="109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x v="1"/>
    <x v="4"/>
    <s v="STAFF-1482"/>
    <x v="1099"/>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x v="1"/>
    <x v="1"/>
    <s v="STAFF-1449"/>
    <x v="1100"/>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x v="1"/>
    <x v="4"/>
    <s v="STAFF-1771"/>
    <x v="110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x v="1"/>
    <x v="2"/>
    <s v="STAFF-1994"/>
    <x v="1102"/>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x v="1"/>
    <x v="4"/>
    <s v="STAFF-1934"/>
    <x v="1103"/>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x v="1"/>
    <x v="4"/>
    <s v="STAFF-1574"/>
    <x v="110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x v="1"/>
    <x v="0"/>
    <s v="STAFF-1813"/>
    <x v="1105"/>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x v="1"/>
    <x v="2"/>
    <s v="STAFF-2057"/>
    <x v="1106"/>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x v="1"/>
    <x v="4"/>
    <s v="STAFF-1764"/>
    <x v="1107"/>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x v="1"/>
    <x v="0"/>
    <s v="STAFF-1471"/>
    <x v="1108"/>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x v="1"/>
    <x v="2"/>
    <s v="STAFF-1947"/>
    <x v="1109"/>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x v="1"/>
    <x v="4"/>
    <s v="STAFF-1440"/>
    <x v="111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x v="1"/>
    <x v="0"/>
    <s v="STAFF-1976"/>
    <x v="1111"/>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x v="1"/>
    <x v="0"/>
    <s v="STAFF-2022"/>
    <x v="1112"/>
    <x v="1"/>
    <s v="Manager"/>
    <s v="Single"/>
    <s v="No"/>
    <s v="Y"/>
    <n v="3"/>
    <n v="-2"/>
    <n v="0"/>
    <n v="39"/>
    <n v="0"/>
    <m/>
    <n v="0"/>
    <n v="1"/>
    <n v="105"/>
    <n v="9"/>
    <s v="Bachelor's Degree"/>
    <n v="1"/>
    <n v="4"/>
    <n v="87"/>
    <n v="3"/>
    <n v="5"/>
    <n v="4"/>
    <n v="19431"/>
    <n v="15302"/>
    <n v="2"/>
    <n v="13"/>
    <n v="3"/>
    <n v="3"/>
    <n v="80"/>
    <n v="0"/>
    <n v="21"/>
    <n v="2"/>
    <n v="6"/>
    <n v="0"/>
    <n v="1"/>
    <n v="3"/>
  </r>
  <r>
    <s v="No"/>
    <s v="Non-Travel"/>
    <s v="45 - 54"/>
    <s v="Current Employees"/>
    <x v="0"/>
    <x v="0"/>
    <s v="STAFF-2019"/>
    <x v="1113"/>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x v="0"/>
    <x v="3"/>
    <s v="STAFF-1612"/>
    <x v="1114"/>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x v="0"/>
    <x v="3"/>
    <s v="STAFF-1731"/>
    <x v="1115"/>
    <x v="1"/>
    <s v="Sales Executive"/>
    <s v="Married"/>
    <s v="No"/>
    <s v="Y"/>
    <n v="3"/>
    <n v="-2"/>
    <n v="0"/>
    <n v="47"/>
    <n v="0"/>
    <m/>
    <n v="0"/>
    <n v="1"/>
    <n v="543"/>
    <n v="2"/>
    <s v="Master's Degree"/>
    <n v="1"/>
    <n v="3"/>
    <n v="87"/>
    <n v="3"/>
    <n v="2"/>
    <n v="2"/>
    <n v="4978"/>
    <n v="3536"/>
    <n v="7"/>
    <n v="11"/>
    <n v="3"/>
    <n v="4"/>
    <n v="80"/>
    <n v="1"/>
    <n v="4"/>
    <n v="1"/>
    <n v="1"/>
    <n v="0"/>
    <n v="0"/>
    <n v="0"/>
  </r>
  <r>
    <s v="No"/>
    <s v="Non-Travel"/>
    <s v="45 - 54"/>
    <s v="Current Employees"/>
    <x v="0"/>
    <x v="0"/>
    <s v="STAFF-1801"/>
    <x v="1116"/>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x v="2"/>
    <x v="5"/>
    <s v="STAFF-1563"/>
    <x v="1117"/>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x v="2"/>
    <x v="2"/>
    <s v="STAFF-1746"/>
    <x v="1118"/>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x v="1"/>
    <x v="0"/>
    <s v="STAFF-1590"/>
    <x v="1119"/>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x v="1"/>
    <x v="0"/>
    <s v="STAFF-1615"/>
    <x v="1120"/>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x v="1"/>
    <x v="2"/>
    <s v="STAFF-1485"/>
    <x v="1121"/>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x v="1"/>
    <x v="1"/>
    <s v="STAFF-1431"/>
    <x v="1122"/>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x v="1"/>
    <x v="0"/>
    <s v="STAFF-1653"/>
    <x v="112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x v="1"/>
    <x v="0"/>
    <s v="STAFF-1941"/>
    <x v="1124"/>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x v="1"/>
    <x v="2"/>
    <s v="STAFF-1852"/>
    <x v="1125"/>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x v="1"/>
    <x v="0"/>
    <s v="STAFF-1997"/>
    <x v="1126"/>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x v="1"/>
    <x v="0"/>
    <s v="STAFF-1720"/>
    <x v="1127"/>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x v="1"/>
    <x v="1"/>
    <s v="STAFF-1918"/>
    <x v="112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x v="1"/>
    <x v="2"/>
    <s v="STAFF-2061"/>
    <x v="1129"/>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x v="1"/>
    <x v="4"/>
    <s v="STAFF-1597"/>
    <x v="1130"/>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x v="1"/>
    <x v="0"/>
    <s v="STAFF-1668"/>
    <x v="1131"/>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x v="1"/>
    <x v="2"/>
    <s v="STAFF-1922"/>
    <x v="113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x v="1"/>
    <x v="0"/>
    <s v="STAFF-1412"/>
    <x v="1133"/>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x v="1"/>
    <x v="2"/>
    <s v="STAFF-1648"/>
    <x v="1134"/>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x v="0"/>
    <x v="0"/>
    <s v="STAFF-1812"/>
    <x v="1135"/>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x v="0"/>
    <x v="2"/>
    <s v="STAFF-1700"/>
    <x v="1136"/>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x v="0"/>
    <x v="2"/>
    <s v="STAFF-2065"/>
    <x v="1137"/>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x v="0"/>
    <x v="2"/>
    <s v="STAFF-1477"/>
    <x v="1138"/>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x v="0"/>
    <x v="0"/>
    <s v="STAFF-1507"/>
    <x v="1139"/>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x v="0"/>
    <x v="1"/>
    <s v="STAFF-1613"/>
    <x v="1140"/>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x v="0"/>
    <x v="3"/>
    <s v="STAFF-1853"/>
    <x v="1141"/>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x v="2"/>
    <x v="1"/>
    <s v="STAFF-1794"/>
    <x v="1142"/>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x v="2"/>
    <x v="2"/>
    <s v="STAFF-1865"/>
    <x v="1143"/>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x v="2"/>
    <x v="1"/>
    <s v="STAFF-1419"/>
    <x v="1144"/>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x v="2"/>
    <x v="0"/>
    <s v="STAFF-1778"/>
    <x v="1145"/>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x v="1"/>
    <x v="4"/>
    <s v="STAFF-1694"/>
    <x v="1146"/>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x v="1"/>
    <x v="0"/>
    <s v="STAFF-1506"/>
    <x v="1147"/>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x v="1"/>
    <x v="0"/>
    <s v="STAFF-1892"/>
    <x v="1148"/>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x v="1"/>
    <x v="0"/>
    <s v="STAFF-1881"/>
    <x v="1149"/>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x v="1"/>
    <x v="2"/>
    <s v="STAFF-1627"/>
    <x v="1150"/>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x v="1"/>
    <x v="2"/>
    <s v="STAFF-1474"/>
    <x v="1151"/>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x v="1"/>
    <x v="0"/>
    <s v="STAFF-1857"/>
    <x v="1152"/>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x v="1"/>
    <x v="4"/>
    <s v="STAFF-1599"/>
    <x v="1153"/>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x v="1"/>
    <x v="0"/>
    <s v="STAFF-1940"/>
    <x v="1154"/>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x v="1"/>
    <x v="2"/>
    <s v="STAFF-1424"/>
    <x v="1155"/>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x v="1"/>
    <x v="0"/>
    <s v="STAFF-1484"/>
    <x v="1156"/>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x v="1"/>
    <x v="0"/>
    <s v="STAFF-1859"/>
    <x v="1157"/>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x v="1"/>
    <x v="1"/>
    <s v="STAFF-1619"/>
    <x v="1158"/>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x v="1"/>
    <x v="2"/>
    <s v="STAFF-1671"/>
    <x v="1159"/>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x v="1"/>
    <x v="4"/>
    <s v="STAFF-1553"/>
    <x v="1160"/>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x v="1"/>
    <x v="2"/>
    <s v="STAFF-1725"/>
    <x v="1161"/>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x v="1"/>
    <x v="4"/>
    <s v="STAFF-1551"/>
    <x v="1162"/>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x v="1"/>
    <x v="1"/>
    <s v="STAFF-1871"/>
    <x v="1163"/>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x v="1"/>
    <x v="0"/>
    <s v="STAFF-2031"/>
    <x v="1164"/>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x v="1"/>
    <x v="2"/>
    <s v="STAFF-1543"/>
    <x v="1165"/>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x v="1"/>
    <x v="0"/>
    <s v="STAFF-1434"/>
    <x v="1166"/>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x v="1"/>
    <x v="0"/>
    <s v="STAFF-1621"/>
    <x v="1167"/>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x v="1"/>
    <x v="2"/>
    <s v="STAFF-2068"/>
    <x v="11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x v="1"/>
    <x v="2"/>
    <s v="STAFF-1689"/>
    <x v="116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x v="1"/>
    <x v="0"/>
    <s v="STAFF-1867"/>
    <x v="1170"/>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x v="1"/>
    <x v="2"/>
    <s v="STAFF-1989"/>
    <x v="1171"/>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x v="1"/>
    <x v="0"/>
    <s v="STAFF-1954"/>
    <x v="1172"/>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x v="1"/>
    <x v="4"/>
    <s v="STAFF-1473"/>
    <x v="11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x v="1"/>
    <x v="0"/>
    <s v="STAFF-1971"/>
    <x v="1174"/>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x v="1"/>
    <x v="4"/>
    <s v="STAFF-1415"/>
    <x v="117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x v="1"/>
    <x v="4"/>
    <s v="STAFF-1438"/>
    <x v="1176"/>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x v="1"/>
    <x v="2"/>
    <s v="STAFF-1826"/>
    <x v="1177"/>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x v="1"/>
    <x v="2"/>
    <s v="STAFF-1609"/>
    <x v="1178"/>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x v="1"/>
    <x v="2"/>
    <s v="STAFF-1696"/>
    <x v="1179"/>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x v="1"/>
    <x v="4"/>
    <s v="STAFF-1931"/>
    <x v="1180"/>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x v="1"/>
    <x v="0"/>
    <s v="STAFF-1721"/>
    <x v="118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x v="1"/>
    <x v="0"/>
    <s v="STAFF-1729"/>
    <x v="1182"/>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x v="1"/>
    <x v="0"/>
    <s v="STAFF-1580"/>
    <x v="1183"/>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x v="1"/>
    <x v="0"/>
    <s v="STAFF-1903"/>
    <x v="1184"/>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x v="1"/>
    <x v="2"/>
    <s v="STAFF-1542"/>
    <x v="1185"/>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x v="1"/>
    <x v="0"/>
    <s v="STAFF-1601"/>
    <x v="1186"/>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x v="1"/>
    <x v="2"/>
    <s v="STAFF-1911"/>
    <x v="1187"/>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x v="1"/>
    <x v="0"/>
    <s v="STAFF-1799"/>
    <x v="1188"/>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x v="1"/>
    <x v="0"/>
    <s v="STAFF-1763"/>
    <x v="1189"/>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x v="1"/>
    <x v="2"/>
    <s v="STAFF-1707"/>
    <x v="1190"/>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x v="1"/>
    <x v="2"/>
    <s v="STAFF-2062"/>
    <x v="1191"/>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x v="1"/>
    <x v="0"/>
    <s v="STAFF-1523"/>
    <x v="1192"/>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x v="1"/>
    <x v="0"/>
    <s v="STAFF-1728"/>
    <x v="1193"/>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x v="1"/>
    <x v="0"/>
    <s v="STAFF-1798"/>
    <x v="1194"/>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x v="1"/>
    <x v="4"/>
    <s v="STAFF-1592"/>
    <x v="1195"/>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x v="1"/>
    <x v="0"/>
    <s v="STAFF-1682"/>
    <x v="1196"/>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x v="1"/>
    <x v="0"/>
    <s v="STAFF-2012"/>
    <x v="1197"/>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x v="1"/>
    <x v="2"/>
    <s v="STAFF-1803"/>
    <x v="1198"/>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x v="1"/>
    <x v="0"/>
    <s v="STAFF-1596"/>
    <x v="1199"/>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x v="1"/>
    <x v="0"/>
    <s v="STAFF-1514"/>
    <x v="1200"/>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x v="1"/>
    <x v="0"/>
    <s v="STAFF-1558"/>
    <x v="1201"/>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x v="1"/>
    <x v="2"/>
    <s v="STAFF-1618"/>
    <x v="1202"/>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x v="1"/>
    <x v="2"/>
    <s v="STAFF-1698"/>
    <x v="1203"/>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x v="1"/>
    <x v="2"/>
    <s v="STAFF-1770"/>
    <x v="1204"/>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x v="1"/>
    <x v="0"/>
    <s v="STAFF-1631"/>
    <x v="1205"/>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x v="1"/>
    <x v="2"/>
    <s v="STAFF-1718"/>
    <x v="1206"/>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x v="1"/>
    <x v="0"/>
    <s v="STAFF-1435"/>
    <x v="1207"/>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x v="1"/>
    <x v="0"/>
    <s v="STAFF-1659"/>
    <x v="1208"/>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x v="1"/>
    <x v="0"/>
    <s v="STAFF-1533"/>
    <x v="1209"/>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x v="1"/>
    <x v="2"/>
    <s v="STAFF-1577"/>
    <x v="1210"/>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x v="1"/>
    <x v="0"/>
    <s v="STAFF-2014"/>
    <x v="1211"/>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x v="1"/>
    <x v="0"/>
    <s v="STAFF-1981"/>
    <x v="1212"/>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x v="1"/>
    <x v="2"/>
    <s v="STAFF-2008"/>
    <x v="1213"/>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x v="1"/>
    <x v="0"/>
    <s v="STAFF-1814"/>
    <x v="12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x v="1"/>
    <x v="0"/>
    <s v="STAFF-2048"/>
    <x v="1215"/>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x v="1"/>
    <x v="2"/>
    <s v="STAFF-1952"/>
    <x v="1216"/>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x v="1"/>
    <x v="0"/>
    <s v="STAFF-1727"/>
    <x v="121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x v="1"/>
    <x v="0"/>
    <s v="STAFF-1677"/>
    <x v="1218"/>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x v="1"/>
    <x v="2"/>
    <s v="STAFF-1623"/>
    <x v="1219"/>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x v="1"/>
    <x v="1"/>
    <s v="STAFF-1417"/>
    <x v="1220"/>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x v="1"/>
    <x v="2"/>
    <s v="STAFF-1564"/>
    <x v="1221"/>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x v="1"/>
    <x v="0"/>
    <s v="STAFF-1545"/>
    <x v="1222"/>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x v="1"/>
    <x v="0"/>
    <s v="STAFF-1883"/>
    <x v="122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x v="1"/>
    <x v="4"/>
    <s v="STAFF-2038"/>
    <x v="1224"/>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x v="1"/>
    <x v="0"/>
    <s v="STAFF-1475"/>
    <x v="122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x v="1"/>
    <x v="0"/>
    <s v="STAFF-1860"/>
    <x v="1226"/>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x v="1"/>
    <x v="0"/>
    <s v="STAFF-2007"/>
    <x v="122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x v="1"/>
    <x v="1"/>
    <s v="STAFF-1982"/>
    <x v="1228"/>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x v="1"/>
    <x v="2"/>
    <s v="STAFF-1472"/>
    <x v="1229"/>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x v="0"/>
    <x v="0"/>
    <s v="STAFF-1453"/>
    <x v="1230"/>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x v="0"/>
    <x v="3"/>
    <s v="STAFF-1754"/>
    <x v="1231"/>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x v="0"/>
    <x v="0"/>
    <s v="STAFF-2037"/>
    <x v="1232"/>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x v="0"/>
    <x v="2"/>
    <s v="STAFF-1951"/>
    <x v="1233"/>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x v="0"/>
    <x v="0"/>
    <s v="STAFF-1497"/>
    <x v="1234"/>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x v="0"/>
    <x v="2"/>
    <s v="STAFF-1670"/>
    <x v="1235"/>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x v="0"/>
    <x v="3"/>
    <s v="STAFF-1466"/>
    <x v="123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x v="0"/>
    <x v="2"/>
    <s v="STAFF-1548"/>
    <x v="1237"/>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x v="0"/>
    <x v="0"/>
    <s v="STAFF-1560"/>
    <x v="1238"/>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x v="0"/>
    <x v="0"/>
    <s v="STAFF-1996"/>
    <x v="1239"/>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x v="0"/>
    <x v="4"/>
    <s v="STAFF-1749"/>
    <x v="1240"/>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x v="0"/>
    <x v="2"/>
    <s v="STAFF-2013"/>
    <x v="1241"/>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x v="0"/>
    <x v="2"/>
    <s v="STAFF-1945"/>
    <x v="1242"/>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x v="0"/>
    <x v="4"/>
    <s v="STAFF-1568"/>
    <x v="1243"/>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x v="0"/>
    <x v="0"/>
    <s v="STAFF-1582"/>
    <x v="1244"/>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x v="0"/>
    <x v="0"/>
    <s v="STAFF-1739"/>
    <x v="1245"/>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x v="0"/>
    <x v="0"/>
    <s v="STAFF-1492"/>
    <x v="1246"/>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x v="0"/>
    <x v="3"/>
    <s v="STAFF-1446"/>
    <x v="1247"/>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x v="0"/>
    <x v="2"/>
    <s v="STAFF-1588"/>
    <x v="124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x v="0"/>
    <x v="3"/>
    <s v="STAFF-1787"/>
    <x v="1249"/>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x v="0"/>
    <x v="3"/>
    <s v="STAFF-1908"/>
    <x v="1250"/>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x v="0"/>
    <x v="0"/>
    <s v="STAFF-1995"/>
    <x v="1251"/>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x v="0"/>
    <x v="0"/>
    <s v="STAFF-1479"/>
    <x v="1252"/>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x v="0"/>
    <x v="0"/>
    <s v="STAFF-1961"/>
    <x v="1253"/>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x v="0"/>
    <x v="3"/>
    <s v="STAFF-1975"/>
    <x v="1254"/>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x v="0"/>
    <x v="2"/>
    <s v="STAFF-1740"/>
    <x v="1255"/>
    <x v="1"/>
    <s v="Manager"/>
    <s v="Single"/>
    <s v="No"/>
    <s v="Y"/>
    <n v="3"/>
    <n v="-2"/>
    <n v="0"/>
    <n v="40"/>
    <n v="0"/>
    <m/>
    <n v="0"/>
    <n v="1"/>
    <n v="611"/>
    <n v="7"/>
    <s v="Master's Degree"/>
    <n v="1"/>
    <n v="2"/>
    <n v="88"/>
    <n v="3"/>
    <n v="5"/>
    <n v="2"/>
    <n v="19833"/>
    <n v="4349"/>
    <n v="1"/>
    <n v="14"/>
    <n v="3"/>
    <n v="2"/>
    <n v="80"/>
    <n v="0"/>
    <n v="21"/>
    <n v="2"/>
    <n v="21"/>
    <n v="8"/>
    <n v="12"/>
    <n v="8"/>
  </r>
  <r>
    <s v="No"/>
    <s v="Travel_Rarely"/>
    <s v="25 - 34"/>
    <s v="Current Employees"/>
    <x v="0"/>
    <x v="3"/>
    <s v="STAFF-1924"/>
    <x v="1256"/>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x v="0"/>
    <x v="2"/>
    <s v="STAFF-1650"/>
    <x v="1257"/>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x v="0"/>
    <x v="2"/>
    <s v="STAFF-1836"/>
    <x v="1258"/>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x v="0"/>
    <x v="1"/>
    <s v="STAFF-1478"/>
    <x v="1259"/>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x v="0"/>
    <x v="0"/>
    <s v="STAFF-1680"/>
    <x v="126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x v="0"/>
    <x v="2"/>
    <s v="STAFF-1469"/>
    <x v="1261"/>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x v="0"/>
    <x v="3"/>
    <s v="STAFF-1708"/>
    <x v="1262"/>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x v="0"/>
    <x v="3"/>
    <s v="STAFF-1965"/>
    <x v="1263"/>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x v="0"/>
    <x v="0"/>
    <s v="STAFF-1602"/>
    <x v="1264"/>
    <x v="1"/>
    <s v="Manager"/>
    <s v="Single"/>
    <s v="No"/>
    <s v="Y"/>
    <n v="5"/>
    <n v="-2"/>
    <n v="0"/>
    <n v="46"/>
    <n v="0"/>
    <m/>
    <n v="0"/>
    <n v="1"/>
    <n v="563"/>
    <n v="1"/>
    <s v="Master's Degree"/>
    <n v="1"/>
    <n v="4"/>
    <n v="56"/>
    <n v="4"/>
    <n v="4"/>
    <n v="1"/>
    <n v="17567"/>
    <n v="3156"/>
    <n v="1"/>
    <n v="15"/>
    <n v="3"/>
    <n v="2"/>
    <n v="80"/>
    <n v="0"/>
    <n v="27"/>
    <n v="1"/>
    <n v="26"/>
    <n v="0"/>
    <n v="0"/>
    <n v="12"/>
  </r>
  <r>
    <s v="No"/>
    <s v="Non-Travel"/>
    <s v="Under 25"/>
    <s v="Current Employees"/>
    <x v="1"/>
    <x v="1"/>
    <s v="STAFF-1605"/>
    <x v="126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x v="1"/>
    <x v="2"/>
    <s v="STAFF-1937"/>
    <x v="1266"/>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x v="1"/>
    <x v="4"/>
    <s v="STAFF-1646"/>
    <x v="1267"/>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x v="1"/>
    <x v="0"/>
    <s v="STAFF-1850"/>
    <x v="1268"/>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x v="2"/>
    <x v="0"/>
    <s v="STAFF-1683"/>
    <x v="1269"/>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x v="2"/>
    <x v="0"/>
    <s v="STAFF-2040"/>
    <x v="127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x v="1"/>
    <x v="2"/>
    <s v="STAFF-1608"/>
    <x v="1271"/>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x v="1"/>
    <x v="0"/>
    <s v="STAFF-1827"/>
    <x v="1272"/>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x v="1"/>
    <x v="2"/>
    <s v="STAFF-1674"/>
    <x v="1273"/>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x v="1"/>
    <x v="2"/>
    <s v="STAFF-1974"/>
    <x v="12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x v="1"/>
    <x v="1"/>
    <s v="STAFF-1886"/>
    <x v="1275"/>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x v="1"/>
    <x v="0"/>
    <s v="STAFF-1893"/>
    <x v="1276"/>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x v="1"/>
    <x v="0"/>
    <s v="STAFF-1724"/>
    <x v="1277"/>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x v="1"/>
    <x v="2"/>
    <s v="STAFF-2009"/>
    <x v="1278"/>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x v="1"/>
    <x v="0"/>
    <s v="STAFF-1661"/>
    <x v="1279"/>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x v="1"/>
    <x v="0"/>
    <s v="STAFF-1703"/>
    <x v="1280"/>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x v="1"/>
    <x v="2"/>
    <s v="STAFF-1638"/>
    <x v="1281"/>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x v="1"/>
    <x v="0"/>
    <s v="STAFF-1614"/>
    <x v="1282"/>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x v="1"/>
    <x v="2"/>
    <s v="STAFF-1587"/>
    <x v="1283"/>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x v="1"/>
    <x v="2"/>
    <s v="STAFF-1611"/>
    <x v="1284"/>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x v="1"/>
    <x v="2"/>
    <s v="STAFF-1980"/>
    <x v="1285"/>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x v="1"/>
    <x v="0"/>
    <s v="STAFF-1641"/>
    <x v="1286"/>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x v="0"/>
    <x v="3"/>
    <s v="STAFF-1815"/>
    <x v="1287"/>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x v="0"/>
    <x v="2"/>
    <s v="STAFF-1912"/>
    <x v="1288"/>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x v="0"/>
    <x v="0"/>
    <s v="STAFF-1962"/>
    <x v="1289"/>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x v="0"/>
    <x v="2"/>
    <s v="STAFF-1915"/>
    <x v="1290"/>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x v="0"/>
    <x v="4"/>
    <s v="STAFF-1880"/>
    <x v="1291"/>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x v="0"/>
    <x v="2"/>
    <s v="STAFF-1503"/>
    <x v="1292"/>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x v="0"/>
    <x v="0"/>
    <s v="STAFF-1938"/>
    <x v="1293"/>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x v="0"/>
    <x v="2"/>
    <s v="STAFF-1445"/>
    <x v="1294"/>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x v="0"/>
    <x v="3"/>
    <s v="STAFF-1425"/>
    <x v="129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x v="1"/>
    <x v="0"/>
    <s v="STAFF-1552"/>
    <x v="1296"/>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x v="1"/>
    <x v="2"/>
    <s v="STAFF-1948"/>
    <x v="1297"/>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x v="1"/>
    <x v="0"/>
    <s v="STAFF-1737"/>
    <x v="1298"/>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x v="0"/>
    <x v="0"/>
    <s v="STAFF-1774"/>
    <x v="1299"/>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x v="2"/>
    <x v="5"/>
    <s v="STAFF-1642"/>
    <x v="1300"/>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x v="2"/>
    <x v="1"/>
    <s v="STAFF-1972"/>
    <x v="1301"/>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x v="1"/>
    <x v="0"/>
    <s v="STAFF-1837"/>
    <x v="1302"/>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x v="1"/>
    <x v="1"/>
    <s v="STAFF-1932"/>
    <x v="1303"/>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x v="1"/>
    <x v="0"/>
    <s v="STAFF-1594"/>
    <x v="130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x v="1"/>
    <x v="2"/>
    <s v="STAFF-1606"/>
    <x v="1305"/>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x v="1"/>
    <x v="0"/>
    <s v="STAFF-1547"/>
    <x v="1306"/>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x v="1"/>
    <x v="0"/>
    <s v="STAFF-2049"/>
    <x v="1307"/>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x v="1"/>
    <x v="2"/>
    <s v="STAFF-1704"/>
    <x v="1308"/>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x v="1"/>
    <x v="2"/>
    <s v="STAFF-1496"/>
    <x v="1309"/>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x v="1"/>
    <x v="2"/>
    <s v="STAFF-1539"/>
    <x v="1310"/>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x v="1"/>
    <x v="0"/>
    <s v="STAFF-1753"/>
    <x v="1311"/>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x v="0"/>
    <x v="0"/>
    <s v="STAFF-1927"/>
    <x v="1312"/>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x v="2"/>
    <x v="5"/>
    <s v="STAFF-1973"/>
    <x v="131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x v="1"/>
    <x v="2"/>
    <s v="STAFF-1460"/>
    <x v="1314"/>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x v="1"/>
    <x v="2"/>
    <s v="STAFF-1789"/>
    <x v="1315"/>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x v="1"/>
    <x v="0"/>
    <s v="STAFF-1998"/>
    <x v="1316"/>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x v="1"/>
    <x v="1"/>
    <s v="STAFF-1992"/>
    <x v="1317"/>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x v="1"/>
    <x v="2"/>
    <s v="STAFF-1448"/>
    <x v="131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x v="1"/>
    <x v="0"/>
    <s v="STAFF-1501"/>
    <x v="1319"/>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x v="1"/>
    <x v="2"/>
    <s v="STAFF-1766"/>
    <x v="1320"/>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x v="1"/>
    <x v="0"/>
    <s v="STAFF-1549"/>
    <x v="1321"/>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x v="1"/>
    <x v="1"/>
    <s v="STAFF-2053"/>
    <x v="1322"/>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x v="1"/>
    <x v="0"/>
    <s v="STAFF-1790"/>
    <x v="1323"/>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x v="1"/>
    <x v="2"/>
    <s v="STAFF-2003"/>
    <x v="1324"/>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x v="1"/>
    <x v="4"/>
    <s v="STAFF-1465"/>
    <x v="132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x v="1"/>
    <x v="2"/>
    <s v="STAFF-1755"/>
    <x v="1326"/>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x v="1"/>
    <x v="2"/>
    <s v="STAFF-1586"/>
    <x v="1327"/>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x v="1"/>
    <x v="2"/>
    <s v="STAFF-2020"/>
    <x v="1328"/>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x v="1"/>
    <x v="0"/>
    <s v="STAFF-1515"/>
    <x v="1329"/>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x v="0"/>
    <x v="2"/>
    <s v="STAFF-1669"/>
    <x v="1330"/>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x v="0"/>
    <x v="0"/>
    <s v="STAFF-1732"/>
    <x v="1331"/>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x v="0"/>
    <x v="3"/>
    <s v="STAFF-1943"/>
    <x v="1332"/>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x v="0"/>
    <x v="4"/>
    <s v="STAFF-1535"/>
    <x v="1333"/>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x v="0"/>
    <x v="3"/>
    <s v="STAFF-1591"/>
    <x v="1334"/>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x v="0"/>
    <x v="2"/>
    <s v="STAFF-1706"/>
    <x v="1335"/>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x v="0"/>
    <x v="0"/>
    <s v="STAFF-1882"/>
    <x v="1336"/>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x v="0"/>
    <x v="2"/>
    <s v="STAFF-2021"/>
    <x v="1337"/>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x v="0"/>
    <x v="0"/>
    <s v="STAFF-1678"/>
    <x v="133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x v="1"/>
    <x v="2"/>
    <s v="STAFF-1979"/>
    <x v="133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x v="0"/>
    <x v="0"/>
    <s v="STAFF-1845"/>
    <x v="1340"/>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x v="1"/>
    <x v="2"/>
    <s v="STAFF-1520"/>
    <x v="1341"/>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x v="1"/>
    <x v="2"/>
    <s v="STAFF-1675"/>
    <x v="1342"/>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x v="1"/>
    <x v="4"/>
    <s v="STAFF-1736"/>
    <x v="1343"/>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x v="2"/>
    <x v="0"/>
    <s v="STAFF-1744"/>
    <x v="13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x v="1"/>
    <x v="2"/>
    <s v="STAFF-1622"/>
    <x v="1345"/>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x v="1"/>
    <x v="0"/>
    <s v="STAFF-1581"/>
    <x v="1346"/>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x v="1"/>
    <x v="0"/>
    <s v="STAFF-2034"/>
    <x v="1347"/>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x v="1"/>
    <x v="0"/>
    <s v="STAFF-1441"/>
    <x v="1348"/>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x v="1"/>
    <x v="2"/>
    <s v="STAFF-1665"/>
    <x v="1349"/>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x v="1"/>
    <x v="2"/>
    <s v="STAFF-1509"/>
    <x v="1350"/>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x v="1"/>
    <x v="2"/>
    <s v="STAFF-1834"/>
    <x v="1351"/>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x v="0"/>
    <x v="2"/>
    <s v="STAFF-1864"/>
    <x v="1352"/>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x v="0"/>
    <x v="3"/>
    <s v="STAFF-1909"/>
    <x v="1353"/>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x v="0"/>
    <x v="0"/>
    <s v="STAFF-1554"/>
    <x v="13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x v="0"/>
    <x v="3"/>
    <s v="STAFF-2035"/>
    <x v="135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x v="1"/>
    <x v="0"/>
    <s v="STAFF-2026"/>
    <x v="135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x v="1"/>
    <x v="0"/>
    <s v="STAFF-1949"/>
    <x v="1357"/>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x v="1"/>
    <x v="0"/>
    <s v="STAFF-1712"/>
    <x v="1358"/>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x v="1"/>
    <x v="4"/>
    <s v="STAFF-1854"/>
    <x v="1359"/>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x v="1"/>
    <x v="2"/>
    <s v="STAFF-1693"/>
    <x v="1360"/>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x v="0"/>
    <x v="2"/>
    <s v="STAFF-1824"/>
    <x v="1361"/>
    <x v="1"/>
    <s v="Manager"/>
    <s v="Divorced"/>
    <s v="No"/>
    <s v="Y"/>
    <n v="0"/>
    <n v="-2"/>
    <n v="0"/>
    <n v="58"/>
    <n v="0"/>
    <m/>
    <n v="0"/>
    <n v="1"/>
    <n v="350"/>
    <n v="2"/>
    <s v="Bachelor's Degree"/>
    <n v="1"/>
    <n v="2"/>
    <n v="52"/>
    <n v="3"/>
    <n v="4"/>
    <n v="2"/>
    <n v="16291"/>
    <n v="22577"/>
    <n v="4"/>
    <n v="22"/>
    <n v="4"/>
    <n v="4"/>
    <n v="80"/>
    <n v="1"/>
    <n v="37"/>
    <n v="2"/>
    <n v="16"/>
    <n v="9"/>
    <n v="14"/>
    <n v="14"/>
  </r>
  <r>
    <s v="No"/>
    <s v="Non-Travel"/>
    <s v="35 - 44"/>
    <s v="Current Employees"/>
    <x v="0"/>
    <x v="3"/>
    <s v="STAFF-2036"/>
    <x v="1362"/>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x v="2"/>
    <x v="5"/>
    <s v="STAFF-1890"/>
    <x v="1363"/>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x v="1"/>
    <x v="0"/>
    <s v="STAFF-1970"/>
    <x v="1364"/>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x v="1"/>
    <x v="0"/>
    <s v="STAFF-1956"/>
    <x v="1365"/>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x v="1"/>
    <x v="2"/>
    <s v="STAFF-1644"/>
    <x v="1366"/>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x v="0"/>
    <x v="0"/>
    <s v="STAFF-1849"/>
    <x v="1367"/>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x v="2"/>
    <x v="0"/>
    <s v="STAFF-1499"/>
    <x v="1368"/>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x v="1"/>
    <x v="2"/>
    <s v="STAFF-1697"/>
    <x v="1369"/>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x v="1"/>
    <x v="0"/>
    <s v="STAFF-1664"/>
    <x v="1370"/>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x v="1"/>
    <x v="0"/>
    <s v="STAFF-1772"/>
    <x v="1371"/>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x v="1"/>
    <x v="2"/>
    <s v="STAFF-1768"/>
    <x v="1372"/>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x v="1"/>
    <x v="2"/>
    <s v="STAFF-1654"/>
    <x v="1373"/>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x v="1"/>
    <x v="2"/>
    <s v="STAFF-1936"/>
    <x v="1374"/>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x v="1"/>
    <x v="4"/>
    <s v="STAFF-1873"/>
    <x v="1375"/>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x v="1"/>
    <x v="0"/>
    <s v="STAFF-1483"/>
    <x v="1376"/>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x v="1"/>
    <x v="0"/>
    <s v="STAFF-1666"/>
    <x v="1377"/>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x v="1"/>
    <x v="0"/>
    <s v="STAFF-1999"/>
    <x v="1378"/>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x v="1"/>
    <x v="4"/>
    <s v="STAFF-1546"/>
    <x v="1379"/>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x v="1"/>
    <x v="2"/>
    <s v="STAFF-1993"/>
    <x v="1380"/>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x v="1"/>
    <x v="2"/>
    <s v="STAFF-1800"/>
    <x v="1381"/>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x v="1"/>
    <x v="2"/>
    <s v="STAFF-1516"/>
    <x v="1382"/>
    <x v="1"/>
    <s v="Manager"/>
    <s v="Single"/>
    <s v="No"/>
    <s v="Y"/>
    <n v="5"/>
    <n v="-2"/>
    <n v="0"/>
    <n v="32"/>
    <n v="0"/>
    <m/>
    <n v="0"/>
    <n v="1"/>
    <n v="495"/>
    <n v="10"/>
    <s v="Bachelor's Degree"/>
    <n v="1"/>
    <n v="3"/>
    <n v="64"/>
    <n v="3"/>
    <n v="3"/>
    <n v="4"/>
    <n v="11244"/>
    <n v="21072"/>
    <n v="2"/>
    <n v="25"/>
    <n v="4"/>
    <n v="2"/>
    <n v="80"/>
    <n v="0"/>
    <n v="10"/>
    <n v="4"/>
    <n v="5"/>
    <n v="2"/>
    <n v="0"/>
    <n v="0"/>
  </r>
  <r>
    <s v="No"/>
    <s v="Travel_Rarely"/>
    <s v="25 - 34"/>
    <s v="Current Employees"/>
    <x v="1"/>
    <x v="0"/>
    <s v="STAFF-1966"/>
    <x v="1383"/>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x v="1"/>
    <x v="1"/>
    <s v="STAFF-1595"/>
    <x v="1384"/>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x v="0"/>
    <x v="3"/>
    <s v="STAFF-1578"/>
    <x v="1385"/>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x v="0"/>
    <x v="4"/>
    <s v="STAFF-1823"/>
    <x v="1386"/>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x v="0"/>
    <x v="3"/>
    <s v="STAFF-1950"/>
    <x v="1387"/>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x v="1"/>
    <x v="2"/>
    <s v="STAFF-1775"/>
    <x v="1388"/>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x v="0"/>
    <x v="0"/>
    <s v="STAFF-1681"/>
    <x v="1389"/>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x v="1"/>
    <x v="0"/>
    <s v="STAFF-2017"/>
    <x v="1390"/>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x v="1"/>
    <x v="2"/>
    <s v="STAFF-1423"/>
    <x v="1391"/>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x v="1"/>
    <x v="1"/>
    <s v="STAFF-1847"/>
    <x v="1392"/>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x v="0"/>
    <x v="1"/>
    <s v="STAFF-2018"/>
    <x v="1393"/>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x v="0"/>
    <x v="3"/>
    <s v="STAFF-1835"/>
    <x v="1394"/>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x v="2"/>
    <x v="2"/>
    <s v="STAFF-1550"/>
    <x v="1395"/>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x v="1"/>
    <x v="0"/>
    <s v="STAFF-2064"/>
    <x v="1396"/>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x v="1"/>
    <x v="2"/>
    <s v="STAFF-1885"/>
    <x v="1397"/>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x v="0"/>
    <x v="4"/>
    <s v="STAFF-1541"/>
    <x v="1398"/>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x v="0"/>
    <x v="0"/>
    <s v="STAFF-1556"/>
    <x v="1399"/>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x v="2"/>
    <x v="5"/>
    <s v="STAFF-1747"/>
    <x v="1400"/>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x v="2"/>
    <x v="5"/>
    <s v="STAFF-1944"/>
    <x v="1401"/>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x v="1"/>
    <x v="0"/>
    <s v="STAFF-1459"/>
    <x v="1402"/>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x v="1"/>
    <x v="0"/>
    <s v="STAFF-1537"/>
    <x v="1403"/>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x v="0"/>
    <x v="4"/>
    <s v="STAFF-1487"/>
    <x v="1404"/>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x v="0"/>
    <x v="0"/>
    <s v="STAFF-1427"/>
    <x v="1405"/>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x v="2"/>
    <x v="4"/>
    <s v="STAFF-1467"/>
    <x v="1406"/>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x v="1"/>
    <x v="4"/>
    <s v="STAFF-1572"/>
    <x v="1407"/>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x v="1"/>
    <x v="0"/>
    <s v="STAFF-1433"/>
    <x v="1408"/>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x v="0"/>
    <x v="3"/>
    <s v="STAFF-1752"/>
    <x v="1409"/>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x v="1"/>
    <x v="0"/>
    <s v="STAFF-1807"/>
    <x v="1410"/>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x v="1"/>
    <x v="2"/>
    <s v="STAFF-1504"/>
    <x v="1411"/>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x v="0"/>
    <x v="0"/>
    <s v="STAFF-2044"/>
    <x v="1412"/>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x v="0"/>
    <x v="0"/>
    <s v="STAFF-1716"/>
    <x v="1413"/>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x v="0"/>
    <x v="4"/>
    <s v="STAFF-1486"/>
    <x v="1414"/>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x v="0"/>
    <x v="3"/>
    <s v="STAFF-2023"/>
    <x v="1415"/>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x v="0"/>
    <x v="4"/>
    <s v="STAFF-1928"/>
    <x v="1416"/>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x v="2"/>
    <x v="5"/>
    <s v="STAFF-1842"/>
    <x v="1417"/>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x v="2"/>
    <x v="5"/>
    <s v="STAFF-1714"/>
    <x v="1418"/>
    <x v="1"/>
    <s v="Human Resources"/>
    <s v="Married"/>
    <s v="No"/>
    <s v="Y"/>
    <n v="2"/>
    <n v="-2"/>
    <n v="0"/>
    <n v="24"/>
    <n v="1"/>
    <n v="1"/>
    <n v="1"/>
    <n v="0"/>
    <n v="240"/>
    <n v="22"/>
    <s v="High School"/>
    <n v="1"/>
    <n v="4"/>
    <n v="58"/>
    <n v="1"/>
    <n v="1"/>
    <n v="3"/>
    <n v="1555"/>
    <n v="11585"/>
    <n v="1"/>
    <n v="11"/>
    <n v="3"/>
    <n v="3"/>
    <n v="80"/>
    <n v="1"/>
    <n v="1"/>
    <n v="3"/>
    <n v="1"/>
    <n v="0"/>
    <n v="0"/>
    <n v="0"/>
  </r>
  <r>
    <s v="Yes"/>
    <s v="Travel_Rarely"/>
    <s v="25 - 34"/>
    <s v="Ex-Employees"/>
    <x v="1"/>
    <x v="4"/>
    <s v="STAFF-1960"/>
    <x v="1419"/>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x v="1"/>
    <x v="4"/>
    <s v="STAFF-2032"/>
    <x v="1420"/>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x v="1"/>
    <x v="2"/>
    <s v="STAFF-1573"/>
    <x v="1421"/>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x v="1"/>
    <x v="4"/>
    <s v="STAFF-1522"/>
    <x v="14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x v="1"/>
    <x v="0"/>
    <s v="STAFF-1907"/>
    <x v="1423"/>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x v="1"/>
    <x v="0"/>
    <s v="STAFF-1534"/>
    <x v="142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x v="1"/>
    <x v="2"/>
    <s v="STAFF-1809"/>
    <x v="1425"/>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x v="1"/>
    <x v="0"/>
    <s v="STAFF-1692"/>
    <x v="1426"/>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x v="0"/>
    <x v="3"/>
    <s v="STAFF-1457"/>
    <x v="142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x v="0"/>
    <x v="0"/>
    <s v="STAFF-1439"/>
    <x v="1428"/>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x v="0"/>
    <x v="2"/>
    <s v="STAFF-1639"/>
    <x v="142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x v="0"/>
    <x v="0"/>
    <s v="STAFF-1562"/>
    <x v="1430"/>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x v="0"/>
    <x v="3"/>
    <s v="STAFF-1761"/>
    <x v="143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x v="0"/>
    <x v="0"/>
    <s v="STAFF-1734"/>
    <x v="1432"/>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x v="0"/>
    <x v="3"/>
    <s v="STAFF-1780"/>
    <x v="1433"/>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x v="0"/>
    <x v="2"/>
    <s v="STAFF-1876"/>
    <x v="1434"/>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x v="1"/>
    <x v="0"/>
    <s v="STAFF-1939"/>
    <x v="1435"/>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x v="1"/>
    <x v="1"/>
    <s v="STAFF-1421"/>
    <x v="1436"/>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x v="0"/>
    <x v="2"/>
    <s v="STAFF-1691"/>
    <x v="1437"/>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x v="0"/>
    <x v="2"/>
    <s v="STAFF-1624"/>
    <x v="1438"/>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x v="2"/>
    <x v="2"/>
    <s v="STAFF-1818"/>
    <x v="1439"/>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x v="1"/>
    <x v="0"/>
    <s v="STAFF-1569"/>
    <x v="1440"/>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x v="1"/>
    <x v="2"/>
    <s v="STAFF-1783"/>
    <x v="1441"/>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x v="0"/>
    <x v="3"/>
    <s v="STAFF-1933"/>
    <x v="1442"/>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x v="1"/>
    <x v="2"/>
    <s v="STAFF-1792"/>
    <x v="1443"/>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x v="1"/>
    <x v="0"/>
    <s v="STAFF-1464"/>
    <x v="144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x v="1"/>
    <x v="4"/>
    <s v="STAFF-1767"/>
    <x v="1445"/>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x v="1"/>
    <x v="2"/>
    <s v="STAFF-1494"/>
    <x v="1446"/>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x v="0"/>
    <x v="3"/>
    <s v="STAFF-1967"/>
    <x v="144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x v="2"/>
    <x v="5"/>
    <s v="STAFF-1844"/>
    <x v="1448"/>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x v="1"/>
    <x v="2"/>
    <s v="STAFF-2027"/>
    <x v="1449"/>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x v="1"/>
    <x v="2"/>
    <s v="STAFF-1604"/>
    <x v="1450"/>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x v="1"/>
    <x v="0"/>
    <s v="STAFF-1649"/>
    <x v="1451"/>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x v="1"/>
    <x v="2"/>
    <s v="STAFF-1684"/>
    <x v="1452"/>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x v="0"/>
    <x v="3"/>
    <s v="STAFF-2055"/>
    <x v="1453"/>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x v="0"/>
    <x v="2"/>
    <s v="STAFF-1645"/>
    <x v="1454"/>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x v="0"/>
    <x v="3"/>
    <s v="STAFF-1733"/>
    <x v="1455"/>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x v="0"/>
    <x v="0"/>
    <s v="STAFF-1968"/>
    <x v="1456"/>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x v="0"/>
    <x v="3"/>
    <s v="STAFF-1862"/>
    <x v="1457"/>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x v="0"/>
    <x v="0"/>
    <s v="STAFF-1797"/>
    <x v="1458"/>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x v="1"/>
    <x v="2"/>
    <s v="STAFF-1821"/>
    <x v="1459"/>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x v="0"/>
    <x v="0"/>
    <s v="STAFF-1869"/>
    <x v="1460"/>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x v="1"/>
    <x v="0"/>
    <s v="STAFF-1420"/>
    <x v="1461"/>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x v="1"/>
    <x v="0"/>
    <s v="STAFF-1458"/>
    <x v="1462"/>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x v="0"/>
    <x v="2"/>
    <s v="STAFF-1489"/>
    <x v="1463"/>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x v="0"/>
    <x v="0"/>
    <s v="STAFF-1758"/>
    <x v="1464"/>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x v="1"/>
    <x v="4"/>
    <s v="STAFF-1905"/>
    <x v="146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x v="1"/>
    <x v="0"/>
    <s v="STAFF-1868"/>
    <x v="1466"/>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x v="0"/>
    <x v="1"/>
    <s v="STAFF-1667"/>
    <x v="14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x v="1"/>
    <x v="0"/>
    <s v="STAFF-1878"/>
    <x v="146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x v="0"/>
    <x v="0"/>
    <s v="STAFF-1702"/>
    <x v="1469"/>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r>
    <x v="2"/>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A2EC73-09C0-492D-8B07-0B5415F299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93147D-2AC6-4588-9162-C5C3682280E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CEA0A9-E2FA-478D-A60D-FF474B481F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A11"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F949A3-E08D-4DF5-9AC2-0562E9803B14}"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A7E1E6-E519-464C-9F38-9FA78C4860D2}" name="Education by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4E184D-64CE-47C5-867B-E0FD6671A443}" name="Atrition by Job"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999164-4B16-4B7C-B749-AAEEAF99B513}" name="Dept Wise Attritio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8180B4-4027-4B29-A76F-BE3F20C4DF8B}" name="Attrition by Age Group"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9DD170-DC15-486B-94AE-FEE94C4934DF}" name="Marital Status"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22FF41C-6B82-4CFE-8A31-DA87C7F624C6}" sourceName="Gender">
  <pivotTables>
    <pivotTable tabId="7" name="PivotTable1"/>
  </pivotTables>
  <data>
    <tabular pivotCacheId="17801872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1E3F48B4-EBEE-42F8-893E-05717FE2973E}" sourceName="Education Field">
  <pivotTables>
    <pivotTable tabId="9" name="PivotTable2"/>
  </pivotTables>
  <data>
    <tabular pivotCacheId="178018726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460B203C-52E1-436F-8EF1-E2693743ECC4}" sourceName="Gender">
  <pivotTables>
    <pivotTable tabId="9" name="PivotTable2"/>
    <pivotTable tabId="9" name="PivotTable3"/>
  </pivotTables>
  <data>
    <tabular pivotCacheId="1780187262">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F30AE49-A7A4-4E14-9298-4279223A4DEF}" sourceName="Gender">
  <pivotTables>
    <pivotTable tabId="10" name="PivotTable1"/>
    <pivotTable tabId="12" name="Atrition by Job"/>
    <pivotTable tabId="14" name="Attrition by Age Group"/>
    <pivotTable tabId="13" name="Dept Wise Attrition"/>
    <pivotTable tabId="11" name="Education by Attrition"/>
    <pivotTable tabId="15" name="Marital Status"/>
  </pivotTables>
  <data>
    <tabular pivotCacheId="75372933">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1571E70-E4CE-4A05-9E44-268462947AEF}" sourceName="Department">
  <pivotTables>
    <pivotTable tabId="14" name="Attrition by Age Group"/>
    <pivotTable tabId="12" name="Atrition by Job"/>
    <pivotTable tabId="13" name="Dept Wise Attrition"/>
    <pivotTable tabId="11" name="Education by Attrition"/>
    <pivotTable tabId="10" name="PivotTable1"/>
    <pivotTable tabId="15" name="Marital Status"/>
  </pivotTables>
  <data>
    <tabular pivotCacheId="75372933">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8C23DCA-2E25-42DA-BB8C-E30C7661D145}" sourceName="Education Field">
  <pivotTables>
    <pivotTable tabId="14" name="Attrition by Age Group"/>
    <pivotTable tabId="12" name="Atrition by Job"/>
    <pivotTable tabId="13" name="Dept Wise Attrition"/>
    <pivotTable tabId="11" name="Education by Attrition"/>
    <pivotTable tabId="10" name="PivotTable1"/>
    <pivotTable tabId="15" name="Marital Status"/>
  </pivotTables>
  <data>
    <tabular pivotCacheId="75372933">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A2049FA-2656-470F-AB26-C0CECD4AD447}"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3246453-7BE3-49EC-B526-835D23F838B9}" cache="Slicer_Gender2" caption="Gender" columnCount="2" showCaption="0" style="Slicer Style 1" rowHeight="257175"/>
  <slicer name="Department 1" xr10:uid="{A0B55AC2-FCE6-4354-A513-126C7E297EED}" cache="Slicer_Department" caption="Department" showCaption="0" style="Slicer Style 1" rowHeight="257175"/>
  <slicer name="Education Field 3" xr10:uid="{A4047306-4C67-4907-B0C8-04E7C30E2C23}" cache="Slicer_Education_Field2" caption="Education Field" showCaption="0" style="Slicer Style 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E13A79A-FFB4-4197-8128-367A1168B340}" cache="Slicer_Education_Field" caption="Education Field" rowHeight="257175"/>
  <slicer name="Gender 1" xr10:uid="{8F61C4F1-811F-41A8-9060-CF27440FCBC3}" cache="Slicer_Gender1"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8DE7BE1-DDD8-460B-9430-0F07D53FEDFD}" cache="Slicer_Gender2" caption="Gender" columnCount="2" rowHeight="257175"/>
  <slicer name="Education Field 1" xr10:uid="{EC31DBE8-4C2F-4EDD-8DF4-C5BCE3480AFA}"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44EEFDC-71D7-4998-9EFE-B4B4CB784180}" cache="Slicer_Department" caption="Department" rowHeight="257175"/>
  <slicer name="Education Field 2" xr10:uid="{9F4CA7B0-2A8E-4901-B6FD-039E7D1E281E}" cache="Slicer_Education_Field2" caption="Education Field" startItem="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EBA67-6CDB-43F7-B749-E6ECE2FAE778}">
  <dimension ref="A3:E9"/>
  <sheetViews>
    <sheetView workbookViewId="0">
      <selection activeCell="A15" sqref="A15"/>
    </sheetView>
  </sheetViews>
  <sheetFormatPr defaultRowHeight="15.75" x14ac:dyDescent="0.25"/>
  <cols>
    <col min="1" max="1" width="20.25" bestFit="1" customWidth="1"/>
    <col min="2" max="2" width="22.625" bestFit="1" customWidth="1"/>
    <col min="3" max="3" width="13.375" bestFit="1" customWidth="1"/>
  </cols>
  <sheetData>
    <row r="3" spans="1:5" x14ac:dyDescent="0.25">
      <c r="A3" s="2" t="s">
        <v>1554</v>
      </c>
      <c r="B3" s="4" t="s">
        <v>1555</v>
      </c>
      <c r="C3" s="3" t="s">
        <v>1556</v>
      </c>
    </row>
    <row r="4" spans="1:5" x14ac:dyDescent="0.25">
      <c r="A4" s="16">
        <v>1470</v>
      </c>
      <c r="B4" s="17">
        <v>237</v>
      </c>
      <c r="C4" s="18">
        <v>36.923809523809524</v>
      </c>
    </row>
    <row r="8" spans="1:5" x14ac:dyDescent="0.25">
      <c r="A8" t="s">
        <v>1557</v>
      </c>
      <c r="B8" t="s">
        <v>1559</v>
      </c>
      <c r="C8" t="s">
        <v>1558</v>
      </c>
      <c r="D8" t="s">
        <v>1560</v>
      </c>
      <c r="E8" t="s">
        <v>1561</v>
      </c>
    </row>
    <row r="9" spans="1:5" x14ac:dyDescent="0.25">
      <c r="A9">
        <f>GETPIVOTDATA("Sum of Employee Count",$A$3)</f>
        <v>1470</v>
      </c>
      <c r="B9">
        <f>GETPIVOTDATA("Sum of CF_attrition counts",$A$3)</f>
        <v>237</v>
      </c>
      <c r="C9" s="6">
        <f>GETPIVOTDATA("Average of Age",$A$3)</f>
        <v>36.923809523809524</v>
      </c>
      <c r="D9">
        <f>A9-B9</f>
        <v>1233</v>
      </c>
      <c r="E9" s="5">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C52CD-9ADF-4395-A493-9AE60F1911BE}">
  <dimension ref="A1"/>
  <sheetViews>
    <sheetView tabSelected="1" zoomScale="75" zoomScaleNormal="75" workbookViewId="0">
      <selection activeCell="A6" sqref="A6"/>
    </sheetView>
  </sheetViews>
  <sheetFormatPr defaultRowHeight="15.75" x14ac:dyDescent="0.25"/>
  <cols>
    <col min="1" max="18" width="9" style="25"/>
    <col min="19" max="19" width="8.875" style="25" customWidth="1"/>
    <col min="20" max="16384" width="9" style="2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302B-11BB-4F88-8A6B-CBFFB6271A3F}">
  <dimension ref="A3:C11"/>
  <sheetViews>
    <sheetView workbookViewId="0">
      <selection activeCell="I11" sqref="I11"/>
    </sheetView>
  </sheetViews>
  <sheetFormatPr defaultRowHeight="15.75" x14ac:dyDescent="0.25"/>
  <cols>
    <col min="1" max="1" width="23.125" bestFit="1" customWidth="1"/>
  </cols>
  <sheetData>
    <row r="3" spans="1:3" x14ac:dyDescent="0.25">
      <c r="A3" s="7" t="s">
        <v>1562</v>
      </c>
    </row>
    <row r="4" spans="1:3" x14ac:dyDescent="0.25">
      <c r="A4" s="8">
        <v>2.6530612244897958</v>
      </c>
    </row>
    <row r="6" spans="1:3" x14ac:dyDescent="0.25">
      <c r="A6" t="s">
        <v>1563</v>
      </c>
      <c r="B6" s="10">
        <f>GETPIVOTDATA("Job Satisfaction",$A$3)</f>
        <v>2.6530612244897958</v>
      </c>
      <c r="C6" s="9">
        <f>B6/4</f>
        <v>0.66326530612244894</v>
      </c>
    </row>
    <row r="7" spans="1:3" x14ac:dyDescent="0.25">
      <c r="A7" t="s">
        <v>1564</v>
      </c>
      <c r="B7" s="10">
        <f>4-B6</f>
        <v>1.3469387755102042</v>
      </c>
      <c r="C7" s="9">
        <f>B7/4</f>
        <v>0.33673469387755106</v>
      </c>
    </row>
    <row r="10" spans="1:3" x14ac:dyDescent="0.25">
      <c r="A10" s="7" t="s">
        <v>1562</v>
      </c>
    </row>
    <row r="11" spans="1:3" x14ac:dyDescent="0.25">
      <c r="A11" s="8">
        <v>2.6530612244897958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F446-0D79-4F59-AB28-6F7D1CEF4668}">
  <dimension ref="A3:C11"/>
  <sheetViews>
    <sheetView workbookViewId="0">
      <selection activeCell="B12" sqref="B12"/>
    </sheetView>
  </sheetViews>
  <sheetFormatPr defaultRowHeight="15.75" x14ac:dyDescent="0.25"/>
  <cols>
    <col min="1" max="1" width="12.125" bestFit="1" customWidth="1"/>
    <col min="2" max="2" width="20.25" bestFit="1" customWidth="1"/>
  </cols>
  <sheetData>
    <row r="3" spans="1:3" x14ac:dyDescent="0.25">
      <c r="A3" s="11" t="s">
        <v>1565</v>
      </c>
      <c r="B3" s="7" t="s">
        <v>1554</v>
      </c>
    </row>
    <row r="4" spans="1:3" x14ac:dyDescent="0.25">
      <c r="A4" s="12" t="s">
        <v>51</v>
      </c>
      <c r="B4" s="22">
        <v>588</v>
      </c>
    </row>
    <row r="5" spans="1:3" x14ac:dyDescent="0.25">
      <c r="A5" s="13" t="s">
        <v>62</v>
      </c>
      <c r="B5" s="23">
        <v>882</v>
      </c>
    </row>
    <row r="6" spans="1:3" x14ac:dyDescent="0.25">
      <c r="A6" s="13" t="s">
        <v>1566</v>
      </c>
      <c r="B6" s="23"/>
    </row>
    <row r="7" spans="1:3" x14ac:dyDescent="0.25">
      <c r="A7" s="14" t="s">
        <v>1567</v>
      </c>
      <c r="B7" s="24">
        <v>1470</v>
      </c>
    </row>
    <row r="10" spans="1:3" x14ac:dyDescent="0.25">
      <c r="A10" t="s">
        <v>51</v>
      </c>
      <c r="B10">
        <f>IFERROR(GETPIVOTDATA("Employee Count",$A$3,"Gender","Female"),0)</f>
        <v>588</v>
      </c>
      <c r="C10" s="15">
        <f>IFERROR(B10/($B$10+$B$11),0)</f>
        <v>0.4</v>
      </c>
    </row>
    <row r="11" spans="1:3" x14ac:dyDescent="0.25">
      <c r="A11" t="s">
        <v>62</v>
      </c>
      <c r="B11">
        <f>IFERROR(GETPIVOTDATA("Employee Count",$A$3,"Gender","Male"),0)</f>
        <v>882</v>
      </c>
      <c r="C11" s="1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6C5DC-561A-4A7B-A083-BA59EF2D9940}">
  <dimension ref="A3:B9"/>
  <sheetViews>
    <sheetView workbookViewId="0">
      <selection activeCell="I19" sqref="I19"/>
    </sheetView>
  </sheetViews>
  <sheetFormatPr defaultRowHeight="15.75" x14ac:dyDescent="0.25"/>
  <cols>
    <col min="1" max="1" width="16.125" bestFit="1" customWidth="1"/>
    <col min="2" max="2" width="21.75" bestFit="1" customWidth="1"/>
  </cols>
  <sheetData>
    <row r="3" spans="1:2" x14ac:dyDescent="0.25">
      <c r="A3" s="11" t="s">
        <v>1565</v>
      </c>
      <c r="B3" s="7" t="s">
        <v>1568</v>
      </c>
    </row>
    <row r="4" spans="1:2" x14ac:dyDescent="0.25">
      <c r="A4" s="12" t="s">
        <v>134</v>
      </c>
      <c r="B4" s="22">
        <v>5</v>
      </c>
    </row>
    <row r="5" spans="1:2" x14ac:dyDescent="0.25">
      <c r="A5" s="13" t="s">
        <v>65</v>
      </c>
      <c r="B5" s="23">
        <v>31</v>
      </c>
    </row>
    <row r="6" spans="1:2" x14ac:dyDescent="0.25">
      <c r="A6" s="13" t="s">
        <v>55</v>
      </c>
      <c r="B6" s="23">
        <v>44</v>
      </c>
    </row>
    <row r="7" spans="1:2" x14ac:dyDescent="0.25">
      <c r="A7" s="13" t="s">
        <v>71</v>
      </c>
      <c r="B7" s="23">
        <v>58</v>
      </c>
    </row>
    <row r="8" spans="1:2" x14ac:dyDescent="0.25">
      <c r="A8" s="13" t="s">
        <v>77</v>
      </c>
      <c r="B8" s="23">
        <v>99</v>
      </c>
    </row>
    <row r="9" spans="1:2" x14ac:dyDescent="0.25">
      <c r="A9" s="14" t="s">
        <v>1567</v>
      </c>
      <c r="B9" s="2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C6E7-E9F5-4D52-9B64-C8955F109516}">
  <dimension ref="A3:E13"/>
  <sheetViews>
    <sheetView workbookViewId="0">
      <selection activeCell="D3" sqref="D3:E14"/>
    </sheetView>
  </sheetViews>
  <sheetFormatPr defaultRowHeight="15.75" x14ac:dyDescent="0.25"/>
  <cols>
    <col min="1" max="1" width="22.875" bestFit="1" customWidth="1"/>
    <col min="2" max="2" width="21.75" bestFit="1" customWidth="1"/>
    <col min="4" max="4" width="22.875" bestFit="1" customWidth="1"/>
  </cols>
  <sheetData>
    <row r="3" spans="1:5" x14ac:dyDescent="0.25">
      <c r="A3" s="11" t="s">
        <v>1565</v>
      </c>
      <c r="B3" s="7" t="s">
        <v>1568</v>
      </c>
      <c r="D3" t="s">
        <v>9</v>
      </c>
      <c r="E3" t="s">
        <v>0</v>
      </c>
    </row>
    <row r="4" spans="1:5" x14ac:dyDescent="0.25">
      <c r="A4" s="12" t="s">
        <v>83</v>
      </c>
      <c r="B4" s="22">
        <v>9</v>
      </c>
      <c r="D4" t="str">
        <f>A4</f>
        <v>Healthcare Representative</v>
      </c>
      <c r="E4">
        <f>GETPIVOTDATA("CF_attrition count",$A$3,"Job Role",A4)</f>
        <v>9</v>
      </c>
    </row>
    <row r="5" spans="1:5" x14ac:dyDescent="0.25">
      <c r="A5" s="13" t="s">
        <v>163</v>
      </c>
      <c r="B5" s="23">
        <v>12</v>
      </c>
      <c r="D5" t="str">
        <f t="shared" ref="D5:D12" si="0">A5</f>
        <v>Human Resources</v>
      </c>
      <c r="E5">
        <f t="shared" ref="E5:E12" si="1">GETPIVOTDATA("CF_attrition count",$A$3,"Job Role",A5)</f>
        <v>12</v>
      </c>
    </row>
    <row r="6" spans="1:5" x14ac:dyDescent="0.25">
      <c r="A6" s="13" t="s">
        <v>68</v>
      </c>
      <c r="B6" s="23">
        <v>62</v>
      </c>
      <c r="D6" t="str">
        <f t="shared" si="0"/>
        <v>Laboratory Technician</v>
      </c>
      <c r="E6">
        <f t="shared" si="1"/>
        <v>62</v>
      </c>
    </row>
    <row r="7" spans="1:5" x14ac:dyDescent="0.25">
      <c r="A7" s="13" t="s">
        <v>95</v>
      </c>
      <c r="B7" s="23">
        <v>5</v>
      </c>
      <c r="D7" t="str">
        <f t="shared" si="0"/>
        <v>Manager</v>
      </c>
      <c r="E7">
        <f t="shared" si="1"/>
        <v>5</v>
      </c>
    </row>
    <row r="8" spans="1:5" x14ac:dyDescent="0.25">
      <c r="A8" s="13" t="s">
        <v>81</v>
      </c>
      <c r="B8" s="23">
        <v>10</v>
      </c>
      <c r="D8" t="str">
        <f t="shared" si="0"/>
        <v>Manufacturing Director</v>
      </c>
      <c r="E8">
        <f t="shared" si="1"/>
        <v>10</v>
      </c>
    </row>
    <row r="9" spans="1:5" x14ac:dyDescent="0.25">
      <c r="A9" s="13" t="s">
        <v>101</v>
      </c>
      <c r="B9" s="23">
        <v>2</v>
      </c>
      <c r="D9" t="str">
        <f t="shared" si="0"/>
        <v>Research Director</v>
      </c>
      <c r="E9">
        <f t="shared" si="1"/>
        <v>2</v>
      </c>
    </row>
    <row r="10" spans="1:5" x14ac:dyDescent="0.25">
      <c r="A10" s="13" t="s">
        <v>63</v>
      </c>
      <c r="B10" s="23">
        <v>47</v>
      </c>
      <c r="D10" t="str">
        <f t="shared" si="0"/>
        <v>Research Scientist</v>
      </c>
      <c r="E10">
        <f t="shared" si="1"/>
        <v>47</v>
      </c>
    </row>
    <row r="11" spans="1:5" x14ac:dyDescent="0.25">
      <c r="A11" s="13" t="s">
        <v>52</v>
      </c>
      <c r="B11" s="23">
        <v>57</v>
      </c>
      <c r="D11" t="str">
        <f t="shared" si="0"/>
        <v>Sales Executive</v>
      </c>
      <c r="E11">
        <f t="shared" si="1"/>
        <v>57</v>
      </c>
    </row>
    <row r="12" spans="1:5" x14ac:dyDescent="0.25">
      <c r="A12" s="13" t="s">
        <v>99</v>
      </c>
      <c r="B12" s="23">
        <v>33</v>
      </c>
      <c r="D12" t="str">
        <f t="shared" si="0"/>
        <v>Sales Representative</v>
      </c>
      <c r="E12">
        <f t="shared" si="1"/>
        <v>33</v>
      </c>
    </row>
    <row r="13" spans="1:5" x14ac:dyDescent="0.25">
      <c r="A13" s="14" t="s">
        <v>1567</v>
      </c>
      <c r="B13" s="2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17DC-6805-41E2-A814-8EB417213D73}">
  <dimension ref="A3:B8"/>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1" t="s">
        <v>1565</v>
      </c>
      <c r="B3" s="7" t="s">
        <v>1568</v>
      </c>
    </row>
    <row r="4" spans="1:2" x14ac:dyDescent="0.25">
      <c r="A4" s="12" t="s">
        <v>161</v>
      </c>
      <c r="B4" s="19">
        <v>5.0632911392405063E-2</v>
      </c>
    </row>
    <row r="5" spans="1:2" x14ac:dyDescent="0.25">
      <c r="A5" s="13" t="s">
        <v>60</v>
      </c>
      <c r="B5" s="20">
        <v>0.56118143459915615</v>
      </c>
    </row>
    <row r="6" spans="1:2" x14ac:dyDescent="0.25">
      <c r="A6" s="13" t="s">
        <v>48</v>
      </c>
      <c r="B6" s="20">
        <v>0.3881856540084388</v>
      </c>
    </row>
    <row r="7" spans="1:2" x14ac:dyDescent="0.25">
      <c r="A7" s="13" t="s">
        <v>1566</v>
      </c>
      <c r="B7" s="20">
        <v>0</v>
      </c>
    </row>
    <row r="8" spans="1:2" x14ac:dyDescent="0.25">
      <c r="A8" s="14" t="s">
        <v>1567</v>
      </c>
      <c r="B8" s="2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883E-4C88-4C90-B2B8-9F8D291B4E6F}">
  <dimension ref="A3:B9"/>
  <sheetViews>
    <sheetView workbookViewId="0">
      <selection activeCell="L16" sqref="L16"/>
    </sheetView>
  </sheetViews>
  <sheetFormatPr defaultRowHeight="15.75" x14ac:dyDescent="0.25"/>
  <cols>
    <col min="1" max="1" width="12.125" bestFit="1" customWidth="1"/>
    <col min="2" max="2" width="21.75" bestFit="1" customWidth="1"/>
  </cols>
  <sheetData>
    <row r="3" spans="1:2" x14ac:dyDescent="0.25">
      <c r="A3" s="11" t="s">
        <v>1565</v>
      </c>
      <c r="B3" s="7" t="s">
        <v>1568</v>
      </c>
    </row>
    <row r="4" spans="1:2" x14ac:dyDescent="0.25">
      <c r="A4" s="12" t="s">
        <v>69</v>
      </c>
      <c r="B4" s="22">
        <v>112</v>
      </c>
    </row>
    <row r="5" spans="1:2" x14ac:dyDescent="0.25">
      <c r="A5" s="13" t="s">
        <v>46</v>
      </c>
      <c r="B5" s="23">
        <v>51</v>
      </c>
    </row>
    <row r="6" spans="1:2" x14ac:dyDescent="0.25">
      <c r="A6" s="13" t="s">
        <v>92</v>
      </c>
      <c r="B6" s="23">
        <v>38</v>
      </c>
    </row>
    <row r="7" spans="1:2" x14ac:dyDescent="0.25">
      <c r="A7" s="13" t="s">
        <v>58</v>
      </c>
      <c r="B7" s="23">
        <v>25</v>
      </c>
    </row>
    <row r="8" spans="1:2" x14ac:dyDescent="0.25">
      <c r="A8" s="13" t="s">
        <v>75</v>
      </c>
      <c r="B8" s="23">
        <v>11</v>
      </c>
    </row>
    <row r="9" spans="1:2" x14ac:dyDescent="0.25">
      <c r="A9" s="14" t="s">
        <v>1567</v>
      </c>
      <c r="B9" s="2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EB35F-7BD8-45DC-8F7A-3B92435026A0}">
  <dimension ref="A3:F7"/>
  <sheetViews>
    <sheetView workbookViewId="0">
      <selection activeCell="E3" sqref="E3:F7"/>
    </sheetView>
  </sheetViews>
  <sheetFormatPr defaultRowHeight="15.75" x14ac:dyDescent="0.25"/>
  <cols>
    <col min="1" max="1" width="12.125" bestFit="1" customWidth="1"/>
    <col min="2" max="2" width="15" bestFit="1" customWidth="1"/>
  </cols>
  <sheetData>
    <row r="3" spans="1:6" x14ac:dyDescent="0.25">
      <c r="A3" s="11" t="s">
        <v>1565</v>
      </c>
      <c r="B3" s="7" t="s">
        <v>1569</v>
      </c>
      <c r="E3" t="s">
        <v>10</v>
      </c>
      <c r="F3" t="s">
        <v>0</v>
      </c>
    </row>
    <row r="4" spans="1:6" x14ac:dyDescent="0.25">
      <c r="A4" s="12" t="s">
        <v>79</v>
      </c>
      <c r="B4" s="22">
        <v>327</v>
      </c>
      <c r="E4" t="s">
        <v>79</v>
      </c>
      <c r="F4">
        <f>GETPIVOTDATA("Attrition",$A$3,"Marital Status",A4)</f>
        <v>327</v>
      </c>
    </row>
    <row r="5" spans="1:6" x14ac:dyDescent="0.25">
      <c r="A5" s="13" t="s">
        <v>53</v>
      </c>
      <c r="B5" s="23">
        <v>470</v>
      </c>
      <c r="E5" t="s">
        <v>64</v>
      </c>
      <c r="F5">
        <f t="shared" ref="F5:F6" si="0">GETPIVOTDATA("Attrition",$A$3,"Marital Status",A5)</f>
        <v>470</v>
      </c>
    </row>
    <row r="6" spans="1:6" x14ac:dyDescent="0.25">
      <c r="A6" s="13" t="s">
        <v>64</v>
      </c>
      <c r="B6" s="23">
        <v>673</v>
      </c>
      <c r="E6" t="s">
        <v>53</v>
      </c>
      <c r="F6">
        <f t="shared" si="0"/>
        <v>673</v>
      </c>
    </row>
    <row r="7" spans="1:6" x14ac:dyDescent="0.25">
      <c r="A7" s="14" t="s">
        <v>1567</v>
      </c>
      <c r="B7" s="2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A2" sqref="A1:XFD1048576"/>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M6" sqref="M6:R8"/>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RATING</vt:lpstr>
      <vt:lpstr>Gender</vt:lpstr>
      <vt:lpstr>Education by Attrition</vt:lpstr>
      <vt:lpstr>Atrition by Job</vt:lpstr>
      <vt:lpstr>Dept Wise Attrition</vt:lpstr>
      <vt:lpstr>Attrition by Age Group</vt:lpstr>
      <vt:lpstr>Marital Status</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siddharth sharma</cp:lastModifiedBy>
  <dcterms:created xsi:type="dcterms:W3CDTF">2022-12-29T16:02:46Z</dcterms:created>
  <dcterms:modified xsi:type="dcterms:W3CDTF">2023-09-29T13:05:12Z</dcterms:modified>
</cp:coreProperties>
</file>