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a\Downloads\"/>
    </mc:Choice>
  </mc:AlternateContent>
  <xr:revisionPtr revIDLastSave="0" documentId="13_ncr:1_{6F424B3A-8FAD-45C5-B63B-8D9D323A9A2B}" xr6:coauthVersionLast="47" xr6:coauthVersionMax="47" xr10:uidLastSave="{00000000-0000-0000-0000-000000000000}"/>
  <bookViews>
    <workbookView xWindow="-108" yWindow="-108" windowWidth="23256" windowHeight="12456" xr2:uid="{DEC93FFD-47DB-401F-B9AF-073752B6BE44}"/>
  </bookViews>
  <sheets>
    <sheet name="VRL Logistics" sheetId="5" r:id="rId1"/>
    <sheet name="DB Corp" sheetId="4" r:id="rId2"/>
    <sheet name="Sky Gold &amp; Diamond" sheetId="3" r:id="rId3"/>
    <sheet name="Rain Industries" sheetId="2" r:id="rId4"/>
    <sheet name="Dynamitic Tech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5" l="1"/>
  <c r="F67" i="5"/>
  <c r="E67" i="5"/>
  <c r="D67" i="5"/>
  <c r="C67" i="5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3" i="5"/>
  <c r="F63" i="5"/>
  <c r="E63" i="5"/>
  <c r="D63" i="5"/>
  <c r="C63" i="5"/>
  <c r="G62" i="5"/>
  <c r="F62" i="5"/>
  <c r="E62" i="5"/>
  <c r="D62" i="5"/>
  <c r="C62" i="5"/>
  <c r="G61" i="5"/>
  <c r="F61" i="5"/>
  <c r="E61" i="5"/>
  <c r="D61" i="5"/>
  <c r="C61" i="5"/>
  <c r="G59" i="5"/>
  <c r="E59" i="5"/>
  <c r="C59" i="5"/>
  <c r="G58" i="5"/>
  <c r="F58" i="5"/>
  <c r="E58" i="5"/>
  <c r="D58" i="5"/>
  <c r="C58" i="5"/>
  <c r="G57" i="5"/>
  <c r="F57" i="5"/>
  <c r="E57" i="5"/>
  <c r="D57" i="5"/>
  <c r="D35" i="5" s="1"/>
  <c r="C57" i="5"/>
  <c r="C35" i="5" s="1"/>
  <c r="G56" i="5"/>
  <c r="F56" i="5"/>
  <c r="E56" i="5"/>
  <c r="D56" i="5"/>
  <c r="C56" i="5"/>
  <c r="G55" i="5"/>
  <c r="F55" i="5"/>
  <c r="E55" i="5"/>
  <c r="D55" i="5"/>
  <c r="C55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41" i="5"/>
  <c r="G42" i="5" s="1"/>
  <c r="F41" i="5"/>
  <c r="E41" i="5"/>
  <c r="D41" i="5"/>
  <c r="C41" i="5"/>
  <c r="G40" i="5"/>
  <c r="F40" i="5"/>
  <c r="F42" i="5" s="1"/>
  <c r="E40" i="5"/>
  <c r="D40" i="5"/>
  <c r="C40" i="5"/>
  <c r="G39" i="5"/>
  <c r="F39" i="5"/>
  <c r="E39" i="5"/>
  <c r="E42" i="5" s="1"/>
  <c r="D39" i="5"/>
  <c r="C39" i="5"/>
  <c r="C42" i="5" s="1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G60" i="5" s="1"/>
  <c r="E7" i="5"/>
  <c r="E60" i="5" s="1"/>
  <c r="C7" i="5"/>
  <c r="C60" i="5" s="1"/>
  <c r="G6" i="5"/>
  <c r="F6" i="5"/>
  <c r="E6" i="5"/>
  <c r="D6" i="5"/>
  <c r="C6" i="5"/>
  <c r="G5" i="5"/>
  <c r="F5" i="5"/>
  <c r="E5" i="5"/>
  <c r="D5" i="5"/>
  <c r="C5" i="5"/>
  <c r="G67" i="4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2" i="4"/>
  <c r="F62" i="4"/>
  <c r="E62" i="4"/>
  <c r="D62" i="4"/>
  <c r="C62" i="4"/>
  <c r="G61" i="4"/>
  <c r="F61" i="4"/>
  <c r="E61" i="4"/>
  <c r="D61" i="4"/>
  <c r="C61" i="4"/>
  <c r="G58" i="4"/>
  <c r="F58" i="4"/>
  <c r="E58" i="4"/>
  <c r="D58" i="4"/>
  <c r="C58" i="4"/>
  <c r="G57" i="4"/>
  <c r="F57" i="4"/>
  <c r="F35" i="4" s="1"/>
  <c r="E57" i="4"/>
  <c r="E35" i="4" s="1"/>
  <c r="D57" i="4"/>
  <c r="D35" i="4" s="1"/>
  <c r="C57" i="4"/>
  <c r="C35" i="4" s="1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E42" i="4"/>
  <c r="G41" i="4"/>
  <c r="F41" i="4"/>
  <c r="E41" i="4"/>
  <c r="D41" i="4"/>
  <c r="C41" i="4"/>
  <c r="G40" i="4"/>
  <c r="F40" i="4"/>
  <c r="F42" i="4" s="1"/>
  <c r="E40" i="4"/>
  <c r="D40" i="4"/>
  <c r="C40" i="4"/>
  <c r="G39" i="4"/>
  <c r="F39" i="4"/>
  <c r="E39" i="4"/>
  <c r="D39" i="4"/>
  <c r="D42" i="4" s="1"/>
  <c r="C39" i="4"/>
  <c r="C42" i="4" s="1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C29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G59" i="4" s="1"/>
  <c r="E7" i="4"/>
  <c r="E59" i="4" s="1"/>
  <c r="D7" i="4"/>
  <c r="D59" i="4" s="1"/>
  <c r="C7" i="4"/>
  <c r="C59" i="4" s="1"/>
  <c r="G6" i="4"/>
  <c r="F6" i="4"/>
  <c r="E6" i="4"/>
  <c r="D6" i="4"/>
  <c r="C6" i="4"/>
  <c r="G5" i="4"/>
  <c r="F5" i="4"/>
  <c r="E5" i="4"/>
  <c r="D5" i="4"/>
  <c r="C5" i="4"/>
  <c r="D42" i="5" l="1"/>
  <c r="C60" i="4"/>
  <c r="G42" i="4"/>
  <c r="D60" i="4"/>
  <c r="E60" i="4"/>
  <c r="G60" i="4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D59" i="3"/>
  <c r="C59" i="3"/>
  <c r="G58" i="3"/>
  <c r="E58" i="3"/>
  <c r="D58" i="3"/>
  <c r="C58" i="3"/>
  <c r="G57" i="3"/>
  <c r="G35" i="3" s="1"/>
  <c r="E57" i="3"/>
  <c r="E35" i="3" s="1"/>
  <c r="D57" i="3"/>
  <c r="C57" i="3"/>
  <c r="G56" i="3"/>
  <c r="E56" i="3"/>
  <c r="D56" i="3"/>
  <c r="C56" i="3"/>
  <c r="G55" i="3"/>
  <c r="E55" i="3"/>
  <c r="D55" i="3"/>
  <c r="C55" i="3"/>
  <c r="G54" i="3"/>
  <c r="F54" i="3"/>
  <c r="E54" i="3"/>
  <c r="D54" i="3"/>
  <c r="C54" i="3"/>
  <c r="F53" i="3"/>
  <c r="E53" i="3"/>
  <c r="D53" i="3"/>
  <c r="C53" i="3"/>
  <c r="F52" i="3"/>
  <c r="E52" i="3"/>
  <c r="D52" i="3"/>
  <c r="C52" i="3"/>
  <c r="D51" i="3"/>
  <c r="D50" i="3"/>
  <c r="D49" i="3"/>
  <c r="D48" i="3"/>
  <c r="D47" i="3"/>
  <c r="D46" i="3"/>
  <c r="F45" i="3"/>
  <c r="E45" i="3"/>
  <c r="D45" i="3"/>
  <c r="C45" i="3"/>
  <c r="F44" i="3"/>
  <c r="E44" i="3"/>
  <c r="D44" i="3"/>
  <c r="C44" i="3"/>
  <c r="G43" i="3"/>
  <c r="F43" i="3"/>
  <c r="E43" i="3"/>
  <c r="D43" i="3"/>
  <c r="C43" i="3"/>
  <c r="G41" i="3"/>
  <c r="F41" i="3"/>
  <c r="E41" i="3"/>
  <c r="D41" i="3"/>
  <c r="C41" i="3"/>
  <c r="G40" i="3"/>
  <c r="F40" i="3"/>
  <c r="E40" i="3"/>
  <c r="D40" i="3"/>
  <c r="C40" i="3"/>
  <c r="C42" i="3" s="1"/>
  <c r="G39" i="3"/>
  <c r="G42" i="3" s="1"/>
  <c r="F39" i="3"/>
  <c r="E39" i="3"/>
  <c r="D39" i="3"/>
  <c r="C39" i="3"/>
  <c r="G38" i="3"/>
  <c r="F38" i="3"/>
  <c r="E38" i="3"/>
  <c r="D38" i="3"/>
  <c r="C38" i="3"/>
  <c r="G37" i="3"/>
  <c r="E37" i="3"/>
  <c r="D37" i="3"/>
  <c r="C37" i="3"/>
  <c r="G36" i="3"/>
  <c r="F36" i="3"/>
  <c r="E36" i="3"/>
  <c r="D36" i="3"/>
  <c r="C36" i="3"/>
  <c r="D35" i="3"/>
  <c r="C35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F28" i="3"/>
  <c r="E28" i="3"/>
  <c r="D28" i="3"/>
  <c r="C28" i="3"/>
  <c r="G27" i="3"/>
  <c r="F27" i="3"/>
  <c r="E27" i="3"/>
  <c r="D27" i="3"/>
  <c r="C27" i="3"/>
  <c r="F26" i="3"/>
  <c r="E26" i="3"/>
  <c r="D26" i="3"/>
  <c r="C26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D7" i="3"/>
  <c r="D60" i="3" s="1"/>
  <c r="C7" i="3"/>
  <c r="G6" i="3"/>
  <c r="F6" i="3"/>
  <c r="E6" i="3"/>
  <c r="D6" i="3"/>
  <c r="C6" i="3"/>
  <c r="G5" i="3"/>
  <c r="F5" i="3"/>
  <c r="E5" i="3"/>
  <c r="D5" i="3"/>
  <c r="C5" i="3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59" i="2"/>
  <c r="F59" i="2"/>
  <c r="E59" i="2"/>
  <c r="D59" i="2"/>
  <c r="C59" i="2"/>
  <c r="G58" i="2"/>
  <c r="F58" i="2"/>
  <c r="E58" i="2"/>
  <c r="D58" i="2"/>
  <c r="C58" i="2"/>
  <c r="G57" i="2"/>
  <c r="G35" i="2" s="1"/>
  <c r="F57" i="2"/>
  <c r="F35" i="2" s="1"/>
  <c r="E57" i="2"/>
  <c r="E35" i="2" s="1"/>
  <c r="D57" i="2"/>
  <c r="D35" i="2" s="1"/>
  <c r="C57" i="2"/>
  <c r="C35" i="2" s="1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E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1" i="2"/>
  <c r="F41" i="2"/>
  <c r="E41" i="2"/>
  <c r="D41" i="2"/>
  <c r="C41" i="2"/>
  <c r="G40" i="2"/>
  <c r="F40" i="2"/>
  <c r="E40" i="2"/>
  <c r="D40" i="2"/>
  <c r="C40" i="2"/>
  <c r="G39" i="2"/>
  <c r="G42" i="2" s="1"/>
  <c r="F39" i="2"/>
  <c r="E39" i="2"/>
  <c r="D39" i="2"/>
  <c r="D42" i="2" s="1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G60" i="2" s="1"/>
  <c r="F7" i="2"/>
  <c r="F60" i="2" s="1"/>
  <c r="E7" i="2"/>
  <c r="E60" i="2" s="1"/>
  <c r="D7" i="2"/>
  <c r="D60" i="2" s="1"/>
  <c r="C7" i="2"/>
  <c r="C60" i="2" s="1"/>
  <c r="G6" i="2"/>
  <c r="F6" i="2"/>
  <c r="E6" i="2"/>
  <c r="D6" i="2"/>
  <c r="C6" i="2"/>
  <c r="G5" i="2"/>
  <c r="F5" i="2"/>
  <c r="E5" i="2"/>
  <c r="D5" i="2"/>
  <c r="C5" i="2"/>
  <c r="F42" i="2" l="1"/>
  <c r="E42" i="3"/>
  <c r="F42" i="3"/>
  <c r="D42" i="3"/>
  <c r="E42" i="2"/>
  <c r="C42" i="2"/>
</calcChain>
</file>

<file path=xl/sharedStrings.xml><?xml version="1.0" encoding="utf-8"?>
<sst xmlns="http://schemas.openxmlformats.org/spreadsheetml/2006/main" count="340" uniqueCount="72">
  <si>
    <t>Dynamitic Tech</t>
  </si>
  <si>
    <t>ID</t>
  </si>
  <si>
    <t>Ratio Name</t>
  </si>
  <si>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</si>
  <si>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</si>
  <si>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</si>
  <si>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</si>
  <si>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</si>
  <si>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</si>
  <si>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</si>
  <si>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</si>
  <si>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</si>
  <si>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</si>
  <si>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Gross profit margin (%)</t>
  </si>
  <si>
    <t>Effective tax rate (%)</t>
  </si>
  <si>
    <t>Return on insvertment (%)</t>
  </si>
  <si>
    <t>Retention ratio (%)</t>
  </si>
  <si>
    <t>PBDIT Margin (%)</t>
  </si>
  <si>
    <t>PBIT Margin (%)</t>
  </si>
  <si>
    <t>PBT Margin (%)</t>
  </si>
  <si>
    <t>Net Profit Margin (%)</t>
  </si>
  <si>
    <t>Operating Profit Margin (%)</t>
  </si>
  <si>
    <t>EBIT Margin (%)</t>
  </si>
  <si>
    <t>EBITDA Margin (%)</t>
  </si>
  <si>
    <t>Total Debt/Equity (x)</t>
  </si>
  <si>
    <t>Current Ratio (x)</t>
  </si>
  <si>
    <t>Quick Ratio (x)</t>
  </si>
  <si>
    <t>Debt Ratio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</si>
  <si>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</si>
  <si>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</si>
  <si>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</si>
  <si>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</si>
  <si>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</si>
  <si>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</si>
  <si>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</si>
  <si>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</si>
  <si>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Asset Turnover Ratio (%)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</si>
  <si>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</si>
  <si>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</si>
  <si>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</si>
  <si>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</si>
  <si>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</si>
  <si>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</si>
  <si>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Fixed Asset Turnover Ratio (x)</t>
  </si>
  <si>
    <t>Working Capital Turnover Ratio (x)</t>
  </si>
  <si>
    <t>Revenue/Employee (₹)</t>
  </si>
  <si>
    <t>PE Ratio</t>
  </si>
  <si>
    <t>PS Ratio</t>
  </si>
  <si>
    <t>PB Ratio</t>
  </si>
  <si>
    <t>P/TBV Ratio</t>
  </si>
  <si>
    <t>P/FCF Ratio</t>
  </si>
  <si>
    <t>P/OCF Ratio</t>
  </si>
  <si>
    <t>angible Book Value/Share (₹)</t>
  </si>
  <si>
    <t>Net Asset Value (NAV)/Share (₹)</t>
  </si>
  <si>
    <t>Capital Employed/Share (₹)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</si>
  <si>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</si>
  <si>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</si>
  <si>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</si>
  <si>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</si>
  <si>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</si>
  <si>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</si>
  <si>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Return on Equity (ROE) (%)</t>
  </si>
  <si>
    <t>Return on Capital Employed (ROCE) (%)</t>
  </si>
  <si>
    <t>Return on Assets (ROA) (%)</t>
  </si>
  <si>
    <t>Operating Cash Flow/EBITDA</t>
  </si>
  <si>
    <t>Free Cash Flow/Net Income</t>
  </si>
  <si>
    <t>Capex/Sales (%)</t>
  </si>
  <si>
    <t xml:space="preserve">Depreciation/Fixed Assets (%)	</t>
  </si>
  <si>
    <t>Rain Industries</t>
  </si>
  <si>
    <t>Sky Gold &amp; Diamond</t>
  </si>
  <si>
    <t>DB Corp</t>
  </si>
  <si>
    <t>VRL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</si>
</sst>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12529"/>
      <name val="Segoe UI"/>
      <family val="2"/>
    </font>
    <font>
      <sz val="11"/>
      <color rgb="FF404040"/>
      <name val="Segoe UI"/>
      <family val="2"/>
    </font>
    <font>
      <sz val="11"/>
      <color theme="1"/>
      <name val="Segoe UI"/>
      <family val="2"/>
    </font>
    <font>
      <sz val="11"/>
      <color rgb="FF22222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2" fontId="3" fillId="4" borderId="5" xfId="0" applyNumberFormat="1" applyFont="1" applyFill="1" applyBorder="1" applyAlignment="1">
      <alignment horizontal="left" wrapText="1" indent="1"/>
    </xf>
    <xf numFmtId="2" fontId="4" fillId="4" borderId="5" xfId="0" applyNumberFormat="1" applyFont="1" applyFill="1" applyBorder="1" applyAlignment="1">
      <alignment horizontal="left" wrapText="1" indent="1"/>
    </xf>
    <xf numFmtId="0" fontId="0" fillId="0" borderId="4" xfId="0" applyBorder="1" applyAlignment="1">
      <alignment vertical="center" wrapText="1"/>
    </xf>
    <xf numFmtId="0" fontId="5" fillId="0" borderId="4" xfId="0" applyFont="1" applyBorder="1"/>
    <xf numFmtId="0" fontId="4" fillId="0" borderId="4" xfId="0" applyFont="1" applyBorder="1"/>
    <xf numFmtId="0" fontId="5" fillId="4" borderId="4" xfId="0" applyFont="1" applyFill="1" applyBorder="1" applyAlignment="1">
      <alignment horizontal="left" vertical="center" wrapText="1" indent="1"/>
    </xf>
    <xf numFmtId="2" fontId="0" fillId="0" borderId="5" xfId="0" applyNumberFormat="1" applyBorder="1" applyAlignment="1">
      <alignment horizontal="left" indent="1"/>
    </xf>
    <xf numFmtId="9" fontId="4" fillId="4" borderId="5" xfId="0" applyNumberFormat="1" applyFont="1" applyFill="1" applyBorder="1" applyAlignment="1">
      <alignment horizontal="left" wrapText="1" indent="1"/>
    </xf>
    <xf numFmtId="10" fontId="4" fillId="4" borderId="5" xfId="0" applyNumberFormat="1" applyFont="1" applyFill="1" applyBorder="1" applyAlignment="1">
      <alignment horizontal="left" wrapText="1" indent="1"/>
    </xf>
    <xf numFmtId="164" fontId="4" fillId="4" borderId="5" xfId="0" applyNumberFormat="1" applyFont="1" applyFill="1" applyBorder="1" applyAlignment="1">
      <alignment horizontal="left" wrapText="1" indent="1"/>
    </xf>
    <xf numFmtId="9" fontId="4" fillId="4" borderId="5" xfId="0" applyNumberFormat="1" applyFont="1" applyFill="1" applyBorder="1" applyAlignment="1">
      <alignment horizontal="left" vertical="center" wrapText="1" indent="1"/>
    </xf>
    <xf numFmtId="10" fontId="4" fillId="4" borderId="5" xfId="0" applyNumberFormat="1" applyFont="1" applyFill="1" applyBorder="1" applyAlignment="1">
      <alignment horizontal="left" vertical="center" wrapText="1" indent="1"/>
    </xf>
    <xf numFmtId="2" fontId="4" fillId="4" borderId="5" xfId="0" applyNumberFormat="1" applyFont="1" applyFill="1" applyBorder="1" applyAlignment="1">
      <alignment horizontal="left" vertical="center" wrapText="1" indent="1"/>
    </xf>
    <xf numFmtId="0" fontId="5" fillId="0" borderId="5" xfId="0" applyFont="1" applyBorder="1"/>
    <xf numFmtId="0" fontId="4" fillId="0" borderId="5" xfId="0" applyFont="1" applyBorder="1"/>
    <xf numFmtId="0" fontId="5" fillId="4" borderId="5" xfId="0" applyFont="1" applyFill="1" applyBorder="1" applyAlignment="1">
      <alignment horizontal="left" vertical="center" wrapText="1" indent="1"/>
    </xf>
    <xf numFmtId="2" fontId="0" fillId="0" borderId="5" xfId="0" applyNumberFormat="1" applyBorder="1" applyAlignment="1">
      <alignment horizontal="left" vertical="center" indent="1"/>
    </xf>
    <xf numFmtId="2" fontId="6" fillId="0" borderId="5" xfId="0" applyNumberFormat="1" applyFont="1" applyBorder="1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hilasha\Downloads\UptoSkills%20Task%205%20Rough.xlsx" TargetMode="External"/><Relationship Id="rId1" Type="http://schemas.openxmlformats.org/officeDocument/2006/relationships/externalLinkPath" Target="UptoSkills%20Task%205%20Rou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RL Logistics"/>
      <sheetName val="VRL Logistics Financials"/>
      <sheetName val="DB Corp"/>
      <sheetName val="DB Corp Financials"/>
      <sheetName val="Sky Gold &amp; Diamond"/>
      <sheetName val="Sky Gold &amp; Diamond Financials"/>
      <sheetName val="Rain Industries"/>
      <sheetName val="Rain Industries Financials"/>
      <sheetName val="Dynamitic Tech"/>
      <sheetName val="Dynamitic Tech Financials"/>
    </sheetNames>
    <sheetDataSet>
      <sheetData sheetId="0">
        <row r="3">
          <cell r="C3">
            <v>10.18</v>
          </cell>
          <cell r="D3">
            <v>18.8</v>
          </cell>
          <cell r="E3">
            <v>18.12</v>
          </cell>
          <cell r="F3">
            <v>4.99</v>
          </cell>
          <cell r="G3">
            <v>9.9700000000000006</v>
          </cell>
        </row>
        <row r="6">
          <cell r="C6">
            <v>108.12925270978997</v>
          </cell>
          <cell r="D6">
            <v>110.4599155829187</v>
          </cell>
          <cell r="E6">
            <v>73.761027905902978</v>
          </cell>
          <cell r="F6">
            <v>67.592990293173258</v>
          </cell>
          <cell r="G6">
            <v>68.280433472271582</v>
          </cell>
        </row>
        <row r="7">
          <cell r="C7">
            <v>5.0042703947289819</v>
          </cell>
          <cell r="E7">
            <v>11.998155608401049</v>
          </cell>
          <cell r="G7">
            <v>10.849967670610928</v>
          </cell>
        </row>
      </sheetData>
      <sheetData sheetId="1">
        <row r="3">
          <cell r="B3">
            <v>288862.03000000003</v>
          </cell>
          <cell r="C3">
            <v>264852.18</v>
          </cell>
          <cell r="D3">
            <v>239365.25</v>
          </cell>
          <cell r="E3">
            <v>176292.24</v>
          </cell>
          <cell r="F3">
            <v>211853.97</v>
          </cell>
          <cell r="G3">
            <v>210954.4</v>
          </cell>
        </row>
        <row r="4">
          <cell r="B4">
            <v>290971.84999999998</v>
          </cell>
          <cell r="C4">
            <v>266286.65999999997</v>
          </cell>
          <cell r="D4">
            <v>241046.54</v>
          </cell>
          <cell r="E4">
            <v>177578.73</v>
          </cell>
          <cell r="F4">
            <v>212885.65</v>
          </cell>
        </row>
        <row r="5">
          <cell r="B5">
            <v>245188.39</v>
          </cell>
          <cell r="C5">
            <v>221387.62</v>
          </cell>
          <cell r="D5">
            <v>196367.8</v>
          </cell>
          <cell r="E5">
            <v>149640.20000000001</v>
          </cell>
          <cell r="F5">
            <v>179084.79</v>
          </cell>
        </row>
        <row r="6">
          <cell r="B6">
            <v>45783.459999999963</v>
          </cell>
          <cell r="C6">
            <v>44899.039999999979</v>
          </cell>
          <cell r="D6">
            <v>44678.74000000002</v>
          </cell>
          <cell r="E6">
            <v>27938.53</v>
          </cell>
          <cell r="F6">
            <v>33800.859999999986</v>
          </cell>
        </row>
        <row r="8">
          <cell r="B8">
            <v>41454.009999999966</v>
          </cell>
          <cell r="C8">
            <v>41599.839999999982</v>
          </cell>
          <cell r="D8">
            <v>42098.160000000018</v>
          </cell>
          <cell r="E8">
            <v>26035.039999999997</v>
          </cell>
          <cell r="F8">
            <v>30858.479999999985</v>
          </cell>
          <cell r="G8">
            <v>25191.920000000009</v>
          </cell>
        </row>
        <row r="10">
          <cell r="B10">
            <v>19837.709999999966</v>
          </cell>
          <cell r="C10">
            <v>25685.559999999983</v>
          </cell>
          <cell r="D10">
            <v>25298.40000000002</v>
          </cell>
          <cell r="E10">
            <v>10056.029999999997</v>
          </cell>
          <cell r="F10">
            <v>14105.049999999985</v>
          </cell>
          <cell r="G10">
            <v>15133.830000000009</v>
          </cell>
        </row>
        <row r="11">
          <cell r="B11">
            <v>7786.48</v>
          </cell>
          <cell r="C11">
            <v>5433.85</v>
          </cell>
          <cell r="D11">
            <v>4309.18</v>
          </cell>
          <cell r="E11">
            <v>3681.96</v>
          </cell>
          <cell r="F11">
            <v>3673.37</v>
          </cell>
        </row>
        <row r="12">
          <cell r="B12">
            <v>12099.9</v>
          </cell>
          <cell r="C12">
            <v>20251.71</v>
          </cell>
          <cell r="D12">
            <v>20989.22</v>
          </cell>
          <cell r="E12">
            <v>6374.07</v>
          </cell>
          <cell r="F12">
            <v>10431.68</v>
          </cell>
        </row>
        <row r="13">
          <cell r="B13">
            <v>3193.8</v>
          </cell>
          <cell r="C13">
            <v>3637.96</v>
          </cell>
          <cell r="D13">
            <v>4977.96</v>
          </cell>
          <cell r="E13">
            <v>1867.28</v>
          </cell>
          <cell r="F13">
            <v>1420.19</v>
          </cell>
        </row>
        <row r="14">
          <cell r="B14">
            <v>8906.1</v>
          </cell>
          <cell r="C14">
            <v>16613.75</v>
          </cell>
          <cell r="D14">
            <v>16011.26</v>
          </cell>
          <cell r="E14">
            <v>4506.79</v>
          </cell>
          <cell r="F14">
            <v>9011.49</v>
          </cell>
          <cell r="G14">
            <v>9191.61</v>
          </cell>
        </row>
        <row r="22">
          <cell r="B22">
            <v>8509.0650000000005</v>
          </cell>
          <cell r="C22">
            <v>7447.6200000000008</v>
          </cell>
          <cell r="D22">
            <v>6559.7749999999996</v>
          </cell>
          <cell r="E22">
            <v>7313.9149999999991</v>
          </cell>
          <cell r="F22">
            <v>8093.5599999999995</v>
          </cell>
        </row>
        <row r="24">
          <cell r="B24">
            <v>182751.24</v>
          </cell>
          <cell r="C24">
            <v>158557.21999999997</v>
          </cell>
          <cell r="D24">
            <v>111510.67</v>
          </cell>
          <cell r="E24">
            <v>94001.46</v>
          </cell>
          <cell r="F24">
            <v>96439.95</v>
          </cell>
        </row>
        <row r="26">
          <cell r="B26">
            <v>192374.39999999999</v>
          </cell>
          <cell r="C26">
            <v>152040.54</v>
          </cell>
          <cell r="D26">
            <v>113256.62</v>
          </cell>
          <cell r="E26">
            <v>95978.91</v>
          </cell>
          <cell r="F26">
            <v>99394.99</v>
          </cell>
        </row>
        <row r="27">
          <cell r="B27">
            <v>172207.47</v>
          </cell>
          <cell r="C27">
            <v>132648.58000000002</v>
          </cell>
          <cell r="D27">
            <v>104617.765</v>
          </cell>
          <cell r="E27">
            <v>97686.950000000012</v>
          </cell>
          <cell r="F27">
            <v>86970.024999999994</v>
          </cell>
        </row>
        <row r="28">
          <cell r="B28">
            <v>1826.08</v>
          </cell>
          <cell r="C28">
            <v>1161.0999999999999</v>
          </cell>
          <cell r="D28">
            <v>1399.19</v>
          </cell>
          <cell r="E28">
            <v>1866.86</v>
          </cell>
          <cell r="F28">
            <v>1291.29</v>
          </cell>
        </row>
        <row r="30">
          <cell r="B30">
            <v>4119.1000000000004</v>
          </cell>
          <cell r="C30">
            <v>5279.28</v>
          </cell>
          <cell r="D30">
            <v>4585.5200000000004</v>
          </cell>
          <cell r="E30">
            <v>3951.21</v>
          </cell>
          <cell r="F30">
            <v>2926.58</v>
          </cell>
        </row>
        <row r="31">
          <cell r="B31">
            <v>4699.1900000000005</v>
          </cell>
          <cell r="C31">
            <v>4932.3999999999996</v>
          </cell>
          <cell r="D31">
            <v>4268.3649999999998</v>
          </cell>
          <cell r="E31">
            <v>3438.895</v>
          </cell>
          <cell r="F31">
            <v>2953.2</v>
          </cell>
        </row>
        <row r="32">
          <cell r="B32">
            <v>2707.09</v>
          </cell>
          <cell r="C32">
            <v>2396.88</v>
          </cell>
          <cell r="D32">
            <v>348.15</v>
          </cell>
          <cell r="E32">
            <v>1070.1199999999999</v>
          </cell>
          <cell r="F32">
            <v>1079.98</v>
          </cell>
        </row>
        <row r="34">
          <cell r="B34">
            <v>20880.419999999998</v>
          </cell>
          <cell r="C34">
            <v>27886.63</v>
          </cell>
          <cell r="D34">
            <v>17108.11</v>
          </cell>
          <cell r="E34">
            <v>17672.36</v>
          </cell>
          <cell r="F34">
            <v>17323.3</v>
          </cell>
        </row>
        <row r="35">
          <cell r="B35">
            <v>221396.36</v>
          </cell>
          <cell r="C35">
            <v>189172.61</v>
          </cell>
          <cell r="D35">
            <v>138028.19</v>
          </cell>
          <cell r="E35">
            <v>119858.38</v>
          </cell>
          <cell r="F35">
            <v>121689.43</v>
          </cell>
        </row>
        <row r="36">
          <cell r="B36">
            <v>94579.03</v>
          </cell>
          <cell r="C36">
            <v>97584.15</v>
          </cell>
          <cell r="D36">
            <v>65163.07</v>
          </cell>
          <cell r="E36">
            <v>59714.01</v>
          </cell>
          <cell r="F36">
            <v>61686.93</v>
          </cell>
        </row>
        <row r="39">
          <cell r="B39">
            <v>1473.4349999999999</v>
          </cell>
          <cell r="C39">
            <v>1713.5350000000001</v>
          </cell>
          <cell r="D39">
            <v>1680.65</v>
          </cell>
          <cell r="E39">
            <v>850.86</v>
          </cell>
          <cell r="F39">
            <v>478.44500000000005</v>
          </cell>
        </row>
        <row r="40">
          <cell r="B40">
            <v>38645.120000000003</v>
          </cell>
          <cell r="C40">
            <v>30615.39</v>
          </cell>
          <cell r="D40">
            <v>26517.52</v>
          </cell>
          <cell r="E40">
            <v>25856.92</v>
          </cell>
          <cell r="F40">
            <v>25249.48</v>
          </cell>
        </row>
        <row r="41">
          <cell r="B41">
            <v>126817.32999999999</v>
          </cell>
          <cell r="C41">
            <v>91588.459999999992</v>
          </cell>
          <cell r="D41">
            <v>72865.119999999995</v>
          </cell>
          <cell r="E41">
            <v>60144.37</v>
          </cell>
          <cell r="F41">
            <v>60002.499999999993</v>
          </cell>
        </row>
        <row r="44">
          <cell r="B44">
            <v>-17764.700000000004</v>
          </cell>
          <cell r="C44">
            <v>-2728.7599999999984</v>
          </cell>
          <cell r="D44">
            <v>-9409.41</v>
          </cell>
          <cell r="E44">
            <v>-8184.5599999999977</v>
          </cell>
          <cell r="F44">
            <v>-7926.18</v>
          </cell>
        </row>
        <row r="47">
          <cell r="B47">
            <v>560.5</v>
          </cell>
          <cell r="C47">
            <v>632.6</v>
          </cell>
          <cell r="D47">
            <v>494.3</v>
          </cell>
          <cell r="E47">
            <v>232.05</v>
          </cell>
          <cell r="F47">
            <v>154.4</v>
          </cell>
        </row>
        <row r="49">
          <cell r="B49">
            <v>7893.73</v>
          </cell>
          <cell r="C49">
            <v>6413.57</v>
          </cell>
          <cell r="D49">
            <v>9077.84</v>
          </cell>
          <cell r="E49">
            <v>9406.67</v>
          </cell>
          <cell r="F49">
            <v>10258.17</v>
          </cell>
        </row>
        <row r="50">
          <cell r="B50">
            <v>42392.480000000003</v>
          </cell>
          <cell r="C50">
            <v>31833.96</v>
          </cell>
          <cell r="D50">
            <v>37075.65</v>
          </cell>
          <cell r="E50">
            <v>27162.29</v>
          </cell>
          <cell r="F50">
            <v>25728.46</v>
          </cell>
        </row>
        <row r="51">
          <cell r="B51">
            <v>4377.16</v>
          </cell>
          <cell r="C51">
            <v>0</v>
          </cell>
          <cell r="D51">
            <v>10599.59</v>
          </cell>
          <cell r="E51">
            <v>0</v>
          </cell>
          <cell r="F51">
            <v>9802.24</v>
          </cell>
        </row>
        <row r="52">
          <cell r="B52">
            <v>-8.0239349915238012E-2</v>
          </cell>
          <cell r="C52">
            <v>-1.4424709792818308E-2</v>
          </cell>
          <cell r="D52">
            <v>-6.8170204941468832E-2</v>
          </cell>
          <cell r="E52">
            <v>-6.8285254648027094E-2</v>
          </cell>
          <cell r="F52">
            <v>-6.5134498534507076E-2</v>
          </cell>
        </row>
        <row r="53">
          <cell r="B53">
            <v>0.30001712765286659</v>
          </cell>
          <cell r="C53">
            <v>0.33115729597429566</v>
          </cell>
          <cell r="D53">
            <v>0.24239121008541806</v>
          </cell>
          <cell r="E53">
            <v>0.2470322892733908</v>
          </cell>
          <cell r="F53">
            <v>0.21128507217101766</v>
          </cell>
        </row>
        <row r="54">
          <cell r="B54">
            <v>8.9602692654928776E-2</v>
          </cell>
          <cell r="C54">
            <v>0.13577843008033766</v>
          </cell>
          <cell r="D54">
            <v>0.18328429866391799</v>
          </cell>
          <cell r="E54">
            <v>8.3899265116047755E-2</v>
          </cell>
          <cell r="F54">
            <v>0.11591023148025252</v>
          </cell>
        </row>
        <row r="55">
          <cell r="B55">
            <v>4.419742948380951E-3</v>
          </cell>
          <cell r="C55">
            <v>6.9069836964176503E-3</v>
          </cell>
          <cell r="D55">
            <v>6.7837670479373403E-3</v>
          </cell>
          <cell r="E55">
            <v>3.8582164880935654E-3</v>
          </cell>
          <cell r="F55">
            <v>2.5732261155785182E-3</v>
          </cell>
        </row>
        <row r="56">
          <cell r="B56">
            <v>1.3047280000448067</v>
          </cell>
          <cell r="C56">
            <v>1.4000556423046657</v>
          </cell>
          <cell r="D56">
            <v>1.7341765475588717</v>
          </cell>
          <cell r="E56">
            <v>1.4708378337835033</v>
          </cell>
          <cell r="F56">
            <v>1.7409397841702441</v>
          </cell>
        </row>
        <row r="59">
          <cell r="B59">
            <v>874.68494999999996</v>
          </cell>
          <cell r="C59">
            <v>883.43494999999996</v>
          </cell>
          <cell r="D59">
            <v>883.43494999999996</v>
          </cell>
          <cell r="E59">
            <v>883.43494999999996</v>
          </cell>
          <cell r="F59">
            <v>903.43494999999996</v>
          </cell>
        </row>
        <row r="60">
          <cell r="B60">
            <v>94545.4</v>
          </cell>
          <cell r="C60">
            <v>97566.82</v>
          </cell>
          <cell r="D60">
            <v>65122.619999999995</v>
          </cell>
          <cell r="E60">
            <v>59649.890000000007</v>
          </cell>
          <cell r="F60">
            <v>61611.200000000004</v>
          </cell>
        </row>
        <row r="61">
          <cell r="B61">
            <v>13916.980000000003</v>
          </cell>
          <cell r="C61">
            <v>-9406.0500000000029</v>
          </cell>
          <cell r="D61">
            <v>17746.140000000003</v>
          </cell>
          <cell r="E61">
            <v>23264.03</v>
          </cell>
          <cell r="F61">
            <v>13455.16</v>
          </cell>
        </row>
        <row r="63">
          <cell r="B63">
            <v>21557</v>
          </cell>
          <cell r="C63">
            <v>20219</v>
          </cell>
          <cell r="D63">
            <v>20788</v>
          </cell>
          <cell r="E63">
            <v>19763</v>
          </cell>
          <cell r="F63">
            <v>19698</v>
          </cell>
        </row>
        <row r="64">
          <cell r="B64">
            <v>26101.82</v>
          </cell>
          <cell r="C64">
            <v>16748.300000000003</v>
          </cell>
          <cell r="D64">
            <v>12949.06</v>
          </cell>
          <cell r="E64">
            <v>10090.189999999999</v>
          </cell>
          <cell r="F64">
            <v>15276.96</v>
          </cell>
        </row>
        <row r="65">
          <cell r="B65">
            <v>18304.259999999998</v>
          </cell>
          <cell r="C65">
            <v>10731.73</v>
          </cell>
          <cell r="D65">
            <v>8139.97</v>
          </cell>
          <cell r="E65">
            <v>3947.76</v>
          </cell>
          <cell r="F65">
            <v>9502.23</v>
          </cell>
        </row>
        <row r="66">
          <cell r="B66">
            <v>9623.64</v>
          </cell>
          <cell r="C66">
            <v>7177.67</v>
          </cell>
          <cell r="D66">
            <v>6208.28</v>
          </cell>
          <cell r="E66">
            <v>8009.29</v>
          </cell>
          <cell r="F66">
            <v>7066.02</v>
          </cell>
        </row>
        <row r="67">
          <cell r="B67">
            <v>27927.899999999998</v>
          </cell>
          <cell r="C67">
            <v>17909.400000000001</v>
          </cell>
          <cell r="D67">
            <v>14348.25</v>
          </cell>
          <cell r="E67">
            <v>11957.05</v>
          </cell>
          <cell r="F67">
            <v>16568.25</v>
          </cell>
        </row>
        <row r="68">
          <cell r="B68">
            <v>330.24694205610837</v>
          </cell>
          <cell r="C68">
            <v>299.79816850125752</v>
          </cell>
          <cell r="D68">
            <v>270.94835901613357</v>
          </cell>
          <cell r="E68">
            <v>199.55316461047869</v>
          </cell>
          <cell r="F68">
            <v>234.49831114016567</v>
          </cell>
        </row>
        <row r="69">
          <cell r="B69">
            <v>9.0653775249273156</v>
          </cell>
          <cell r="C69">
            <v>10.647715154977588</v>
          </cell>
          <cell r="D69">
            <v>35.777530536795048</v>
          </cell>
          <cell r="E69">
            <v>-16.785963463417755</v>
          </cell>
          <cell r="F69">
            <v>0.42642864998312763</v>
          </cell>
        </row>
      </sheetData>
      <sheetData sheetId="2">
        <row r="3">
          <cell r="C3">
            <v>23.9</v>
          </cell>
          <cell r="D3">
            <v>9.5299999999999994</v>
          </cell>
          <cell r="E3">
            <v>8.1199999999999992</v>
          </cell>
          <cell r="F3">
            <v>8.08</v>
          </cell>
          <cell r="G3">
            <v>15.72</v>
          </cell>
        </row>
        <row r="6">
          <cell r="C6">
            <v>124.71003425234431</v>
          </cell>
          <cell r="D6">
            <v>109.44917682755519</v>
          </cell>
          <cell r="E6">
            <v>106.31571218795888</v>
          </cell>
          <cell r="F6">
            <v>104.18747142203931</v>
          </cell>
          <cell r="G6">
            <v>95.937124892826532</v>
          </cell>
        </row>
      </sheetData>
      <sheetData sheetId="3">
        <row r="3">
          <cell r="B3">
            <v>24020.87</v>
          </cell>
          <cell r="C3">
            <v>21292.17</v>
          </cell>
          <cell r="D3">
            <v>17685.419999999998</v>
          </cell>
          <cell r="E3">
            <v>15077.03</v>
          </cell>
          <cell r="F3">
            <v>22238.27</v>
          </cell>
          <cell r="G3">
            <v>24627.01</v>
          </cell>
        </row>
        <row r="4">
          <cell r="B4">
            <v>24820.639999999999</v>
          </cell>
          <cell r="C4">
            <v>21682.46</v>
          </cell>
          <cell r="D4">
            <v>17885.400000000001</v>
          </cell>
          <cell r="E4">
            <v>15221.89</v>
          </cell>
          <cell r="F4">
            <v>22363.06</v>
          </cell>
        </row>
        <row r="5">
          <cell r="B5">
            <v>7352.19</v>
          </cell>
          <cell r="C5">
            <v>8511.1200000000008</v>
          </cell>
          <cell r="D5">
            <v>5532.71</v>
          </cell>
          <cell r="E5">
            <v>4216.5600000000004</v>
          </cell>
          <cell r="F5">
            <v>7660.6</v>
          </cell>
        </row>
        <row r="6">
          <cell r="B6">
            <v>17468.45</v>
          </cell>
          <cell r="C6">
            <v>13171.339999999998</v>
          </cell>
          <cell r="D6">
            <v>12352.690000000002</v>
          </cell>
          <cell r="E6">
            <v>11005.329999999998</v>
          </cell>
          <cell r="F6">
            <v>14702.460000000001</v>
          </cell>
        </row>
        <row r="8">
          <cell r="B8">
            <v>7032.9700000000012</v>
          </cell>
          <cell r="C8">
            <v>3611.489999999998</v>
          </cell>
          <cell r="D8">
            <v>3228.0200000000023</v>
          </cell>
          <cell r="E8">
            <v>3192.5599999999977</v>
          </cell>
          <cell r="F8">
            <v>4943.4100000000017</v>
          </cell>
          <cell r="G8">
            <v>5227.590000000002</v>
          </cell>
        </row>
        <row r="10">
          <cell r="B10">
            <v>5892.6600000000017</v>
          </cell>
          <cell r="C10">
            <v>2491.2899999999981</v>
          </cell>
          <cell r="D10">
            <v>2128.3800000000019</v>
          </cell>
          <cell r="E10">
            <v>2043.6199999999976</v>
          </cell>
          <cell r="F10">
            <v>3736.2500000000018</v>
          </cell>
          <cell r="G10">
            <v>4241.3100000000022</v>
          </cell>
        </row>
        <row r="11">
          <cell r="B11">
            <v>237.76</v>
          </cell>
          <cell r="C11">
            <v>212.75</v>
          </cell>
          <cell r="D11">
            <v>181.85</v>
          </cell>
          <cell r="E11">
            <v>243.09</v>
          </cell>
          <cell r="F11">
            <v>251.06</v>
          </cell>
        </row>
        <row r="12">
          <cell r="B12">
            <v>5654.9</v>
          </cell>
          <cell r="C12">
            <v>2278.54</v>
          </cell>
          <cell r="D12">
            <v>1946.53</v>
          </cell>
          <cell r="E12">
            <v>1932.47</v>
          </cell>
          <cell r="F12">
            <v>3481.63</v>
          </cell>
        </row>
        <row r="13">
          <cell r="B13">
            <v>1399.67</v>
          </cell>
          <cell r="C13">
            <v>587.69000000000005</v>
          </cell>
          <cell r="D13">
            <v>520.94000000000005</v>
          </cell>
          <cell r="E13">
            <v>518.29</v>
          </cell>
          <cell r="F13">
            <v>731.87</v>
          </cell>
        </row>
        <row r="14">
          <cell r="B14">
            <v>4255.2299999999996</v>
          </cell>
          <cell r="C14">
            <v>1690.85</v>
          </cell>
          <cell r="D14">
            <v>1425.59</v>
          </cell>
          <cell r="E14">
            <v>1414.18</v>
          </cell>
          <cell r="F14">
            <v>2749.76</v>
          </cell>
          <cell r="G14">
            <v>2738.41</v>
          </cell>
        </row>
        <row r="22">
          <cell r="B22">
            <v>4878.83</v>
          </cell>
          <cell r="C22">
            <v>4723.6949999999997</v>
          </cell>
          <cell r="D22">
            <v>4879.24</v>
          </cell>
          <cell r="E22">
            <v>5637.65</v>
          </cell>
          <cell r="F22">
            <v>6337.8150000000005</v>
          </cell>
        </row>
        <row r="24">
          <cell r="B24">
            <v>25241.18</v>
          </cell>
          <cell r="C24">
            <v>21908.379999999997</v>
          </cell>
          <cell r="D24">
            <v>21302.06</v>
          </cell>
          <cell r="E24">
            <v>20743.07</v>
          </cell>
          <cell r="F24">
            <v>19220.25</v>
          </cell>
        </row>
        <row r="26">
          <cell r="B26">
            <v>10044.5</v>
          </cell>
          <cell r="C26">
            <v>10056.379999999999</v>
          </cell>
          <cell r="D26">
            <v>10799.48</v>
          </cell>
          <cell r="E26">
            <v>11196.76</v>
          </cell>
          <cell r="F26">
            <v>11307.53</v>
          </cell>
        </row>
        <row r="28">
          <cell r="B28">
            <v>851.46</v>
          </cell>
          <cell r="C28">
            <v>805.28</v>
          </cell>
          <cell r="D28">
            <v>1125.51</v>
          </cell>
          <cell r="E28">
            <v>1199.75</v>
          </cell>
          <cell r="F28">
            <v>337.05</v>
          </cell>
        </row>
        <row r="30">
          <cell r="B30">
            <v>1871.46</v>
          </cell>
          <cell r="C30">
            <v>2143.04</v>
          </cell>
          <cell r="D30">
            <v>2151.3000000000002</v>
          </cell>
          <cell r="E30">
            <v>2334.79</v>
          </cell>
          <cell r="F30">
            <v>2529</v>
          </cell>
        </row>
        <row r="31">
          <cell r="B31">
            <v>2007.25</v>
          </cell>
          <cell r="C31">
            <v>2147.17</v>
          </cell>
          <cell r="D31">
            <v>2243.0450000000001</v>
          </cell>
          <cell r="E31">
            <v>2431.895</v>
          </cell>
          <cell r="F31">
            <v>2512.27</v>
          </cell>
        </row>
        <row r="32">
          <cell r="B32">
            <v>131.77000000000001</v>
          </cell>
          <cell r="C32">
            <v>125.5</v>
          </cell>
          <cell r="D32">
            <v>112.79</v>
          </cell>
          <cell r="E32">
            <v>104.32</v>
          </cell>
          <cell r="F32">
            <v>108.86</v>
          </cell>
        </row>
        <row r="33">
          <cell r="B33">
            <v>554.84</v>
          </cell>
          <cell r="C33">
            <v>505.78</v>
          </cell>
          <cell r="D33">
            <v>138.16</v>
          </cell>
          <cell r="E33">
            <v>143.30000000000001</v>
          </cell>
          <cell r="F33">
            <v>181.5</v>
          </cell>
        </row>
        <row r="34">
          <cell r="B34">
            <v>13786.24</v>
          </cell>
          <cell r="C34">
            <v>13786.24</v>
          </cell>
          <cell r="D34">
            <v>12913.88</v>
          </cell>
          <cell r="E34">
            <v>11238.67</v>
          </cell>
          <cell r="F34">
            <v>11044.42</v>
          </cell>
        </row>
        <row r="35">
          <cell r="B35">
            <v>29926.85</v>
          </cell>
          <cell r="C35">
            <v>25788.26</v>
          </cell>
          <cell r="D35">
            <v>25369.13</v>
          </cell>
          <cell r="E35">
            <v>24759.67</v>
          </cell>
          <cell r="F35">
            <v>24858.62</v>
          </cell>
        </row>
        <row r="36">
          <cell r="B36">
            <v>22209.61</v>
          </cell>
          <cell r="C36">
            <v>19478.669999999998</v>
          </cell>
          <cell r="D36">
            <v>18824.259999999998</v>
          </cell>
          <cell r="E36">
            <v>18228.64</v>
          </cell>
          <cell r="F36">
            <v>16784.2</v>
          </cell>
        </row>
        <row r="39">
          <cell r="B39">
            <v>2247.98</v>
          </cell>
          <cell r="C39">
            <v>2271.02</v>
          </cell>
          <cell r="D39">
            <v>2116.6149999999998</v>
          </cell>
          <cell r="E39">
            <v>2297.895</v>
          </cell>
          <cell r="F39">
            <v>2862.2449999999999</v>
          </cell>
        </row>
        <row r="40">
          <cell r="B40">
            <v>4685.67</v>
          </cell>
          <cell r="C40">
            <v>3879.88</v>
          </cell>
          <cell r="D40">
            <v>4067.07</v>
          </cell>
          <cell r="E40">
            <v>4016.6</v>
          </cell>
          <cell r="F40">
            <v>5638.37</v>
          </cell>
        </row>
        <row r="41">
          <cell r="B41">
            <v>25241.18</v>
          </cell>
          <cell r="C41">
            <v>21908.379999999997</v>
          </cell>
          <cell r="D41">
            <v>21302.06</v>
          </cell>
          <cell r="E41">
            <v>20743.07</v>
          </cell>
          <cell r="F41">
            <v>19220.25</v>
          </cell>
        </row>
        <row r="44">
          <cell r="B44">
            <v>9100.57</v>
          </cell>
          <cell r="C44">
            <v>9906.36</v>
          </cell>
          <cell r="D44">
            <v>8846.81</v>
          </cell>
          <cell r="E44">
            <v>7222.07</v>
          </cell>
          <cell r="F44">
            <v>5406.05</v>
          </cell>
        </row>
        <row r="47">
          <cell r="B47">
            <v>278.2</v>
          </cell>
          <cell r="C47">
            <v>97.55</v>
          </cell>
          <cell r="D47">
            <v>85.1</v>
          </cell>
          <cell r="E47">
            <v>89.85</v>
          </cell>
          <cell r="F47">
            <v>79.599999999999994</v>
          </cell>
        </row>
        <row r="49">
          <cell r="B49">
            <v>1051.52</v>
          </cell>
          <cell r="C49">
            <v>1029.83</v>
          </cell>
          <cell r="D49">
            <v>1008.3</v>
          </cell>
          <cell r="E49">
            <v>1051.57</v>
          </cell>
          <cell r="F49">
            <v>1108.1199999999999</v>
          </cell>
        </row>
        <row r="50">
          <cell r="B50">
            <v>5786.46</v>
          </cell>
          <cell r="C50">
            <v>2432.2199999999998</v>
          </cell>
          <cell r="D50">
            <v>3706.3</v>
          </cell>
          <cell r="E50">
            <v>3740.96</v>
          </cell>
          <cell r="F50">
            <v>3631.02</v>
          </cell>
        </row>
        <row r="51">
          <cell r="B51">
            <v>1423.88</v>
          </cell>
          <cell r="C51">
            <v>1062.25</v>
          </cell>
          <cell r="D51">
            <v>874.9</v>
          </cell>
          <cell r="E51">
            <v>0</v>
          </cell>
          <cell r="F51">
            <v>3148.46</v>
          </cell>
        </row>
        <row r="52">
          <cell r="B52">
            <v>0.3040938154199323</v>
          </cell>
          <cell r="C52">
            <v>0.38414224146956799</v>
          </cell>
          <cell r="D52">
            <v>0.34872342882865903</v>
          </cell>
          <cell r="E52">
            <v>0.29168684396843741</v>
          </cell>
          <cell r="F52">
            <v>0.21747184678795525</v>
          </cell>
        </row>
        <row r="53">
          <cell r="B53">
            <v>0.63216810322503036</v>
          </cell>
          <cell r="C53">
            <v>0.62707681712531205</v>
          </cell>
          <cell r="D53">
            <v>0.61433088166602479</v>
          </cell>
          <cell r="E53">
            <v>0.61010223480361414</v>
          </cell>
          <cell r="F53">
            <v>0.55058366071809295</v>
          </cell>
        </row>
        <row r="54">
          <cell r="B54">
            <v>0.19690211298549637</v>
          </cell>
          <cell r="C54">
            <v>9.6605587193552347E-2</v>
          </cell>
          <cell r="D54">
            <v>8.3896452105373803E-2</v>
          </cell>
          <cell r="E54">
            <v>8.2538256769981097E-2</v>
          </cell>
          <cell r="F54">
            <v>0.1502999764266883</v>
          </cell>
        </row>
        <row r="55">
          <cell r="B55">
            <v>1.1021671728500807E-2</v>
          </cell>
          <cell r="C55">
            <v>4.4526341062187166E-3</v>
          </cell>
          <cell r="D55">
            <v>3.9949188012802514E-3</v>
          </cell>
          <cell r="E55">
            <v>4.3315671209710038E-3</v>
          </cell>
          <cell r="F55">
            <v>4.1414653815637151E-3</v>
          </cell>
        </row>
        <row r="56">
          <cell r="B56">
            <v>0.80265280174826281</v>
          </cell>
          <cell r="C56">
            <v>0.82565361137199644</v>
          </cell>
          <cell r="D56">
            <v>0.6971236301757292</v>
          </cell>
          <cell r="E56">
            <v>0.6089350140773282</v>
          </cell>
          <cell r="F56">
            <v>0.89458988471604628</v>
          </cell>
        </row>
        <row r="59">
          <cell r="B59">
            <v>178.09</v>
          </cell>
          <cell r="C59">
            <v>177.97</v>
          </cell>
          <cell r="D59">
            <v>177.06</v>
          </cell>
          <cell r="E59">
            <v>174.96</v>
          </cell>
          <cell r="F59">
            <v>174.95</v>
          </cell>
        </row>
        <row r="60">
          <cell r="B60">
            <v>4112.9799999999996</v>
          </cell>
          <cell r="C60">
            <v>3223.6900000000023</v>
          </cell>
          <cell r="D60">
            <v>3325.619999999999</v>
          </cell>
          <cell r="E60">
            <v>3188.3499999999985</v>
          </cell>
          <cell r="F60">
            <v>4723.0099999999984</v>
          </cell>
        </row>
        <row r="61">
          <cell r="B61">
            <v>5320.56</v>
          </cell>
          <cell r="C61">
            <v>2179.0499999999997</v>
          </cell>
          <cell r="D61">
            <v>3406.1200000000003</v>
          </cell>
          <cell r="E61">
            <v>3282.54</v>
          </cell>
          <cell r="F61">
            <v>3172.41</v>
          </cell>
        </row>
        <row r="63">
          <cell r="B63">
            <v>5295</v>
          </cell>
          <cell r="C63">
            <v>5443</v>
          </cell>
          <cell r="D63">
            <v>5869</v>
          </cell>
          <cell r="E63">
            <v>7453</v>
          </cell>
          <cell r="F63">
            <v>9120</v>
          </cell>
        </row>
        <row r="64">
          <cell r="B64">
            <v>1682.41</v>
          </cell>
          <cell r="C64">
            <v>1320.03</v>
          </cell>
          <cell r="D64">
            <v>-863.88</v>
          </cell>
          <cell r="E64">
            <v>-1276.52</v>
          </cell>
          <cell r="F64">
            <v>1688.15</v>
          </cell>
        </row>
        <row r="66">
          <cell r="B66">
            <v>225.2</v>
          </cell>
          <cell r="C66">
            <v>324.69</v>
          </cell>
          <cell r="D66">
            <v>225.67</v>
          </cell>
          <cell r="E66">
            <v>563.1</v>
          </cell>
          <cell r="F66">
            <v>1681.63</v>
          </cell>
        </row>
        <row r="67">
          <cell r="B67">
            <v>225.2</v>
          </cell>
          <cell r="C67">
            <v>324.69</v>
          </cell>
          <cell r="D67">
            <v>225.67</v>
          </cell>
          <cell r="E67">
            <v>563.1</v>
          </cell>
          <cell r="F67">
            <v>1681.63</v>
          </cell>
        </row>
        <row r="68">
          <cell r="B68">
            <v>134.88050985456792</v>
          </cell>
          <cell r="C68">
            <v>119.63909647693431</v>
          </cell>
          <cell r="D68">
            <v>99.883768214164675</v>
          </cell>
          <cell r="E68">
            <v>86.174154092363963</v>
          </cell>
          <cell r="F68">
            <v>127.11214632752215</v>
          </cell>
        </row>
        <row r="69">
          <cell r="B69">
            <v>12.815509175438674</v>
          </cell>
          <cell r="C69">
            <v>20.393917701700044</v>
          </cell>
          <cell r="D69">
            <v>17.300423226590368</v>
          </cell>
          <cell r="E69">
            <v>-32.202325090935581</v>
          </cell>
          <cell r="F69">
            <v>-9.6996752752364088</v>
          </cell>
        </row>
      </sheetData>
      <sheetData sheetId="4">
        <row r="3">
          <cell r="C3">
            <v>35.18</v>
          </cell>
          <cell r="D3">
            <v>17.32</v>
          </cell>
        </row>
        <row r="6">
          <cell r="D6">
            <v>91.339906998216662</v>
          </cell>
        </row>
        <row r="7">
          <cell r="C7">
            <v>0.81165170441947521</v>
          </cell>
          <cell r="D7">
            <v>1.0000111691493203</v>
          </cell>
        </row>
      </sheetData>
      <sheetData sheetId="5">
        <row r="3">
          <cell r="B3">
            <v>174548.42</v>
          </cell>
          <cell r="C3">
            <v>115380.07</v>
          </cell>
          <cell r="D3">
            <v>78570</v>
          </cell>
          <cell r="E3">
            <v>79554</v>
          </cell>
          <cell r="F3">
            <v>7218864356</v>
          </cell>
          <cell r="G3">
            <v>8068358257</v>
          </cell>
        </row>
        <row r="4">
          <cell r="B4">
            <v>174922.37</v>
          </cell>
          <cell r="C4">
            <v>115475.63</v>
          </cell>
          <cell r="D4">
            <v>79626</v>
          </cell>
          <cell r="E4">
            <v>79790</v>
          </cell>
          <cell r="F4">
            <v>7230767021</v>
          </cell>
        </row>
        <row r="5">
          <cell r="B5">
            <v>164082.85999999999</v>
          </cell>
          <cell r="C5">
            <v>110403.76</v>
          </cell>
          <cell r="D5">
            <v>75713</v>
          </cell>
          <cell r="E5">
            <v>78000</v>
          </cell>
          <cell r="F5">
            <v>7016193983</v>
          </cell>
        </row>
        <row r="6">
          <cell r="B6">
            <v>10839.510000000009</v>
          </cell>
          <cell r="C6">
            <v>5071.8700000000099</v>
          </cell>
          <cell r="D6">
            <v>3913</v>
          </cell>
          <cell r="E6">
            <v>1790</v>
          </cell>
          <cell r="F6">
            <v>214573038</v>
          </cell>
        </row>
        <row r="8">
          <cell r="B8">
            <v>8098.8900000000094</v>
          </cell>
          <cell r="C8">
            <v>3726.9000000000096</v>
          </cell>
          <cell r="D8">
            <v>3037</v>
          </cell>
          <cell r="E8">
            <v>1289</v>
          </cell>
          <cell r="F8">
            <v>140910679</v>
          </cell>
          <cell r="G8">
            <v>108741865</v>
          </cell>
        </row>
        <row r="10">
          <cell r="B10">
            <v>7462.4100000000089</v>
          </cell>
          <cell r="C10">
            <v>3584.4200000000096</v>
          </cell>
          <cell r="D10">
            <v>2961</v>
          </cell>
          <cell r="E10">
            <v>1245</v>
          </cell>
          <cell r="F10">
            <v>136246066</v>
          </cell>
          <cell r="G10">
            <v>103540239</v>
          </cell>
        </row>
        <row r="11">
          <cell r="B11">
            <v>2053.58</v>
          </cell>
          <cell r="C11">
            <v>1081.2</v>
          </cell>
          <cell r="D11">
            <v>794</v>
          </cell>
          <cell r="E11">
            <v>639</v>
          </cell>
          <cell r="F11">
            <v>60821303</v>
          </cell>
        </row>
        <row r="12">
          <cell r="B12">
            <v>5408.83</v>
          </cell>
          <cell r="C12">
            <v>2503.2199999999998</v>
          </cell>
          <cell r="D12">
            <v>2167</v>
          </cell>
          <cell r="E12">
            <v>606</v>
          </cell>
          <cell r="F12">
            <v>75424764</v>
          </cell>
        </row>
        <row r="13">
          <cell r="B13">
            <v>1360.72</v>
          </cell>
          <cell r="C13">
            <v>642.34</v>
          </cell>
          <cell r="D13">
            <v>475</v>
          </cell>
          <cell r="E13">
            <v>125</v>
          </cell>
          <cell r="F13">
            <v>17245679</v>
          </cell>
        </row>
        <row r="14">
          <cell r="B14">
            <v>4048.11</v>
          </cell>
          <cell r="C14">
            <v>1860.88</v>
          </cell>
          <cell r="D14">
            <v>1692</v>
          </cell>
          <cell r="E14">
            <v>481</v>
          </cell>
          <cell r="F14">
            <v>58179085</v>
          </cell>
          <cell r="G14">
            <v>30475246</v>
          </cell>
        </row>
        <row r="22">
          <cell r="B22">
            <v>8459.18</v>
          </cell>
          <cell r="C22">
            <v>5530.2049999999999</v>
          </cell>
          <cell r="D22">
            <v>3350.5</v>
          </cell>
          <cell r="E22">
            <v>2344</v>
          </cell>
          <cell r="F22">
            <v>302885823</v>
          </cell>
        </row>
        <row r="24">
          <cell r="B24">
            <v>27423.49</v>
          </cell>
          <cell r="C24">
            <v>11724.310000000001</v>
          </cell>
          <cell r="D24">
            <v>8724</v>
          </cell>
          <cell r="E24">
            <v>5990</v>
          </cell>
          <cell r="F24">
            <v>1090249106</v>
          </cell>
        </row>
        <row r="26">
          <cell r="B26">
            <v>3592.53</v>
          </cell>
          <cell r="C26">
            <v>916.29</v>
          </cell>
          <cell r="D26">
            <v>491</v>
          </cell>
          <cell r="E26">
            <v>506</v>
          </cell>
          <cell r="F26">
            <v>26922913</v>
          </cell>
        </row>
        <row r="28">
          <cell r="B28">
            <v>1335.82</v>
          </cell>
          <cell r="C28">
            <v>1838.15</v>
          </cell>
          <cell r="D28">
            <v>138</v>
          </cell>
          <cell r="E28">
            <v>41</v>
          </cell>
        </row>
        <row r="30">
          <cell r="B30">
            <v>26613.11</v>
          </cell>
          <cell r="C30">
            <v>8522.52</v>
          </cell>
          <cell r="D30">
            <v>7438</v>
          </cell>
          <cell r="E30">
            <v>6831</v>
          </cell>
          <cell r="F30">
            <v>339178702</v>
          </cell>
        </row>
        <row r="31">
          <cell r="B31">
            <v>17567.815000000002</v>
          </cell>
          <cell r="C31">
            <v>7980.26</v>
          </cell>
          <cell r="D31">
            <v>7134.5</v>
          </cell>
          <cell r="F31">
            <v>381203191.5</v>
          </cell>
        </row>
        <row r="32">
          <cell r="B32">
            <v>108.5</v>
          </cell>
          <cell r="C32">
            <v>67.72</v>
          </cell>
          <cell r="D32">
            <v>1</v>
          </cell>
          <cell r="E32">
            <v>53</v>
          </cell>
        </row>
        <row r="33">
          <cell r="B33">
            <v>9055.08</v>
          </cell>
          <cell r="C33">
            <v>6825.78</v>
          </cell>
        </row>
        <row r="34">
          <cell r="B34">
            <v>45652.2</v>
          </cell>
          <cell r="C34">
            <v>17364.29</v>
          </cell>
          <cell r="D34">
            <v>12202</v>
          </cell>
          <cell r="E34">
            <v>9574</v>
          </cell>
        </row>
        <row r="35">
          <cell r="B35">
            <v>58564.26</v>
          </cell>
          <cell r="C35">
            <v>25218.9</v>
          </cell>
          <cell r="D35">
            <v>16451</v>
          </cell>
          <cell r="E35">
            <v>12629</v>
          </cell>
          <cell r="F35">
            <v>1090249106</v>
          </cell>
        </row>
        <row r="36">
          <cell r="B36">
            <v>24411.71</v>
          </cell>
          <cell r="C36">
            <v>9813.4500000000007</v>
          </cell>
          <cell r="D36">
            <v>6919</v>
          </cell>
          <cell r="E36">
            <v>5227</v>
          </cell>
          <cell r="F36">
            <v>474565937</v>
          </cell>
        </row>
        <row r="39">
          <cell r="B39">
            <v>290.57</v>
          </cell>
          <cell r="C39">
            <v>144.405</v>
          </cell>
          <cell r="D39">
            <v>73.5</v>
          </cell>
          <cell r="E39">
            <v>5220284.5</v>
          </cell>
          <cell r="F39">
            <v>5819807</v>
          </cell>
        </row>
        <row r="40">
          <cell r="B40">
            <v>31140.77</v>
          </cell>
          <cell r="C40">
            <v>13494.59</v>
          </cell>
          <cell r="D40">
            <v>7727</v>
          </cell>
          <cell r="E40">
            <v>6639</v>
          </cell>
        </row>
        <row r="41">
          <cell r="B41">
            <v>27423.49</v>
          </cell>
          <cell r="C41">
            <v>11724.310000000001</v>
          </cell>
          <cell r="D41">
            <v>8724</v>
          </cell>
          <cell r="E41">
            <v>5990</v>
          </cell>
        </row>
        <row r="44">
          <cell r="B44">
            <v>14511.429999999997</v>
          </cell>
          <cell r="C44">
            <v>3869.7000000000007</v>
          </cell>
          <cell r="D44">
            <v>4475</v>
          </cell>
          <cell r="E44">
            <v>2935</v>
          </cell>
        </row>
        <row r="47">
          <cell r="C47">
            <v>272.45</v>
          </cell>
        </row>
        <row r="49">
          <cell r="B49">
            <v>634.74</v>
          </cell>
          <cell r="C49">
            <v>141.12</v>
          </cell>
          <cell r="D49">
            <v>76</v>
          </cell>
          <cell r="E49">
            <v>44</v>
          </cell>
          <cell r="F49">
            <v>4664613</v>
          </cell>
        </row>
        <row r="50">
          <cell r="B50">
            <v>-13809.53</v>
          </cell>
          <cell r="C50">
            <v>-648.20000000000005</v>
          </cell>
          <cell r="D50">
            <v>-760</v>
          </cell>
          <cell r="E50">
            <v>-498</v>
          </cell>
          <cell r="F50">
            <v>152596060</v>
          </cell>
        </row>
        <row r="51">
          <cell r="B51">
            <v>107.44</v>
          </cell>
          <cell r="C51">
            <v>107.44</v>
          </cell>
          <cell r="D51"/>
          <cell r="E51"/>
          <cell r="F51"/>
        </row>
        <row r="52">
          <cell r="B52">
            <v>0.24778644859509871</v>
          </cell>
          <cell r="C52">
            <v>0.15344444047916445</v>
          </cell>
          <cell r="D52">
            <v>0.27201993799769009</v>
          </cell>
          <cell r="E52">
            <v>0.2324016153297965</v>
          </cell>
          <cell r="F52">
            <v>0</v>
          </cell>
        </row>
        <row r="53">
          <cell r="B53">
            <v>0.16115989513057963</v>
          </cell>
          <cell r="C53">
            <v>0.21799245803742429</v>
          </cell>
          <cell r="D53">
            <v>0.22759042003525623</v>
          </cell>
          <cell r="E53">
            <v>0</v>
          </cell>
          <cell r="F53">
            <v>0</v>
          </cell>
        </row>
        <row r="54">
          <cell r="B54">
            <v>0.12742259528251546</v>
          </cell>
          <cell r="C54">
            <v>0.14213228967163555</v>
          </cell>
          <cell r="D54">
            <v>0.17998905841590176</v>
          </cell>
          <cell r="E54">
            <v>9.8582627286404309E-2</v>
          </cell>
          <cell r="F54">
            <v>0.1249678309756853</v>
          </cell>
        </row>
        <row r="55">
          <cell r="B55">
            <v>0</v>
          </cell>
          <cell r="C55">
            <v>2.3238041300511499E-2</v>
          </cell>
          <cell r="D55">
            <v>0</v>
          </cell>
          <cell r="E55">
            <v>0</v>
          </cell>
          <cell r="F55">
            <v>0</v>
          </cell>
        </row>
        <row r="56">
          <cell r="B56">
            <v>2.9804597548060885</v>
          </cell>
          <cell r="C56">
            <v>4.5751428492122974</v>
          </cell>
          <cell r="D56">
            <v>4.7760014588778796</v>
          </cell>
          <cell r="E56">
            <v>6.2993111093514926</v>
          </cell>
          <cell r="F56">
            <v>6.621298120101371</v>
          </cell>
        </row>
        <row r="59">
          <cell r="B59">
            <v>132.37205</v>
          </cell>
          <cell r="C59">
            <v>107.4388</v>
          </cell>
          <cell r="D59">
            <v>53.7194</v>
          </cell>
          <cell r="E59">
            <v>53.7194</v>
          </cell>
          <cell r="F59">
            <v>5371940</v>
          </cell>
        </row>
        <row r="60">
          <cell r="B60">
            <v>31135.41</v>
          </cell>
          <cell r="C60">
            <v>13488.21</v>
          </cell>
          <cell r="D60">
            <v>7725</v>
          </cell>
          <cell r="E60">
            <v>6639</v>
          </cell>
        </row>
        <row r="61">
          <cell r="B61">
            <v>-16081.720000000001</v>
          </cell>
          <cell r="C61">
            <v>-879.80000000000007</v>
          </cell>
          <cell r="D61">
            <v>-824</v>
          </cell>
          <cell r="E61">
            <v>-689</v>
          </cell>
          <cell r="F61">
            <v>152596060</v>
          </cell>
        </row>
        <row r="63">
          <cell r="B63">
            <v>468</v>
          </cell>
          <cell r="C63">
            <v>243</v>
          </cell>
          <cell r="D63">
            <v>79</v>
          </cell>
          <cell r="E63">
            <v>88</v>
          </cell>
        </row>
        <row r="64">
          <cell r="B64">
            <v>28539.460000000003</v>
          </cell>
          <cell r="C64">
            <v>12754.49</v>
          </cell>
          <cell r="D64">
            <v>8989</v>
          </cell>
          <cell r="E64">
            <v>7284</v>
          </cell>
          <cell r="F64">
            <v>581888812</v>
          </cell>
        </row>
        <row r="65">
          <cell r="B65">
            <v>1762.72</v>
          </cell>
          <cell r="C65">
            <v>1478.14</v>
          </cell>
          <cell r="D65">
            <v>1740</v>
          </cell>
          <cell r="E65">
            <v>718</v>
          </cell>
        </row>
        <row r="66">
          <cell r="B66">
            <v>28112.560000000001</v>
          </cell>
          <cell r="C66">
            <v>13114.5</v>
          </cell>
          <cell r="D66">
            <v>7387</v>
          </cell>
          <cell r="E66">
            <v>6607</v>
          </cell>
          <cell r="F66">
            <v>585688818</v>
          </cell>
        </row>
        <row r="67">
          <cell r="B67">
            <v>29875.280000000002</v>
          </cell>
          <cell r="C67">
            <v>14592.64</v>
          </cell>
          <cell r="D67">
            <v>9127</v>
          </cell>
          <cell r="E67">
            <v>7325</v>
          </cell>
          <cell r="F67">
            <v>585688818</v>
          </cell>
        </row>
        <row r="68">
          <cell r="C68">
            <v>1073.9143586860614</v>
          </cell>
        </row>
        <row r="69">
          <cell r="B69">
            <v>51.281256806309791</v>
          </cell>
          <cell r="C69">
            <v>46.85003181876035</v>
          </cell>
          <cell r="D69">
            <v>-1.2368956934912136</v>
          </cell>
          <cell r="F69">
            <v>-10.528708244493115</v>
          </cell>
        </row>
      </sheetData>
      <sheetData sheetId="6">
        <row r="3">
          <cell r="C3">
            <v>16.78</v>
          </cell>
          <cell r="D3">
            <v>27.89</v>
          </cell>
          <cell r="E3">
            <v>42.77</v>
          </cell>
          <cell r="F3">
            <v>17.25</v>
          </cell>
          <cell r="G3">
            <v>16.600000000000001</v>
          </cell>
        </row>
        <row r="6">
          <cell r="C6">
            <v>202.91641683317118</v>
          </cell>
          <cell r="D6">
            <v>230.8767879250799</v>
          </cell>
          <cell r="E6">
            <v>261.12777860303652</v>
          </cell>
          <cell r="F6">
            <v>189.24961423393222</v>
          </cell>
          <cell r="G6">
            <v>164.51812362958881</v>
          </cell>
        </row>
        <row r="7">
          <cell r="C7">
            <v>10.319026575037404</v>
          </cell>
          <cell r="D7">
            <v>1.0000128469020706</v>
          </cell>
          <cell r="E7">
            <v>3.1740262077218477</v>
          </cell>
          <cell r="F7">
            <v>1.0000128469020706</v>
          </cell>
          <cell r="G7">
            <v>2.0751567318336206</v>
          </cell>
        </row>
      </sheetData>
      <sheetData sheetId="7">
        <row r="3">
          <cell r="B3">
            <v>153743.91</v>
          </cell>
          <cell r="C3">
            <v>181414.85</v>
          </cell>
          <cell r="D3">
            <v>210109.97</v>
          </cell>
          <cell r="E3">
            <v>145267.82</v>
          </cell>
          <cell r="F3">
            <v>104646.93</v>
          </cell>
          <cell r="G3">
            <v>123606.57</v>
          </cell>
        </row>
        <row r="4">
          <cell r="B4">
            <v>156199.5</v>
          </cell>
          <cell r="C4">
            <v>183201.64</v>
          </cell>
          <cell r="D4">
            <v>211161.3</v>
          </cell>
          <cell r="E4">
            <v>147198.98000000001</v>
          </cell>
          <cell r="F4">
            <v>109199.9</v>
          </cell>
        </row>
        <row r="5">
          <cell r="B5">
            <v>88531.09</v>
          </cell>
          <cell r="C5">
            <v>111017.39</v>
          </cell>
          <cell r="D5">
            <v>112889.93</v>
          </cell>
          <cell r="E5">
            <v>74083.16</v>
          </cell>
          <cell r="F5">
            <v>48845.94</v>
          </cell>
        </row>
        <row r="6">
          <cell r="B6">
            <v>67668.41</v>
          </cell>
          <cell r="C6">
            <v>72184.250000000015</v>
          </cell>
          <cell r="D6">
            <v>98271.37</v>
          </cell>
          <cell r="E6">
            <v>73115.820000000007</v>
          </cell>
          <cell r="F6">
            <v>60353.959999999992</v>
          </cell>
        </row>
        <row r="8">
          <cell r="B8">
            <v>15027.960000000006</v>
          </cell>
          <cell r="C8">
            <v>18706.740000000013</v>
          </cell>
          <cell r="D8">
            <v>37524.269999999997</v>
          </cell>
          <cell r="E8">
            <v>25496.140000000007</v>
          </cell>
          <cell r="F8">
            <v>21940.139999999992</v>
          </cell>
          <cell r="G8">
            <v>16296.219999999994</v>
          </cell>
        </row>
        <row r="10">
          <cell r="B10">
            <v>6956.9500000000062</v>
          </cell>
          <cell r="C10">
            <v>10944.060000000012</v>
          </cell>
          <cell r="D10">
            <v>29621.17</v>
          </cell>
          <cell r="E10">
            <v>17514.610000000008</v>
          </cell>
          <cell r="F10">
            <v>14022.969999999992</v>
          </cell>
          <cell r="G10">
            <v>10356.069999999994</v>
          </cell>
        </row>
        <row r="11">
          <cell r="B11">
            <v>9405.86</v>
          </cell>
          <cell r="C11">
            <v>8191.33</v>
          </cell>
          <cell r="D11">
            <v>5237.3999999999996</v>
          </cell>
          <cell r="E11">
            <v>4789.1400000000003</v>
          </cell>
          <cell r="F11">
            <v>4900.71</v>
          </cell>
        </row>
        <row r="12">
          <cell r="B12">
            <v>-2256.84</v>
          </cell>
          <cell r="C12">
            <v>-4823.8999999999996</v>
          </cell>
          <cell r="D12">
            <v>23272.67</v>
          </cell>
          <cell r="E12">
            <v>12764.2</v>
          </cell>
          <cell r="F12">
            <v>8509.8700000000008</v>
          </cell>
        </row>
        <row r="13">
          <cell r="B13">
            <v>2242.54</v>
          </cell>
          <cell r="C13">
            <v>3138.09</v>
          </cell>
          <cell r="D13">
            <v>7503.7</v>
          </cell>
          <cell r="E13">
            <v>5828.79</v>
          </cell>
          <cell r="F13">
            <v>2627.56</v>
          </cell>
        </row>
        <row r="14">
          <cell r="B14">
            <v>-4499.38</v>
          </cell>
          <cell r="C14">
            <v>-7961.99</v>
          </cell>
          <cell r="D14">
            <v>15768.97</v>
          </cell>
          <cell r="E14">
            <v>6935.41</v>
          </cell>
          <cell r="F14">
            <v>5882.31</v>
          </cell>
          <cell r="G14">
            <v>4624.34</v>
          </cell>
        </row>
        <row r="22">
          <cell r="B22">
            <v>19502.16</v>
          </cell>
          <cell r="C22">
            <v>23320.92</v>
          </cell>
          <cell r="D22">
            <v>20963.105</v>
          </cell>
          <cell r="E22">
            <v>13950.009999999998</v>
          </cell>
          <cell r="F22">
            <v>10982.57</v>
          </cell>
        </row>
        <row r="24">
          <cell r="B24">
            <v>149086.91999999998</v>
          </cell>
          <cell r="C24">
            <v>167669.16</v>
          </cell>
          <cell r="D24">
            <v>182550.53</v>
          </cell>
          <cell r="E24">
            <v>156938.18</v>
          </cell>
          <cell r="F24">
            <v>157099.57999999999</v>
          </cell>
        </row>
        <row r="26">
          <cell r="B26">
            <v>54091.040000000001</v>
          </cell>
          <cell r="C26">
            <v>55175.23</v>
          </cell>
          <cell r="D26">
            <v>55924.93</v>
          </cell>
          <cell r="E26">
            <v>53839.09</v>
          </cell>
          <cell r="F26">
            <v>55532.97</v>
          </cell>
        </row>
        <row r="28">
          <cell r="B28">
            <v>13211.86</v>
          </cell>
          <cell r="C28">
            <v>14051.51</v>
          </cell>
          <cell r="D28">
            <v>11676.89</v>
          </cell>
          <cell r="E28">
            <v>11031.21</v>
          </cell>
          <cell r="F28">
            <v>15198.32</v>
          </cell>
        </row>
        <row r="30">
          <cell r="B30">
            <v>30520.54</v>
          </cell>
          <cell r="C30">
            <v>31764.67</v>
          </cell>
          <cell r="D30">
            <v>45146.98</v>
          </cell>
          <cell r="E30">
            <v>25118.03</v>
          </cell>
          <cell r="F30">
            <v>15856.7</v>
          </cell>
        </row>
        <row r="31">
          <cell r="B31">
            <v>31142.605</v>
          </cell>
          <cell r="C31">
            <v>38455.824999999997</v>
          </cell>
          <cell r="D31">
            <v>35132.505000000005</v>
          </cell>
          <cell r="E31">
            <v>20487.364999999998</v>
          </cell>
          <cell r="F31">
            <v>16639.14</v>
          </cell>
        </row>
        <row r="32">
          <cell r="B32">
            <v>639.5</v>
          </cell>
          <cell r="C32">
            <v>849.61</v>
          </cell>
          <cell r="D32">
            <v>455.01</v>
          </cell>
          <cell r="E32">
            <v>232</v>
          </cell>
          <cell r="F32"/>
        </row>
        <row r="34">
          <cell r="B34">
            <v>70508.990000000005</v>
          </cell>
          <cell r="C34">
            <v>79087.899999999994</v>
          </cell>
          <cell r="D34">
            <v>92482.54</v>
          </cell>
          <cell r="E34">
            <v>64774.41</v>
          </cell>
          <cell r="F34">
            <v>49817.46</v>
          </cell>
        </row>
        <row r="35">
          <cell r="B35">
            <v>189368.71</v>
          </cell>
          <cell r="C35">
            <v>200088.94</v>
          </cell>
          <cell r="D35">
            <v>221734.09</v>
          </cell>
          <cell r="E35">
            <v>186515.61</v>
          </cell>
          <cell r="F35">
            <v>182811.61</v>
          </cell>
        </row>
        <row r="36">
          <cell r="B36">
            <v>68250.06</v>
          </cell>
          <cell r="C36">
            <v>77654.41</v>
          </cell>
          <cell r="D36">
            <v>87829.2</v>
          </cell>
          <cell r="E36">
            <v>63653.29</v>
          </cell>
          <cell r="F36">
            <v>55334.96</v>
          </cell>
        </row>
        <row r="39">
          <cell r="B39">
            <v>14351.36</v>
          </cell>
          <cell r="C39">
            <v>14486.630000000001</v>
          </cell>
          <cell r="D39">
            <v>14726.36</v>
          </cell>
          <cell r="E39">
            <v>11097.5</v>
          </cell>
          <cell r="F39">
            <v>8058.125</v>
          </cell>
        </row>
        <row r="40">
          <cell r="B40">
            <v>40281.79</v>
          </cell>
          <cell r="C40">
            <v>32419.78</v>
          </cell>
          <cell r="D40">
            <v>39183.56</v>
          </cell>
          <cell r="E40">
            <v>29577.43</v>
          </cell>
          <cell r="F40">
            <v>25712.03</v>
          </cell>
        </row>
        <row r="41">
          <cell r="B41">
            <v>149086.91999999998</v>
          </cell>
          <cell r="C41">
            <v>167669.16</v>
          </cell>
          <cell r="D41">
            <v>182550.53</v>
          </cell>
          <cell r="E41">
            <v>156938.18</v>
          </cell>
          <cell r="F41">
            <v>157099.57999999999</v>
          </cell>
        </row>
        <row r="44">
          <cell r="B44">
            <v>30227.200000000004</v>
          </cell>
          <cell r="C44">
            <v>46668.119999999995</v>
          </cell>
          <cell r="D44">
            <v>53298.979999999996</v>
          </cell>
          <cell r="E44">
            <v>35196.980000000003</v>
          </cell>
          <cell r="F44">
            <v>24105.43</v>
          </cell>
        </row>
        <row r="47">
          <cell r="B47">
            <v>163.55000000000001</v>
          </cell>
          <cell r="C47">
            <v>149.05000000000001</v>
          </cell>
          <cell r="D47">
            <v>194</v>
          </cell>
          <cell r="E47">
            <v>142.85</v>
          </cell>
          <cell r="F47">
            <v>55.85</v>
          </cell>
        </row>
        <row r="49">
          <cell r="B49">
            <v>6609.48</v>
          </cell>
          <cell r="C49">
            <v>6720.13</v>
          </cell>
          <cell r="D49">
            <v>6914.47</v>
          </cell>
          <cell r="E49">
            <v>6747.44</v>
          </cell>
        </row>
        <row r="50">
          <cell r="B50">
            <v>19432.16</v>
          </cell>
          <cell r="C50">
            <v>30634.880000000001</v>
          </cell>
          <cell r="D50">
            <v>10358.52</v>
          </cell>
          <cell r="E50">
            <v>8335.8799999999992</v>
          </cell>
          <cell r="F50">
            <v>18225.45</v>
          </cell>
        </row>
        <row r="51">
          <cell r="B51">
            <v>3470.76</v>
          </cell>
          <cell r="C51">
            <v>336.35</v>
          </cell>
          <cell r="D51">
            <v>1067.57</v>
          </cell>
          <cell r="E51">
            <v>336.35</v>
          </cell>
          <cell r="F51">
            <v>697.97</v>
          </cell>
        </row>
        <row r="52">
          <cell r="B52">
            <v>0.15962087928887517</v>
          </cell>
          <cell r="C52">
            <v>0.2332368795596598</v>
          </cell>
          <cell r="D52">
            <v>0.24037341303721046</v>
          </cell>
          <cell r="E52">
            <v>0.18870795854566813</v>
          </cell>
          <cell r="F52">
            <v>0.13185940433433085</v>
          </cell>
        </row>
        <row r="53">
          <cell r="B53">
            <v>0.29089430877994576</v>
          </cell>
          <cell r="C53">
            <v>0.30519088161494584</v>
          </cell>
          <cell r="D53">
            <v>0.31921442480946438</v>
          </cell>
          <cell r="E53">
            <v>0.30416017190196576</v>
          </cell>
          <cell r="F53">
            <v>0.28059787887651122</v>
          </cell>
        </row>
        <row r="54">
          <cell r="B54">
            <v>3.6737589858430182E-2</v>
          </cell>
          <cell r="C54">
            <v>5.4695976699161944E-2</v>
          </cell>
          <cell r="D54">
            <v>0.13358870528207908</v>
          </cell>
          <cell r="E54">
            <v>9.3904258201230495E-2</v>
          </cell>
          <cell r="F54">
            <v>7.670721788402822E-2</v>
          </cell>
        </row>
        <row r="55">
          <cell r="B55">
            <v>1.0970110590519948E-3</v>
          </cell>
          <cell r="C55">
            <v>8.8895298336318985E-4</v>
          </cell>
          <cell r="D55">
            <v>1.0627194563609321E-3</v>
          </cell>
          <cell r="E55">
            <v>9.1023102217701267E-4</v>
          </cell>
          <cell r="F55">
            <v>3.5550699753621244E-4</v>
          </cell>
        </row>
        <row r="56">
          <cell r="B56">
            <v>0.81187599577564851</v>
          </cell>
          <cell r="C56">
            <v>0.90667105338256082</v>
          </cell>
          <cell r="D56">
            <v>0.94757630637670553</v>
          </cell>
          <cell r="E56">
            <v>0.77885073533523552</v>
          </cell>
          <cell r="F56">
            <v>0.57243043808869687</v>
          </cell>
        </row>
        <row r="59">
          <cell r="B59">
            <v>336.34567900000002</v>
          </cell>
          <cell r="C59">
            <v>336.34567900000002</v>
          </cell>
          <cell r="D59">
            <v>336.34567900000002</v>
          </cell>
          <cell r="E59">
            <v>336.34567900000002</v>
          </cell>
          <cell r="F59">
            <v>336.34567900000002</v>
          </cell>
        </row>
        <row r="60">
          <cell r="B60">
            <v>-22196.739999999991</v>
          </cell>
          <cell r="C60">
            <v>-30293.48000000001</v>
          </cell>
          <cell r="D60">
            <v>-29328.699999999983</v>
          </cell>
          <cell r="E60">
            <v>-33883.540000000008</v>
          </cell>
          <cell r="F60">
            <v>-39312.33</v>
          </cell>
        </row>
        <row r="61">
          <cell r="B61">
            <v>12914.380000000001</v>
          </cell>
          <cell r="C61">
            <v>24676.850000000002</v>
          </cell>
          <cell r="D61">
            <v>3667.1200000000008</v>
          </cell>
          <cell r="E61">
            <v>2857.9299999999994</v>
          </cell>
          <cell r="F61">
            <v>7420.09</v>
          </cell>
        </row>
        <row r="63">
          <cell r="B63">
            <v>2394</v>
          </cell>
          <cell r="C63">
            <v>2508</v>
          </cell>
          <cell r="D63">
            <v>2640</v>
          </cell>
          <cell r="E63">
            <v>2400</v>
          </cell>
          <cell r="F63">
            <v>2600</v>
          </cell>
        </row>
        <row r="64">
          <cell r="B64">
            <v>70919.12000000001</v>
          </cell>
          <cell r="C64">
            <v>67784.400000000009</v>
          </cell>
          <cell r="D64">
            <v>82330.95</v>
          </cell>
          <cell r="E64">
            <v>70201.229999999981</v>
          </cell>
          <cell r="F64">
            <v>68149.25999999998</v>
          </cell>
        </row>
        <row r="65">
          <cell r="B65">
            <v>70363.350000000006</v>
          </cell>
          <cell r="C65">
            <v>73278.62</v>
          </cell>
          <cell r="D65">
            <v>79711.5</v>
          </cell>
          <cell r="E65">
            <v>75183.289999999994</v>
          </cell>
          <cell r="F65">
            <v>78185.259999999995</v>
          </cell>
        </row>
        <row r="66">
          <cell r="B66">
            <v>13767.63</v>
          </cell>
          <cell r="C66">
            <v>8557.2900000000009</v>
          </cell>
          <cell r="D66">
            <v>14296.34</v>
          </cell>
          <cell r="E66">
            <v>6049.15</v>
          </cell>
          <cell r="F66">
            <v>5162.32</v>
          </cell>
        </row>
        <row r="67">
          <cell r="B67">
            <v>84130.98000000001</v>
          </cell>
          <cell r="C67">
            <v>81835.91</v>
          </cell>
          <cell r="D67">
            <v>94007.84</v>
          </cell>
          <cell r="E67">
            <v>81232.439999999988</v>
          </cell>
          <cell r="F67">
            <v>83347.579999999987</v>
          </cell>
        </row>
        <row r="68">
          <cell r="B68">
            <v>457.10089232334093</v>
          </cell>
          <cell r="C68">
            <v>539.37024117381327</v>
          </cell>
          <cell r="D68">
            <v>624.68461204759524</v>
          </cell>
          <cell r="E68">
            <v>431.90036046218984</v>
          </cell>
          <cell r="F68">
            <v>311.12910476843075</v>
          </cell>
        </row>
        <row r="69">
          <cell r="B69">
            <v>-15.252852784653518</v>
          </cell>
          <cell r="C69">
            <v>-13.657191041434158</v>
          </cell>
          <cell r="D69">
            <v>44.636279390714328</v>
          </cell>
          <cell r="E69">
            <v>38.81708713289536</v>
          </cell>
          <cell r="F69">
            <v>-15.338699229337092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B849-95E0-4981-9785-F26855F227AD}">
  <dimension ref="A1:G67"/>
  <sheetViews>
    <sheetView tabSelected="1" workbookViewId="0">
      <selection activeCell="F7" sqref="F7"/>
    </sheetView>
  </sheetViews>
  <sheetFormatPr defaultRowHeight="14.4" x14ac:dyDescent="0.3"/>
  <cols>
    <col min="1" max="1" width="24.6640625" customWidth="1"/>
    <col min="2" max="2" width="34.44140625" customWidth="1"/>
    <col min="3" max="3" width="14.77734375" bestFit="1" customWidth="1"/>
    <col min="4" max="7" width="14" bestFit="1" customWidth="1"/>
  </cols>
  <sheetData>
    <row r="1" spans="1:7" ht="15.6" x14ac:dyDescent="0.3">
      <c r="A1" s="24" t="s">
        <v>71</v>
      </c>
      <c r="B1" s="25"/>
      <c r="C1" s="25"/>
      <c r="D1" s="25"/>
      <c r="E1" s="25"/>
      <c r="F1" s="25"/>
      <c r="G1" s="26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x14ac:dyDescent="0.3">
      <c r="A3" s="4">
        <v>1</v>
      </c>
      <c r="B3" s="5" t="s">
        <v>3</v>
      </c>
      <c r="C3" s="12">
        <v>10.18</v>
      </c>
      <c r="D3" s="12">
        <v>18.8</v>
      </c>
      <c r="E3" s="12">
        <v>18.12</v>
      </c>
      <c r="F3" s="12">
        <v>4.99</v>
      </c>
      <c r="G3" s="12">
        <v>9.9700000000000006</v>
      </c>
    </row>
    <row r="4" spans="1:7" x14ac:dyDescent="0.3">
      <c r="A4" s="4">
        <v>2</v>
      </c>
      <c r="B4" s="5" t="s">
        <v>4</v>
      </c>
      <c r="C4" s="12">
        <v>10.18</v>
      </c>
      <c r="D4" s="12">
        <v>18.8</v>
      </c>
      <c r="E4" s="12">
        <v>18.12</v>
      </c>
      <c r="F4" s="12">
        <v>4.99</v>
      </c>
      <c r="G4" s="12">
        <v>9.9700000000000006</v>
      </c>
    </row>
    <row r="5" spans="1:7" ht="16.8" x14ac:dyDescent="0.4">
      <c r="A5" s="4">
        <v>3</v>
      </c>
      <c r="B5" s="5" t="s">
        <v>5</v>
      </c>
      <c r="C5" s="7">
        <f>'[1]VRL Logistics Financials'!B50/'[1]VRL Logistics Financials'!B59</f>
        <v>48.465999100590452</v>
      </c>
      <c r="D5" s="7">
        <f>'[1]VRL Logistics Financials'!C50/'[1]VRL Logistics Financials'!C59</f>
        <v>36.034299978736406</v>
      </c>
      <c r="E5" s="7">
        <f>'[1]VRL Logistics Financials'!D50/'[1]VRL Logistics Financials'!D59</f>
        <v>41.967606103878957</v>
      </c>
      <c r="F5" s="7">
        <f>'[1]VRL Logistics Financials'!E50/'[1]VRL Logistics Financials'!E59</f>
        <v>30.74622528800791</v>
      </c>
      <c r="G5" s="7">
        <f>'[1]VRL Logistics Financials'!F50/'[1]VRL Logistics Financials'!F59</f>
        <v>28.478486469889173</v>
      </c>
    </row>
    <row r="6" spans="1:7" ht="16.8" x14ac:dyDescent="0.4">
      <c r="A6" s="4">
        <v>4</v>
      </c>
      <c r="B6" s="5" t="s">
        <v>6</v>
      </c>
      <c r="C6" s="7">
        <f>'[1]VRL Logistics Financials'!B36/'[1]VRL Logistics Financials'!B59</f>
        <v>108.12925270978997</v>
      </c>
      <c r="D6" s="7">
        <f>'[1]VRL Logistics Financials'!C36/'[1]VRL Logistics Financials'!C59</f>
        <v>110.4599155829187</v>
      </c>
      <c r="E6" s="7">
        <f>'[1]VRL Logistics Financials'!D36/'[1]VRL Logistics Financials'!D59</f>
        <v>73.761027905902978</v>
      </c>
      <c r="F6" s="7">
        <f>'[1]VRL Logistics Financials'!E36/'[1]VRL Logistics Financials'!E59</f>
        <v>67.592990293173258</v>
      </c>
      <c r="G6" s="7">
        <f>'[1]VRL Logistics Financials'!F36/'[1]VRL Logistics Financials'!F59</f>
        <v>68.280433472271582</v>
      </c>
    </row>
    <row r="7" spans="1:7" ht="16.8" x14ac:dyDescent="0.4">
      <c r="A7" s="4">
        <v>5</v>
      </c>
      <c r="B7" s="5" t="s">
        <v>7</v>
      </c>
      <c r="C7" s="7">
        <f>'[1]VRL Logistics Financials'!B51/'[1]VRL Logistics Financials'!B59</f>
        <v>5.0042703947289819</v>
      </c>
      <c r="D7" s="7"/>
      <c r="E7" s="7">
        <f>'[1]VRL Logistics Financials'!D51/'[1]VRL Logistics Financials'!D59</f>
        <v>11.998155608401049</v>
      </c>
      <c r="F7" s="7"/>
      <c r="G7" s="7">
        <f>'[1]VRL Logistics Financials'!F51/'[1]VRL Logistics Financials'!F59</f>
        <v>10.849967670610928</v>
      </c>
    </row>
    <row r="8" spans="1:7" ht="16.8" x14ac:dyDescent="0.4">
      <c r="A8" s="4">
        <v>6</v>
      </c>
      <c r="B8" s="5" t="s">
        <v>8</v>
      </c>
      <c r="C8" s="7">
        <f>'[1]VRL Logistics Financials'!B3/'[1]VRL Logistics Financials'!B59</f>
        <v>330.24694205610837</v>
      </c>
      <c r="D8" s="7">
        <f>'[1]VRL Logistics Financials'!C3/'[1]VRL Logistics Financials'!C59</f>
        <v>299.79816850125752</v>
      </c>
      <c r="E8" s="7">
        <f>'[1]VRL Logistics Financials'!D3/'[1]VRL Logistics Financials'!D59</f>
        <v>270.94835901613357</v>
      </c>
      <c r="F8" s="7">
        <f>'[1]VRL Logistics Financials'!E3/'[1]VRL Logistics Financials'!E59</f>
        <v>199.55316461047869</v>
      </c>
      <c r="G8" s="7">
        <f>'[1]VRL Logistics Financials'!F3/'[1]VRL Logistics Financials'!F59</f>
        <v>234.49831114016567</v>
      </c>
    </row>
    <row r="9" spans="1:7" ht="16.8" x14ac:dyDescent="0.4">
      <c r="A9" s="4">
        <v>7</v>
      </c>
      <c r="B9" s="5" t="s">
        <v>9</v>
      </c>
      <c r="C9" s="7">
        <f>'[1]VRL Logistics Financials'!B8/'[1]VRL Logistics Financials'!B59</f>
        <v>47.393075643978975</v>
      </c>
      <c r="D9" s="7">
        <f>'[1]VRL Logistics Financials'!C8/'[1]VRL Logistics Financials'!C59</f>
        <v>47.088741508358915</v>
      </c>
      <c r="E9" s="7">
        <f>'[1]VRL Logistics Financials'!D8/'[1]VRL Logistics Financials'!D59</f>
        <v>47.652812467969511</v>
      </c>
      <c r="F9" s="7">
        <f>'[1]VRL Logistics Financials'!E8/'[1]VRL Logistics Financials'!E59</f>
        <v>29.470239998994831</v>
      </c>
      <c r="G9" s="7">
        <f>'[1]VRL Logistics Financials'!F8/'[1]VRL Logistics Financials'!F59</f>
        <v>34.156836637767874</v>
      </c>
    </row>
    <row r="10" spans="1:7" ht="16.8" x14ac:dyDescent="0.4">
      <c r="A10" s="4">
        <v>8</v>
      </c>
      <c r="B10" s="5" t="s">
        <v>10</v>
      </c>
      <c r="C10" s="7">
        <f>'[1]VRL Logistics Financials'!B10/'[1]VRL Logistics Financials'!B59</f>
        <v>22.679834607877918</v>
      </c>
      <c r="D10" s="7">
        <f>'[1]VRL Logistics Financials'!C10/'[1]VRL Logistics Financials'!C59</f>
        <v>29.074647771179965</v>
      </c>
      <c r="E10" s="7">
        <f>'[1]VRL Logistics Financials'!D10/'[1]VRL Logistics Financials'!D59</f>
        <v>28.636403846146251</v>
      </c>
      <c r="F10" s="7">
        <f>'[1]VRL Logistics Financials'!E10/'[1]VRL Logistics Financials'!E59</f>
        <v>11.382875445441679</v>
      </c>
      <c r="G10" s="7">
        <f>'[1]VRL Logistics Financials'!F10/'[1]VRL Logistics Financials'!F59</f>
        <v>15.612690210844717</v>
      </c>
    </row>
    <row r="11" spans="1:7" ht="16.8" x14ac:dyDescent="0.4">
      <c r="A11" s="4">
        <v>9</v>
      </c>
      <c r="B11" s="5" t="s">
        <v>11</v>
      </c>
      <c r="C11" s="7">
        <f>'[1]VRL Logistics Financials'!B12/'[1]VRL Logistics Financials'!B59</f>
        <v>13.833437971008877</v>
      </c>
      <c r="D11" s="7">
        <f>'[1]VRL Logistics Financials'!C12/'[1]VRL Logistics Financials'!C59</f>
        <v>22.923827045783053</v>
      </c>
      <c r="E11" s="7">
        <f>'[1]VRL Logistics Financials'!D12/'[1]VRL Logistics Financials'!D59</f>
        <v>23.758647991003755</v>
      </c>
      <c r="F11" s="7">
        <f>'[1]VRL Logistics Financials'!E12/'[1]VRL Logistics Financials'!E59</f>
        <v>7.2150982933152008</v>
      </c>
      <c r="G11" s="7">
        <f>'[1]VRL Logistics Financials'!F12/'[1]VRL Logistics Financials'!F59</f>
        <v>11.546686344157928</v>
      </c>
    </row>
    <row r="12" spans="1:7" ht="16.8" x14ac:dyDescent="0.4">
      <c r="A12" s="4">
        <v>10</v>
      </c>
      <c r="B12" s="5" t="s">
        <v>12</v>
      </c>
      <c r="C12" s="7">
        <f>'[1]VRL Logistics Financials'!B14/'[1]VRL Logistics Financials'!B59</f>
        <v>10.182066125637581</v>
      </c>
      <c r="D12" s="7">
        <f>'[1]VRL Logistics Financials'!C14/'[1]VRL Logistics Financials'!C59</f>
        <v>18.805855484888841</v>
      </c>
      <c r="E12" s="7">
        <f>'[1]VRL Logistics Financials'!D14/'[1]VRL Logistics Financials'!D59</f>
        <v>18.123869788035893</v>
      </c>
      <c r="F12" s="7">
        <f>'[1]VRL Logistics Financials'!E14/'[1]VRL Logistics Financials'!E59</f>
        <v>5.1014395570381277</v>
      </c>
      <c r="G12" s="7">
        <f>'[1]VRL Logistics Financials'!F14/'[1]VRL Logistics Financials'!F59</f>
        <v>9.9746971267826208</v>
      </c>
    </row>
    <row r="13" spans="1:7" ht="16.8" x14ac:dyDescent="0.4">
      <c r="A13" s="4">
        <v>11</v>
      </c>
      <c r="B13" s="5" t="s">
        <v>13</v>
      </c>
      <c r="C13" s="7">
        <f>'[1]VRL Logistics Financials'!B6/'[1]VRL Logistics Financials'!B4*100</f>
        <v>15.734669865830654</v>
      </c>
      <c r="D13" s="7">
        <f>'[1]VRL Logistics Financials'!C6/'[1]VRL Logistics Financials'!C4*100</f>
        <v>16.86116758533829</v>
      </c>
      <c r="E13" s="7">
        <f>'[1]VRL Logistics Financials'!D6/'[1]VRL Logistics Financials'!D4*100</f>
        <v>18.535316872832947</v>
      </c>
      <c r="F13" s="7">
        <f>'[1]VRL Logistics Financials'!E6/'[1]VRL Logistics Financials'!E4*100</f>
        <v>15.733038523251066</v>
      </c>
      <c r="G13" s="7">
        <f>'[1]VRL Logistics Financials'!F6/'[1]VRL Logistics Financials'!F4*100</f>
        <v>15.877472248599183</v>
      </c>
    </row>
    <row r="14" spans="1:7" ht="16.8" x14ac:dyDescent="0.4">
      <c r="A14" s="4">
        <v>12</v>
      </c>
      <c r="B14" s="4" t="s">
        <v>14</v>
      </c>
      <c r="C14" s="13">
        <f>'[1]VRL Logistics Financials'!B13/'[1]VRL Logistics Financials'!B12</f>
        <v>0.26395259464954257</v>
      </c>
      <c r="D14" s="13">
        <f>'[1]VRL Logistics Financials'!C13/'[1]VRL Logistics Financials'!C12</f>
        <v>0.17963717631745665</v>
      </c>
      <c r="E14" s="13">
        <f>'[1]VRL Logistics Financials'!D13/'[1]VRL Logistics Financials'!D12</f>
        <v>0.23716746024864191</v>
      </c>
      <c r="F14" s="13">
        <f>'[1]VRL Logistics Financials'!E13/'[1]VRL Logistics Financials'!E12</f>
        <v>0.292949402814842</v>
      </c>
      <c r="G14" s="13">
        <f>'[1]VRL Logistics Financials'!F13/'[1]VRL Logistics Financials'!F12</f>
        <v>0.13614202122764502</v>
      </c>
    </row>
    <row r="15" spans="1:7" ht="16.8" x14ac:dyDescent="0.4">
      <c r="A15" s="4">
        <v>13</v>
      </c>
      <c r="B15" s="4" t="s">
        <v>15</v>
      </c>
      <c r="C15" s="14"/>
      <c r="D15" s="14"/>
      <c r="E15" s="14"/>
      <c r="F15" s="14"/>
      <c r="G15" s="14"/>
    </row>
    <row r="16" spans="1:7" ht="16.8" x14ac:dyDescent="0.4">
      <c r="A16" s="4">
        <v>14</v>
      </c>
      <c r="B16" s="4" t="s">
        <v>16</v>
      </c>
      <c r="C16" s="13">
        <f>('[1]VRL Logistics Financials'!B14-'[1]VRL Logistics Financials'!B51)/'[1]VRL Logistics Financials'!B14</f>
        <v>0.50852112596984089</v>
      </c>
      <c r="D16" s="13">
        <f>('[1]VRL Logistics Financials'!C14-'[1]VRL Logistics Financials'!C51)/'[1]VRL Logistics Financials'!C14</f>
        <v>1</v>
      </c>
      <c r="E16" s="13">
        <f>('[1]VRL Logistics Financials'!D14-'[1]VRL Logistics Financials'!D51)/'[1]VRL Logistics Financials'!D14</f>
        <v>0.33799151347239381</v>
      </c>
      <c r="F16" s="13">
        <f>('[1]VRL Logistics Financials'!E14-'[1]VRL Logistics Financials'!E51)/'[1]VRL Logistics Financials'!E14</f>
        <v>1</v>
      </c>
      <c r="G16" s="13">
        <f>('[1]VRL Logistics Financials'!F14-'[1]VRL Logistics Financials'!F51)/'[1]VRL Logistics Financials'!F14</f>
        <v>-8.774908477954256E-2</v>
      </c>
    </row>
    <row r="17" spans="1:7" ht="16.8" x14ac:dyDescent="0.4">
      <c r="A17" s="4">
        <v>15</v>
      </c>
      <c r="B17" s="8" t="s">
        <v>17</v>
      </c>
      <c r="C17" s="7">
        <f>'[1]VRL Logistics Financials'!B8/'[1]VRL Logistics Financials'!B4*100</f>
        <v>14.246742425427053</v>
      </c>
      <c r="D17" s="7">
        <f>'[1]VRL Logistics Financials'!C8/'[1]VRL Logistics Financials'!C4*100</f>
        <v>15.622202028445582</v>
      </c>
      <c r="E17" s="7">
        <f>'[1]VRL Logistics Financials'!D8/'[1]VRL Logistics Financials'!D4*100</f>
        <v>17.464743530440227</v>
      </c>
      <c r="F17" s="7">
        <f>'[1]VRL Logistics Financials'!E8/'[1]VRL Logistics Financials'!E4*100</f>
        <v>14.661125237239842</v>
      </c>
      <c r="G17" s="7">
        <f>'[1]VRL Logistics Financials'!F8/'[1]VRL Logistics Financials'!F4*100</f>
        <v>14.495331178968609</v>
      </c>
    </row>
    <row r="18" spans="1:7" ht="16.8" x14ac:dyDescent="0.4">
      <c r="A18" s="4">
        <v>16</v>
      </c>
      <c r="B18" s="5" t="s">
        <v>18</v>
      </c>
      <c r="C18" s="7">
        <f>'[1]VRL Logistics Financials'!B10/'[1]VRL Logistics Financials'!B4*100</f>
        <v>6.8177419911926078</v>
      </c>
      <c r="D18" s="7">
        <f>'[1]VRL Logistics Financials'!C10/'[1]VRL Logistics Financials'!C4*100</f>
        <v>9.6458305496790508</v>
      </c>
      <c r="E18" s="7">
        <f>'[1]VRL Logistics Financials'!D10/'[1]VRL Logistics Financials'!D4*100</f>
        <v>10.495234654685365</v>
      </c>
      <c r="F18" s="7">
        <f>'[1]VRL Logistics Financials'!E10/'[1]VRL Logistics Financials'!E4*100</f>
        <v>5.6628572577357641</v>
      </c>
      <c r="G18" s="7">
        <f>'[1]VRL Logistics Financials'!F10/'[1]VRL Logistics Financials'!F4*100</f>
        <v>6.6256462095965531</v>
      </c>
    </row>
    <row r="19" spans="1:7" ht="16.8" x14ac:dyDescent="0.4">
      <c r="A19" s="4">
        <v>17</v>
      </c>
      <c r="B19" s="5" t="s">
        <v>19</v>
      </c>
      <c r="C19" s="7">
        <f>'[1]VRL Logistics Financials'!B12/'[1]VRL Logistics Financials'!B4*100</f>
        <v>4.1584435057893065</v>
      </c>
      <c r="D19" s="7">
        <f>'[1]VRL Logistics Financials'!C12/'[1]VRL Logistics Financials'!C4*100</f>
        <v>7.6052288913008264</v>
      </c>
      <c r="E19" s="7">
        <f>'[1]VRL Logistics Financials'!D12/'[1]VRL Logistics Financials'!D4*100</f>
        <v>8.7075383865704943</v>
      </c>
      <c r="F19" s="7">
        <f>'[1]VRL Logistics Financials'!E12/'[1]VRL Logistics Financials'!E4*100</f>
        <v>3.5894332615172999</v>
      </c>
      <c r="G19" s="7">
        <f>'[1]VRL Logistics Financials'!F12/'[1]VRL Logistics Financials'!F4*100</f>
        <v>4.9001330056769916</v>
      </c>
    </row>
    <row r="20" spans="1:7" ht="16.8" x14ac:dyDescent="0.4">
      <c r="A20" s="4">
        <v>18</v>
      </c>
      <c r="B20" s="5" t="s">
        <v>20</v>
      </c>
      <c r="C20" s="7">
        <f>'[1]VRL Logistics Financials'!B14/'[1]VRL Logistics Financials'!B4*100</f>
        <v>3.0608115527326789</v>
      </c>
      <c r="D20" s="7">
        <f>'[1]VRL Logistics Financials'!C14/'[1]VRL Logistics Financials'!C4*100</f>
        <v>6.2390470480196045</v>
      </c>
      <c r="E20" s="7">
        <f>'[1]VRL Logistics Financials'!D14/'[1]VRL Logistics Financials'!D4*100</f>
        <v>6.6423936224100126</v>
      </c>
      <c r="F20" s="7">
        <f>'[1]VRL Logistics Financials'!E14/'[1]VRL Logistics Financials'!E4*100</f>
        <v>2.537910931112076</v>
      </c>
      <c r="G20" s="7">
        <f>'[1]VRL Logistics Financials'!F14/'[1]VRL Logistics Financials'!F4*100</f>
        <v>4.2330189939998304</v>
      </c>
    </row>
    <row r="21" spans="1:7" ht="16.8" x14ac:dyDescent="0.4">
      <c r="A21" s="4">
        <v>19</v>
      </c>
      <c r="B21" s="5" t="s">
        <v>21</v>
      </c>
      <c r="C21" s="7">
        <f>'[1]VRL Logistics Financials'!B10/'[1]VRL Logistics Financials'!B4*100</f>
        <v>6.8177419911926078</v>
      </c>
      <c r="D21" s="7">
        <f>'[1]VRL Logistics Financials'!C10/'[1]VRL Logistics Financials'!C4*100</f>
        <v>9.6458305496790508</v>
      </c>
      <c r="E21" s="7">
        <f>'[1]VRL Logistics Financials'!D10/'[1]VRL Logistics Financials'!D4*100</f>
        <v>10.495234654685365</v>
      </c>
      <c r="F21" s="7">
        <f>'[1]VRL Logistics Financials'!E10/'[1]VRL Logistics Financials'!E4*100</f>
        <v>5.6628572577357641</v>
      </c>
      <c r="G21" s="7">
        <f>'[1]VRL Logistics Financials'!F10/'[1]VRL Logistics Financials'!F4*100</f>
        <v>6.6256462095965531</v>
      </c>
    </row>
    <row r="22" spans="1:7" ht="16.8" x14ac:dyDescent="0.4">
      <c r="A22" s="4">
        <v>20</v>
      </c>
      <c r="B22" s="5" t="s">
        <v>22</v>
      </c>
      <c r="C22" s="7">
        <f>'[1]VRL Logistics Financials'!B10/'[1]VRL Logistics Financials'!B4*100</f>
        <v>6.8177419911926078</v>
      </c>
      <c r="D22" s="7">
        <f>'[1]VRL Logistics Financials'!C10/'[1]VRL Logistics Financials'!C4*100</f>
        <v>9.6458305496790508</v>
      </c>
      <c r="E22" s="7">
        <f>'[1]VRL Logistics Financials'!D10/'[1]VRL Logistics Financials'!D4*100</f>
        <v>10.495234654685365</v>
      </c>
      <c r="F22" s="7">
        <f>'[1]VRL Logistics Financials'!E10/'[1]VRL Logistics Financials'!E4*100</f>
        <v>5.6628572577357641</v>
      </c>
      <c r="G22" s="7">
        <f>'[1]VRL Logistics Financials'!F10/'[1]VRL Logistics Financials'!F4*100</f>
        <v>6.6256462095965531</v>
      </c>
    </row>
    <row r="23" spans="1:7" ht="16.8" x14ac:dyDescent="0.4">
      <c r="A23" s="4">
        <v>21</v>
      </c>
      <c r="B23" s="5" t="s">
        <v>23</v>
      </c>
      <c r="C23" s="7">
        <f>'[1]VRL Logistics Financials'!B8/'[1]VRL Logistics Financials'!B4*100</f>
        <v>14.246742425427053</v>
      </c>
      <c r="D23" s="7">
        <f>'[1]VRL Logistics Financials'!C8/'[1]VRL Logistics Financials'!C4*100</f>
        <v>15.622202028445582</v>
      </c>
      <c r="E23" s="7">
        <f>'[1]VRL Logistics Financials'!D8/'[1]VRL Logistics Financials'!D4*100</f>
        <v>17.464743530440227</v>
      </c>
      <c r="F23" s="7">
        <f>'[1]VRL Logistics Financials'!E8/'[1]VRL Logistics Financials'!E4*100</f>
        <v>14.661125237239842</v>
      </c>
      <c r="G23" s="7">
        <f>'[1]VRL Logistics Financials'!F8/'[1]VRL Logistics Financials'!F4*100</f>
        <v>14.495331178968609</v>
      </c>
    </row>
    <row r="24" spans="1:7" ht="16.8" x14ac:dyDescent="0.4">
      <c r="A24" s="4">
        <v>22</v>
      </c>
      <c r="B24" s="5" t="s">
        <v>24</v>
      </c>
      <c r="C24" s="7">
        <f>'[1]VRL Logistics Financials'!B67/'[1]VRL Logistics Financials'!B36</f>
        <v>0.29528638642202187</v>
      </c>
      <c r="D24" s="7">
        <f>'[1]VRL Logistics Financials'!C67/'[1]VRL Logistics Financials'!C36</f>
        <v>0.18352775527583121</v>
      </c>
      <c r="E24" s="7">
        <f>'[1]VRL Logistics Financials'!D67/'[1]VRL Logistics Financials'!D36</f>
        <v>0.22018990204114078</v>
      </c>
      <c r="F24" s="7">
        <f>'[1]VRL Logistics Financials'!E67/'[1]VRL Logistics Financials'!E36</f>
        <v>0.20023860397250157</v>
      </c>
      <c r="G24" s="7">
        <f>'[1]VRL Logistics Financials'!F67/'[1]VRL Logistics Financials'!F36</f>
        <v>0.26858606839406662</v>
      </c>
    </row>
    <row r="25" spans="1:7" ht="16.8" x14ac:dyDescent="0.4">
      <c r="A25" s="4">
        <v>23</v>
      </c>
      <c r="B25" s="5" t="s">
        <v>25</v>
      </c>
      <c r="C25" s="7">
        <f>'[1]VRL Logistics Financials'!B34/'[1]VRL Logistics Financials'!B40</f>
        <v>0.54031194624314782</v>
      </c>
      <c r="D25" s="7">
        <f>'[1]VRL Logistics Financials'!C34/'[1]VRL Logistics Financials'!C40</f>
        <v>0.91086966391739588</v>
      </c>
      <c r="E25" s="7">
        <f>'[1]VRL Logistics Financials'!D34/'[1]VRL Logistics Financials'!D40</f>
        <v>0.64516251896859134</v>
      </c>
      <c r="F25" s="7">
        <f>'[1]VRL Logistics Financials'!E34/'[1]VRL Logistics Financials'!E40</f>
        <v>0.68346732712171454</v>
      </c>
      <c r="G25" s="7">
        <f>'[1]VRL Logistics Financials'!F34/'[1]VRL Logistics Financials'!F40</f>
        <v>0.68608541641253595</v>
      </c>
    </row>
    <row r="26" spans="1:7" ht="16.8" x14ac:dyDescent="0.4">
      <c r="A26" s="4">
        <v>24</v>
      </c>
      <c r="B26" s="5" t="s">
        <v>26</v>
      </c>
      <c r="C26" s="7">
        <f>('[1]VRL Logistics Financials'!B34-'[1]VRL Logistics Financials'!B32-'[1]VRL Logistics Financials'!B30)/'[1]VRL Logistics Financials'!B40</f>
        <v>0.36367411978536995</v>
      </c>
      <c r="D26" s="7">
        <f>('[1]VRL Logistics Financials'!C34-'[1]VRL Logistics Financials'!C32-'[1]VRL Logistics Financials'!C30)/'[1]VRL Logistics Financials'!C40</f>
        <v>0.66014086379432046</v>
      </c>
      <c r="E26" s="7">
        <f>('[1]VRL Logistics Financials'!D34-'[1]VRL Logistics Financials'!D32-'[1]VRL Logistics Financials'!D30)/'[1]VRL Logistics Financials'!D40</f>
        <v>0.45910929830542219</v>
      </c>
      <c r="F26" s="7">
        <f>('[1]VRL Logistics Financials'!E34-'[1]VRL Logistics Financials'!E32-'[1]VRL Logistics Financials'!E30)/'[1]VRL Logistics Financials'!E40</f>
        <v>0.48927057050878464</v>
      </c>
      <c r="G26" s="7">
        <f>('[1]VRL Logistics Financials'!F34-'[1]VRL Logistics Financials'!F32-'[1]VRL Logistics Financials'!F30)/'[1]VRL Logistics Financials'!F40</f>
        <v>0.52740650500525155</v>
      </c>
    </row>
    <row r="27" spans="1:7" ht="16.8" x14ac:dyDescent="0.4">
      <c r="A27" s="4">
        <v>25</v>
      </c>
      <c r="B27" s="5" t="s">
        <v>27</v>
      </c>
      <c r="C27" s="7">
        <f>'[1]VRL Logistics Financials'!B67/'[1]VRL Logistics Financials'!B35</f>
        <v>0.12614435034071925</v>
      </c>
      <c r="D27" s="7">
        <f>'[1]VRL Logistics Financials'!C67/'[1]VRL Logistics Financials'!C35</f>
        <v>9.4672267829893575E-2</v>
      </c>
      <c r="E27" s="7">
        <f>'[1]VRL Logistics Financials'!D67/'[1]VRL Logistics Financials'!D35</f>
        <v>0.10395159133797234</v>
      </c>
      <c r="F27" s="7">
        <f>'[1]VRL Logistics Financials'!E67/'[1]VRL Logistics Financials'!E35</f>
        <v>9.975981654349074E-2</v>
      </c>
      <c r="G27" s="7">
        <f>'[1]VRL Logistics Financials'!F67/'[1]VRL Logistics Financials'!F35</f>
        <v>0.13615192379486041</v>
      </c>
    </row>
    <row r="28" spans="1:7" ht="16.8" x14ac:dyDescent="0.4">
      <c r="A28" s="4">
        <v>26</v>
      </c>
      <c r="B28" s="5" t="s">
        <v>28</v>
      </c>
      <c r="C28" s="7">
        <f>'[1]VRL Logistics Financials'!B65/'[1]VRL Logistics Financials'!B36</f>
        <v>0.19353402123071042</v>
      </c>
      <c r="D28" s="7">
        <f>'[1]VRL Logistics Financials'!C65/'[1]VRL Logistics Financials'!C36</f>
        <v>0.10997410952495872</v>
      </c>
      <c r="E28" s="7">
        <f>'[1]VRL Logistics Financials'!D65/'[1]VRL Logistics Financials'!D36</f>
        <v>0.1249169199670918</v>
      </c>
      <c r="F28" s="7">
        <f>'[1]VRL Logistics Financials'!E65/'[1]VRL Logistics Financials'!E36</f>
        <v>6.6111118647031078E-2</v>
      </c>
      <c r="G28" s="7">
        <f>'[1]VRL Logistics Financials'!F65/'[1]VRL Logistics Financials'!F36</f>
        <v>0.15403959963642216</v>
      </c>
    </row>
    <row r="29" spans="1:7" ht="16.8" x14ac:dyDescent="0.4">
      <c r="A29" s="4">
        <v>27</v>
      </c>
      <c r="B29" s="5" t="s">
        <v>29</v>
      </c>
      <c r="C29" s="7">
        <f>'[1]VRL Logistics Financials'!B66/'[1]VRL Logistics Financials'!B36</f>
        <v>0.10175236519131144</v>
      </c>
      <c r="D29" s="7">
        <f>'[1]VRL Logistics Financials'!C66/'[1]VRL Logistics Financials'!C36</f>
        <v>7.3553645750872462E-2</v>
      </c>
      <c r="E29" s="7">
        <f>'[1]VRL Logistics Financials'!D66/'[1]VRL Logistics Financials'!D36</f>
        <v>9.5272982074048995E-2</v>
      </c>
      <c r="F29" s="7">
        <f>'[1]VRL Logistics Financials'!E66/'[1]VRL Logistics Financials'!E36</f>
        <v>0.13412748532547053</v>
      </c>
      <c r="G29" s="7">
        <f>'[1]VRL Logistics Financials'!F66/'[1]VRL Logistics Financials'!F36</f>
        <v>0.11454646875764446</v>
      </c>
    </row>
    <row r="30" spans="1:7" ht="16.8" x14ac:dyDescent="0.4">
      <c r="A30" s="4">
        <v>28</v>
      </c>
      <c r="B30" s="5" t="s">
        <v>30</v>
      </c>
      <c r="C30" s="7">
        <f>'[1]VRL Logistics Financials'!B64/'[1]VRL Logistics Financials'!B36</f>
        <v>0.27597893528829803</v>
      </c>
      <c r="D30" s="7">
        <f>'[1]VRL Logistics Financials'!C64/'[1]VRL Logistics Financials'!C36</f>
        <v>0.17162930660358269</v>
      </c>
      <c r="E30" s="7">
        <f>'[1]VRL Logistics Financials'!D64/'[1]VRL Logistics Financials'!D36</f>
        <v>0.19871777066365964</v>
      </c>
      <c r="F30" s="7">
        <f>'[1]VRL Logistics Financials'!E64/'[1]VRL Logistics Financials'!E36</f>
        <v>0.16897525388095688</v>
      </c>
      <c r="G30" s="7">
        <f>'[1]VRL Logistics Financials'!F64/'[1]VRL Logistics Financials'!F36</f>
        <v>0.24765310901353008</v>
      </c>
    </row>
    <row r="31" spans="1:7" ht="16.8" x14ac:dyDescent="0.4">
      <c r="A31" s="4">
        <v>29</v>
      </c>
      <c r="B31" s="19" t="s">
        <v>31</v>
      </c>
      <c r="C31" s="7">
        <f>'[1]VRL Logistics Financials'!B10/'[1]VRL Logistics Financials'!B11</f>
        <v>2.54771218830588</v>
      </c>
      <c r="D31" s="7">
        <f>'[1]VRL Logistics Financials'!C10/'[1]VRL Logistics Financials'!C11</f>
        <v>4.7269541853382009</v>
      </c>
      <c r="E31" s="7">
        <f>'[1]VRL Logistics Financials'!D10/'[1]VRL Logistics Financials'!D11</f>
        <v>5.8708153291345493</v>
      </c>
      <c r="F31" s="7">
        <f>'[1]VRL Logistics Financials'!E10/'[1]VRL Logistics Financials'!E11</f>
        <v>2.7311622070853558</v>
      </c>
      <c r="G31" s="7">
        <f>'[1]VRL Logistics Financials'!F10/'[1]VRL Logistics Financials'!F11</f>
        <v>3.8398119438009197</v>
      </c>
    </row>
    <row r="32" spans="1:7" ht="16.8" x14ac:dyDescent="0.4">
      <c r="A32" s="4">
        <v>30</v>
      </c>
      <c r="B32" s="19" t="s">
        <v>32</v>
      </c>
      <c r="C32" s="14">
        <f>'[1]VRL Logistics Financials'!B36/'[1]VRL Logistics Financials'!B35</f>
        <v>0.42719324744092452</v>
      </c>
      <c r="D32" s="14">
        <f>'[1]VRL Logistics Financials'!C36/'[1]VRL Logistics Financials'!C35</f>
        <v>0.51584714087308936</v>
      </c>
      <c r="E32" s="14">
        <f>'[1]VRL Logistics Financials'!D36/'[1]VRL Logistics Financials'!D35</f>
        <v>0.47209972107871584</v>
      </c>
      <c r="F32" s="14">
        <f>'[1]VRL Logistics Financials'!E36/'[1]VRL Logistics Financials'!E35</f>
        <v>0.49820471459734395</v>
      </c>
      <c r="G32" s="14">
        <f>'[1]VRL Logistics Financials'!F36/'[1]VRL Logistics Financials'!F35</f>
        <v>0.50692102017406115</v>
      </c>
    </row>
    <row r="33" spans="1:7" ht="16.8" x14ac:dyDescent="0.4">
      <c r="A33" s="4">
        <v>31</v>
      </c>
      <c r="B33" s="19" t="s">
        <v>33</v>
      </c>
      <c r="C33" s="7">
        <f>(1.2*'[1]VRL Logistics Financials'!B52)+(1.4*'[1]VRL Logistics Financials'!B53)+(3.3*'[1]VRL Logistics Financials'!B54)+(0.6*'[1]VRL Logistics Financials'!B55)+(1*'[1]VRL Logistics Financials'!B56)</f>
        <v>1.9268054903908278</v>
      </c>
      <c r="D33" s="7">
        <f>(1.2*'[1]VRL Logistics Financials'!C52)+(1.4*'[1]VRL Logistics Financials'!C53)+(3.3*'[1]VRL Logistics Financials'!C54)+(0.6*'[1]VRL Logistics Financials'!C55)+(1*'[1]VRL Logistics Financials'!C56)</f>
        <v>2.2985792144002626</v>
      </c>
      <c r="E33" s="7">
        <f>(1.2*'[1]VRL Logistics Financials'!D52)+(1.4*'[1]VRL Logistics Financials'!D53)+(3.3*'[1]VRL Logistics Financials'!D54)+(0.6*'[1]VRL Logistics Financials'!D55)+(1*'[1]VRL Logistics Financials'!D56)</f>
        <v>2.6006284415683862</v>
      </c>
      <c r="F33" s="7">
        <f>(1.2*'[1]VRL Logistics Financials'!E52)+(1.4*'[1]VRL Logistics Financials'!E53)+(3.3*'[1]VRL Logistics Financials'!E54)+(0.6*'[1]VRL Logistics Financials'!E55)+(1*'[1]VRL Logistics Financials'!E56)</f>
        <v>2.0139232379644314</v>
      </c>
      <c r="G33" s="7">
        <f>(1.2*'[1]VRL Logistics Financials'!F52)+(1.4*'[1]VRL Logistics Financials'!F53)+(3.3*'[1]VRL Logistics Financials'!F54)+(0.6*'[1]VRL Logistics Financials'!F55)+(1*'[1]VRL Logistics Financials'!F56)</f>
        <v>2.3426251865224406</v>
      </c>
    </row>
    <row r="34" spans="1:7" ht="16.8" x14ac:dyDescent="0.4">
      <c r="A34" s="4">
        <v>32</v>
      </c>
      <c r="B34" s="20" t="s">
        <v>34</v>
      </c>
      <c r="C34" s="7">
        <f>'[1]VRL Logistics Financials'!B28/'[1]VRL Logistics Financials'!B40</f>
        <v>4.7252537965983797E-2</v>
      </c>
      <c r="D34" s="7">
        <f>'[1]VRL Logistics Financials'!C28/'[1]VRL Logistics Financials'!C40</f>
        <v>3.7925370214130866E-2</v>
      </c>
      <c r="E34" s="7">
        <f>'[1]VRL Logistics Financials'!D28/'[1]VRL Logistics Financials'!D40</f>
        <v>5.2764738180644345E-2</v>
      </c>
      <c r="F34" s="7">
        <f>'[1]VRL Logistics Financials'!E28/'[1]VRL Logistics Financials'!E40</f>
        <v>7.2199627797897042E-2</v>
      </c>
      <c r="G34" s="7">
        <f>'[1]VRL Logistics Financials'!F28/'[1]VRL Logistics Financials'!F40</f>
        <v>5.114125122576782E-2</v>
      </c>
    </row>
    <row r="35" spans="1:7" ht="16.8" x14ac:dyDescent="0.4">
      <c r="A35" s="4">
        <v>33</v>
      </c>
      <c r="B35" s="19" t="s">
        <v>35</v>
      </c>
      <c r="C35" s="7">
        <f>C57/'[1]VRL Logistics Financials'!B69</f>
        <v>-2.5114312311484603</v>
      </c>
      <c r="D35" s="7">
        <f>D57/'[1]VRL Logistics Financials'!C69</f>
        <v>0.14372787401603118</v>
      </c>
      <c r="E35" s="7">
        <f>E57/'[1]VRL Logistics Financials'!D69</f>
        <v>4.2365816254801887</v>
      </c>
      <c r="F35" s="7">
        <f>F57/'[1]VRL Logistics Financials'!E69</f>
        <v>1.7101295778760144</v>
      </c>
      <c r="G35" s="7">
        <f>G57/'[1]VRL Logistics Financials'!F69</f>
        <v>-15.941430353767648</v>
      </c>
    </row>
    <row r="36" spans="1:7" ht="16.8" x14ac:dyDescent="0.4">
      <c r="A36" s="4">
        <v>34</v>
      </c>
      <c r="B36" s="5" t="s">
        <v>36</v>
      </c>
      <c r="C36" s="7">
        <f>'[1]VRL Logistics Financials'!B3/'[1]VRL Logistics Financials'!B35</f>
        <v>1.3047280000448067</v>
      </c>
      <c r="D36" s="7">
        <f>'[1]VRL Logistics Financials'!C3/'[1]VRL Logistics Financials'!C35</f>
        <v>1.4000556423046657</v>
      </c>
      <c r="E36" s="7">
        <f>'[1]VRL Logistics Financials'!D3/'[1]VRL Logistics Financials'!D35</f>
        <v>1.7341765475588717</v>
      </c>
      <c r="F36" s="7">
        <f>'[1]VRL Logistics Financials'!E3/'[1]VRL Logistics Financials'!E35</f>
        <v>1.4708378337835033</v>
      </c>
      <c r="G36" s="7">
        <f>'[1]VRL Logistics Financials'!F3/'[1]VRL Logistics Financials'!F35</f>
        <v>1.7409397841702441</v>
      </c>
    </row>
    <row r="37" spans="1:7" ht="16.8" x14ac:dyDescent="0.4">
      <c r="A37" s="4">
        <v>35</v>
      </c>
      <c r="B37" s="5" t="s">
        <v>37</v>
      </c>
      <c r="C37" s="7">
        <f>'[1]VRL Logistics Financials'!B5/'[1]VRL Logistics Financials'!B31</f>
        <v>52.176734713854941</v>
      </c>
      <c r="D37" s="7">
        <f>'[1]VRL Logistics Financials'!C5/'[1]VRL Logistics Financials'!C31</f>
        <v>44.884360554699541</v>
      </c>
      <c r="E37" s="7">
        <f>'[1]VRL Logistics Financials'!D5/'[1]VRL Logistics Financials'!D31</f>
        <v>46.005390822949771</v>
      </c>
      <c r="F37" s="7">
        <f>'[1]VRL Logistics Financials'!E5/'[1]VRL Logistics Financials'!E31</f>
        <v>43.514035758579432</v>
      </c>
      <c r="G37" s="7">
        <f>'[1]VRL Logistics Financials'!F5/'[1]VRL Logistics Financials'!F31</f>
        <v>60.64092848435596</v>
      </c>
    </row>
    <row r="38" spans="1:7" ht="16.8" x14ac:dyDescent="0.4">
      <c r="A38" s="4">
        <v>36</v>
      </c>
      <c r="B38" s="5" t="s">
        <v>38</v>
      </c>
      <c r="C38" s="7">
        <f>'[1]VRL Logistics Financials'!B3/'[1]VRL Logistics Financials'!B22</f>
        <v>33.947564156578899</v>
      </c>
      <c r="D38" s="7">
        <f>'[1]VRL Logistics Financials'!C3/'[1]VRL Logistics Financials'!C22</f>
        <v>35.561988930691946</v>
      </c>
      <c r="E38" s="7">
        <f>'[1]VRL Logistics Financials'!D3/'[1]VRL Logistics Financials'!D22</f>
        <v>36.489856740513204</v>
      </c>
      <c r="F38" s="7">
        <f>'[1]VRL Logistics Financials'!E3/'[1]VRL Logistics Financials'!E22</f>
        <v>24.103676348439926</v>
      </c>
      <c r="G38" s="7">
        <f>'[1]VRL Logistics Financials'!F3/'[1]VRL Logistics Financials'!F22</f>
        <v>26.17562234665586</v>
      </c>
    </row>
    <row r="39" spans="1:7" ht="16.8" x14ac:dyDescent="0.4">
      <c r="A39" s="4">
        <v>37</v>
      </c>
      <c r="B39" s="5" t="s">
        <v>39</v>
      </c>
      <c r="C39" s="7">
        <f>'[1]VRL Logistics Financials'!B22/'[1]VRL Logistics Financials'!B3*365</f>
        <v>10.751875990762786</v>
      </c>
      <c r="D39" s="7">
        <f>'[1]VRL Logistics Financials'!C22/'[1]VRL Logistics Financials'!C3*365</f>
        <v>10.263767887430642</v>
      </c>
      <c r="E39" s="7">
        <f>'[1]VRL Logistics Financials'!D22/'[1]VRL Logistics Financials'!D3*365</f>
        <v>10.00277974768685</v>
      </c>
      <c r="F39" s="7">
        <f>'[1]VRL Logistics Financials'!E22/'[1]VRL Logistics Financials'!E3*365</f>
        <v>15.142918230547185</v>
      </c>
      <c r="G39" s="7">
        <f>'[1]VRL Logistics Financials'!F22/'[1]VRL Logistics Financials'!F3*365</f>
        <v>13.944272085153749</v>
      </c>
    </row>
    <row r="40" spans="1:7" ht="16.8" x14ac:dyDescent="0.4">
      <c r="A40" s="4">
        <v>38</v>
      </c>
      <c r="B40" s="5" t="s">
        <v>40</v>
      </c>
      <c r="C40" s="7">
        <f>'[1]VRL Logistics Financials'!B39/'[1]VRL Logistics Financials'!B5*365</f>
        <v>2.1934308349591918</v>
      </c>
      <c r="D40" s="7">
        <f>'[1]VRL Logistics Financials'!C39/'[1]VRL Logistics Financials'!C5*365</f>
        <v>2.8250914617538236</v>
      </c>
      <c r="E40" s="7">
        <f>'[1]VRL Logistics Financials'!D39/'[1]VRL Logistics Financials'!D5*365</f>
        <v>3.1239197567014552</v>
      </c>
      <c r="F40" s="7">
        <f>'[1]VRL Logistics Financials'!E39/'[1]VRL Logistics Financials'!E5*365</f>
        <v>2.0754042028813111</v>
      </c>
      <c r="G40" s="7">
        <f>'[1]VRL Logistics Financials'!F39/'[1]VRL Logistics Financials'!F5*365</f>
        <v>0.97513822921533422</v>
      </c>
    </row>
    <row r="41" spans="1:7" ht="16.8" x14ac:dyDescent="0.4">
      <c r="A41" s="4">
        <v>39</v>
      </c>
      <c r="B41" s="5" t="s">
        <v>41</v>
      </c>
      <c r="C41" s="7">
        <f>'[1]VRL Logistics Financials'!B31/'[1]VRL Logistics Financials'!B5*365</f>
        <v>6.9954550050269511</v>
      </c>
      <c r="D41" s="7">
        <f>'[1]VRL Logistics Financials'!C31/'[1]VRL Logistics Financials'!C5*365</f>
        <v>8.1320084655140157</v>
      </c>
      <c r="E41" s="7">
        <f>'[1]VRL Logistics Financials'!D31/'[1]VRL Logistics Financials'!D5*365</f>
        <v>7.933852826176186</v>
      </c>
      <c r="F41" s="7">
        <f>'[1]VRL Logistics Financials'!E31/'[1]VRL Logistics Financials'!E5*365</f>
        <v>8.3880980846056072</v>
      </c>
      <c r="G41" s="7">
        <f>'[1]VRL Logistics Financials'!F31/'[1]VRL Logistics Financials'!F5*365</f>
        <v>6.0190371276086587</v>
      </c>
    </row>
    <row r="42" spans="1:7" ht="16.8" x14ac:dyDescent="0.4">
      <c r="A42" s="4">
        <v>40</v>
      </c>
      <c r="B42" s="5" t="s">
        <v>42</v>
      </c>
      <c r="C42" s="7">
        <f>C39+C41-C40</f>
        <v>15.553900160830548</v>
      </c>
      <c r="D42" s="7">
        <f t="shared" ref="D42:G42" si="0">D39+D41-D40</f>
        <v>15.570684891190835</v>
      </c>
      <c r="E42" s="7">
        <f t="shared" si="0"/>
        <v>14.812712817161582</v>
      </c>
      <c r="F42" s="7">
        <f t="shared" si="0"/>
        <v>21.455612112271478</v>
      </c>
      <c r="G42" s="7">
        <f t="shared" si="0"/>
        <v>18.988170983547072</v>
      </c>
    </row>
    <row r="43" spans="1:7" ht="16.8" x14ac:dyDescent="0.4">
      <c r="A43" s="4">
        <v>41</v>
      </c>
      <c r="B43" s="19" t="s">
        <v>43</v>
      </c>
      <c r="C43" s="7">
        <f>'[1]VRL Logistics Financials'!B3/'[1]VRL Logistics Financials'!B27</f>
        <v>1.6774070834441737</v>
      </c>
      <c r="D43" s="7">
        <f>'[1]VRL Logistics Financials'!C3/'[1]VRL Logistics Financials'!C27</f>
        <v>1.9966454220618115</v>
      </c>
      <c r="E43" s="7">
        <f>'[1]VRL Logistics Financials'!D3/'[1]VRL Logistics Financials'!D27</f>
        <v>2.2879981234544631</v>
      </c>
      <c r="F43" s="7">
        <f>'[1]VRL Logistics Financials'!E3/'[1]VRL Logistics Financials'!E27</f>
        <v>1.8046652086077002</v>
      </c>
      <c r="G43" s="7">
        <f>'[1]VRL Logistics Financials'!F3/'[1]VRL Logistics Financials'!F27</f>
        <v>2.4359423835971072</v>
      </c>
    </row>
    <row r="44" spans="1:7" ht="16.8" x14ac:dyDescent="0.4">
      <c r="A44" s="4">
        <v>42</v>
      </c>
      <c r="B44" s="21" t="s">
        <v>44</v>
      </c>
      <c r="C44" s="7">
        <f>'[1]VRL Logistics Financials'!B3/'[1]VRL Logistics Financials'!B44</f>
        <v>-16.260450781606217</v>
      </c>
      <c r="D44" s="7">
        <f>'[1]VRL Logistics Financials'!C3/'[1]VRL Logistics Financials'!C44</f>
        <v>-97.059536199592543</v>
      </c>
      <c r="E44" s="7">
        <f>'[1]VRL Logistics Financials'!D3/'[1]VRL Logistics Financials'!D44</f>
        <v>-25.438922312876151</v>
      </c>
      <c r="F44" s="7">
        <f>'[1]VRL Logistics Financials'!E3/'[1]VRL Logistics Financials'!E44</f>
        <v>-21.539611170301157</v>
      </c>
      <c r="G44" s="7">
        <f>'[1]VRL Logistics Financials'!F3/'[1]VRL Logistics Financials'!F44</f>
        <v>-26.728382398582923</v>
      </c>
    </row>
    <row r="45" spans="1:7" ht="16.8" x14ac:dyDescent="0.4">
      <c r="A45" s="4">
        <v>43</v>
      </c>
      <c r="B45" s="19" t="s">
        <v>45</v>
      </c>
      <c r="C45" s="7">
        <f>'[1]VRL Logistics Financials'!B14/'[1]VRL Logistics Financials'!B63</f>
        <v>0.41314190286217933</v>
      </c>
      <c r="D45" s="7">
        <f>'[1]VRL Logistics Financials'!C14/'[1]VRL Logistics Financials'!C63</f>
        <v>0.8216899945595727</v>
      </c>
      <c r="E45" s="7">
        <f>'[1]VRL Logistics Financials'!D14/'[1]VRL Logistics Financials'!D63</f>
        <v>0.77021647104098523</v>
      </c>
      <c r="F45" s="7">
        <f>'[1]VRL Logistics Financials'!E14/'[1]VRL Logistics Financials'!E63</f>
        <v>0.22804179527399687</v>
      </c>
      <c r="G45" s="7">
        <f>'[1]VRL Logistics Financials'!F14/'[1]VRL Logistics Financials'!F63</f>
        <v>0.45748248553152604</v>
      </c>
    </row>
    <row r="46" spans="1:7" ht="16.8" x14ac:dyDescent="0.4">
      <c r="A46" s="4">
        <v>44</v>
      </c>
      <c r="B46" s="5" t="s">
        <v>46</v>
      </c>
      <c r="C46" s="7">
        <f>'[1]VRL Logistics Financials'!B47/'[1]VRL Logistics'!C3</f>
        <v>55.058939096267196</v>
      </c>
      <c r="D46" s="7">
        <f>'[1]VRL Logistics Financials'!C47/'[1]VRL Logistics'!D3</f>
        <v>33.648936170212764</v>
      </c>
      <c r="E46" s="7">
        <f>'[1]VRL Logistics Financials'!D47/'[1]VRL Logistics'!E3</f>
        <v>27.279249448123618</v>
      </c>
      <c r="F46" s="7">
        <f>'[1]VRL Logistics Financials'!E47/'[1]VRL Logistics'!F3</f>
        <v>46.503006012024045</v>
      </c>
      <c r="G46" s="7">
        <f>'[1]VRL Logistics Financials'!F47/'[1]VRL Logistics'!G3</f>
        <v>15.486459378134402</v>
      </c>
    </row>
    <row r="47" spans="1:7" ht="16.8" x14ac:dyDescent="0.4">
      <c r="A47" s="4">
        <v>45</v>
      </c>
      <c r="B47" s="5" t="s">
        <v>47</v>
      </c>
      <c r="C47" s="7">
        <f>'[1]VRL Logistics Financials'!B47/'[1]VRL Logistics Financials'!B68</f>
        <v>1.6972148069270299</v>
      </c>
      <c r="D47" s="7">
        <f>'[1]VRL Logistics Financials'!C47/'[1]VRL Logistics Financials'!C68</f>
        <v>2.1100862729164622</v>
      </c>
      <c r="E47" s="7">
        <f>'[1]VRL Logistics Financials'!D47/'[1]VRL Logistics Financials'!D68</f>
        <v>1.8243328795010971</v>
      </c>
      <c r="F47" s="7">
        <f>'[1]VRL Logistics Financials'!E47/'[1]VRL Logistics Financials'!E68</f>
        <v>1.1628480082135209</v>
      </c>
      <c r="G47" s="7">
        <f>'[1]VRL Logistics Financials'!F47/'[1]VRL Logistics Financials'!F68</f>
        <v>0.65842691680500487</v>
      </c>
    </row>
    <row r="48" spans="1:7" ht="16.8" x14ac:dyDescent="0.4">
      <c r="A48" s="4">
        <v>46</v>
      </c>
      <c r="B48" s="5" t="s">
        <v>48</v>
      </c>
      <c r="C48" s="7">
        <f>'[1]VRL Logistics Financials'!B47/'[1]VRL Logistics'!C6</f>
        <v>5.1836111501143538</v>
      </c>
      <c r="D48" s="7">
        <f>'[1]VRL Logistics Financials'!C47/'[1]VRL Logistics'!D6</f>
        <v>5.7269643622453037</v>
      </c>
      <c r="E48" s="7">
        <f>'[1]VRL Logistics Financials'!D47/'[1]VRL Logistics'!E6</f>
        <v>6.7013708191618351</v>
      </c>
      <c r="F48" s="7">
        <f>'[1]VRL Logistics Financials'!E47/'[1]VRL Logistics'!F6</f>
        <v>3.4330482938174809</v>
      </c>
      <c r="G48" s="7">
        <f>'[1]VRL Logistics Financials'!F47/'[1]VRL Logistics'!G6</f>
        <v>2.2612627388005855</v>
      </c>
    </row>
    <row r="49" spans="1:7" ht="16.8" x14ac:dyDescent="0.4">
      <c r="A49" s="4">
        <v>47</v>
      </c>
      <c r="B49" s="5" t="s">
        <v>49</v>
      </c>
      <c r="C49" s="7">
        <f>'[1]VRL Logistics Financials'!B47/'[1]VRL Logistics Financials'!B60</f>
        <v>5.9283688048281571E-3</v>
      </c>
      <c r="D49" s="7">
        <f>'[1]VRL Logistics Financials'!C47/'[1]VRL Logistics Financials'!C60</f>
        <v>6.483761590261935E-3</v>
      </c>
      <c r="E49" s="7">
        <f>'[1]VRL Logistics Financials'!D47/'[1]VRL Logistics Financials'!D60</f>
        <v>7.590296582047836E-3</v>
      </c>
      <c r="F49" s="15">
        <f>'[1]VRL Logistics Financials'!E47/'[1]VRL Logistics Financials'!E60</f>
        <v>3.8901999651633889E-3</v>
      </c>
      <c r="G49" s="15">
        <f>'[1]VRL Logistics Financials'!F47/'[1]VRL Logistics Financials'!F60</f>
        <v>2.5060378632456434E-3</v>
      </c>
    </row>
    <row r="50" spans="1:7" ht="16.8" x14ac:dyDescent="0.4">
      <c r="A50" s="4">
        <v>48</v>
      </c>
      <c r="B50" s="5" t="s">
        <v>50</v>
      </c>
      <c r="C50" s="7">
        <f>'[1]VRL Logistics Financials'!B47/'[1]VRL Logistics Financials'!B61</f>
        <v>4.0274542321681851E-2</v>
      </c>
      <c r="D50" s="7">
        <f>'[1]VRL Logistics Financials'!C47/'[1]VRL Logistics Financials'!C61</f>
        <v>-6.7254586144024311E-2</v>
      </c>
      <c r="E50" s="7">
        <f>'[1]VRL Logistics Financials'!D47/'[1]VRL Logistics Financials'!D61</f>
        <v>2.7853944576116268E-2</v>
      </c>
      <c r="F50" s="7">
        <f>'[1]VRL Logistics Financials'!E47/'[1]VRL Logistics Financials'!E61</f>
        <v>9.9746260643577243E-3</v>
      </c>
      <c r="G50" s="7">
        <f>'[1]VRL Logistics Financials'!F47/'[1]VRL Logistics Financials'!F61</f>
        <v>1.1475151540375589E-2</v>
      </c>
    </row>
    <row r="51" spans="1:7" ht="16.8" x14ac:dyDescent="0.4">
      <c r="A51" s="4">
        <v>49</v>
      </c>
      <c r="B51" s="5" t="s">
        <v>51</v>
      </c>
      <c r="C51" s="7">
        <f>'[1]VRL Logistics Financials'!B47/'[1]VRL Logistics Financials'!B50</f>
        <v>1.3221684600665022E-2</v>
      </c>
      <c r="D51" s="7">
        <f>'[1]VRL Logistics Financials'!C47/'[1]VRL Logistics Financials'!C50</f>
        <v>1.9871860114167389E-2</v>
      </c>
      <c r="E51" s="7">
        <f>'[1]VRL Logistics Financials'!D47/'[1]VRL Logistics Financials'!D50</f>
        <v>1.333220051435376E-2</v>
      </c>
      <c r="F51" s="7">
        <f>'[1]VRL Logistics Financials'!E47/'[1]VRL Logistics Financials'!E50</f>
        <v>8.5430941205620007E-3</v>
      </c>
      <c r="G51" s="7">
        <f>'[1]VRL Logistics Financials'!F47/'[1]VRL Logistics Financials'!F50</f>
        <v>6.0011364846555143E-3</v>
      </c>
    </row>
    <row r="52" spans="1:7" ht="16.8" x14ac:dyDescent="0.4">
      <c r="A52" s="4">
        <v>50</v>
      </c>
      <c r="B52" s="21" t="s">
        <v>52</v>
      </c>
      <c r="C52" s="7">
        <f>'[1]VRL Logistics Financials'!B60/'[1]VRL Logistics Financials'!B59</f>
        <v>108.09080458055212</v>
      </c>
      <c r="D52" s="7">
        <f>'[1]VRL Logistics Financials'!C60/'[1]VRL Logistics Financials'!C59</f>
        <v>110.44029897164472</v>
      </c>
      <c r="E52" s="7">
        <f>'[1]VRL Logistics Financials'!D60/'[1]VRL Logistics Financials'!D59</f>
        <v>73.715240720326946</v>
      </c>
      <c r="F52" s="7">
        <f>'[1]VRL Logistics Financials'!E60/'[1]VRL Logistics Financials'!E59</f>
        <v>67.520409963404788</v>
      </c>
      <c r="G52" s="7">
        <f>'[1]VRL Logistics Financials'!F60/'[1]VRL Logistics Financials'!F59</f>
        <v>68.196608953417183</v>
      </c>
    </row>
    <row r="53" spans="1:7" ht="16.8" x14ac:dyDescent="0.4">
      <c r="A53" s="4">
        <v>51</v>
      </c>
      <c r="B53" s="21" t="s">
        <v>53</v>
      </c>
      <c r="C53" s="7">
        <f>('[1]VRL Logistics Financials'!B35-'[1]VRL Logistics Financials'!B41)/'[1]VRL Logistics Financials'!B59</f>
        <v>108.12925270978997</v>
      </c>
      <c r="D53" s="7">
        <f>('[1]VRL Logistics Financials'!C35-'[1]VRL Logistics Financials'!C41)/'[1]VRL Logistics Financials'!C59</f>
        <v>110.4599155829187</v>
      </c>
      <c r="E53" s="7">
        <f>('[1]VRL Logistics Financials'!D35-'[1]VRL Logistics Financials'!D41)/'[1]VRL Logistics Financials'!D59</f>
        <v>73.761027905902992</v>
      </c>
      <c r="F53" s="7">
        <f>('[1]VRL Logistics Financials'!E35-'[1]VRL Logistics Financials'!E41)/'[1]VRL Logistics Financials'!E59</f>
        <v>67.592990293173258</v>
      </c>
      <c r="G53" s="7">
        <f>('[1]VRL Logistics Financials'!F35-'[1]VRL Logistics Financials'!F41)/'[1]VRL Logistics Financials'!F59</f>
        <v>68.280433472271582</v>
      </c>
    </row>
    <row r="54" spans="1:7" ht="16.8" x14ac:dyDescent="0.4">
      <c r="A54" s="4">
        <v>52</v>
      </c>
      <c r="B54" s="21" t="s">
        <v>54</v>
      </c>
      <c r="C54" s="7">
        <f>'[1]VRL Logistics Financials'!B24/'[1]VRL Logistics Financials'!B59</f>
        <v>208.9337881027906</v>
      </c>
      <c r="D54" s="7">
        <f>'[1]VRL Logistics Financials'!C24/'[1]VRL Logistics Financials'!C59</f>
        <v>179.47809286920329</v>
      </c>
      <c r="E54" s="7">
        <f>'[1]VRL Logistics Financials'!D24/'[1]VRL Logistics Financials'!D59</f>
        <v>126.22397381946459</v>
      </c>
      <c r="F54" s="7">
        <f>'[1]VRL Logistics Financials'!E24/'[1]VRL Logistics Financials'!E59</f>
        <v>106.40450663628376</v>
      </c>
      <c r="G54" s="7">
        <f>'[1]VRL Logistics Financials'!F24/'[1]VRL Logistics Financials'!F59</f>
        <v>106.74808407622486</v>
      </c>
    </row>
    <row r="55" spans="1:7" ht="16.8" x14ac:dyDescent="0.4">
      <c r="A55" s="4">
        <v>53</v>
      </c>
      <c r="B55" s="5" t="s">
        <v>55</v>
      </c>
      <c r="C55" s="7">
        <f>('[1]VRL Logistics Financials'!B3-'[1]VRL Logistics Financials'!C3)/'[1]VRL Logistics Financials'!C3*100</f>
        <v>9.0653775249273156</v>
      </c>
      <c r="D55" s="7">
        <f>('[1]VRL Logistics Financials'!C3-'[1]VRL Logistics Financials'!D3)/'[1]VRL Logistics Financials'!D3*100</f>
        <v>10.647715154977588</v>
      </c>
      <c r="E55" s="7">
        <f>('[1]VRL Logistics Financials'!D3-'[1]VRL Logistics Financials'!E3)/'[1]VRL Logistics Financials'!E3*100</f>
        <v>35.777530536795048</v>
      </c>
      <c r="F55" s="7">
        <f>('[1]VRL Logistics Financials'!E3-'[1]VRL Logistics Financials'!F3)/'[1]VRL Logistics Financials'!F3*100</f>
        <v>-16.785963463417755</v>
      </c>
      <c r="G55" s="7">
        <f>('[1]VRL Logistics Financials'!F3-'[1]VRL Logistics Financials'!G3)/'[1]VRL Logistics Financials'!G3*100</f>
        <v>0.42642864998312763</v>
      </c>
    </row>
    <row r="56" spans="1:7" ht="16.8" x14ac:dyDescent="0.4">
      <c r="A56" s="4">
        <v>54</v>
      </c>
      <c r="B56" s="5" t="s">
        <v>56</v>
      </c>
      <c r="C56" s="7">
        <f>('[1]VRL Logistics Financials'!B14-'[1]VRL Logistics Financials'!C14)/'[1]VRL Logistics Financials'!C14*100</f>
        <v>-46.393198404935667</v>
      </c>
      <c r="D56" s="7">
        <f>('[1]VRL Logistics Financials'!C14-'[1]VRL Logistics Financials'!D14)/'[1]VRL Logistics Financials'!D14*100</f>
        <v>3.7629143490268713</v>
      </c>
      <c r="E56" s="7">
        <f>('[1]VRL Logistics Financials'!D14-'[1]VRL Logistics Financials'!E14)/'[1]VRL Logistics Financials'!E14*100</f>
        <v>255.26971525187551</v>
      </c>
      <c r="F56" s="7">
        <f>('[1]VRL Logistics Financials'!E14-'[1]VRL Logistics Financials'!F14)/'[1]VRL Logistics Financials'!F14*100</f>
        <v>-49.988403693506847</v>
      </c>
      <c r="G56" s="7">
        <f>('[1]VRL Logistics Financials'!F14-'[1]VRL Logistics Financials'!G14)/'[1]VRL Logistics Financials'!G14*100</f>
        <v>-1.9596131689660548</v>
      </c>
    </row>
    <row r="57" spans="1:7" ht="16.8" x14ac:dyDescent="0.4">
      <c r="A57" s="4">
        <v>55</v>
      </c>
      <c r="B57" s="5" t="s">
        <v>57</v>
      </c>
      <c r="C57" s="7">
        <f>('[1]VRL Logistics Financials'!B10-'[1]VRL Logistics Financials'!C10)/'[1]VRL Logistics Financials'!C10*100</f>
        <v>-22.767072238253792</v>
      </c>
      <c r="D57" s="7">
        <f>('[1]VRL Logistics Financials'!C10-'[1]VRL Logistics Financials'!D10)/'[1]VRL Logistics Financials'!D10*100</f>
        <v>1.5303734623532048</v>
      </c>
      <c r="E57" s="7">
        <f>('[1]VRL Logistics Financials'!D10-'[1]VRL Logistics Financials'!E10)/'[1]VRL Logistics Financials'!E10*100</f>
        <v>151.57442847724226</v>
      </c>
      <c r="F57" s="7">
        <f>('[1]VRL Logistics Financials'!E10-'[1]VRL Logistics Financials'!F10)/'[1]VRL Logistics Financials'!F10*100</f>
        <v>-28.706172611936804</v>
      </c>
      <c r="G57" s="7">
        <f>('[1]VRL Logistics Financials'!F10-'[1]VRL Logistics Financials'!G10)/'[1]VRL Logistics Financials'!G10*100</f>
        <v>-6.7978826245571913</v>
      </c>
    </row>
    <row r="58" spans="1:7" ht="16.8" x14ac:dyDescent="0.4">
      <c r="A58" s="4">
        <v>56</v>
      </c>
      <c r="B58" s="5" t="s">
        <v>58</v>
      </c>
      <c r="C58" s="7">
        <f>('[1]VRL Logistics Financials'!B8-'[1]VRL Logistics Financials'!C8)/'[1]VRL Logistics Financials'!C8*100</f>
        <v>-0.35055423290093507</v>
      </c>
      <c r="D58" s="7">
        <f>('[1]VRL Logistics Financials'!C8-'[1]VRL Logistics Financials'!D8)/'[1]VRL Logistics Financials'!D8*100</f>
        <v>-1.1837096918250962</v>
      </c>
      <c r="E58" s="7">
        <f>('[1]VRL Logistics Financials'!D8-'[1]VRL Logistics Financials'!E8)/'[1]VRL Logistics Financials'!E8*100</f>
        <v>61.698080740417616</v>
      </c>
      <c r="F58" s="7">
        <f>('[1]VRL Logistics Financials'!E8-'[1]VRL Logistics Financials'!F8)/'[1]VRL Logistics Financials'!F8*100</f>
        <v>-15.630841182067265</v>
      </c>
      <c r="G58" s="7">
        <f>('[1]VRL Logistics Financials'!F8-'[1]VRL Logistics Financials'!G8)/'[1]VRL Logistics Financials'!G8*100</f>
        <v>22.493561427632248</v>
      </c>
    </row>
    <row r="59" spans="1:7" ht="16.8" x14ac:dyDescent="0.4">
      <c r="A59" s="4">
        <v>57</v>
      </c>
      <c r="B59" s="5" t="s">
        <v>59</v>
      </c>
      <c r="C59" s="7">
        <f>'[1]VRL Logistics'!C7/'[1]VRL Logistics'!C3*100</f>
        <v>49.157862423663872</v>
      </c>
      <c r="D59" s="7"/>
      <c r="E59" s="7">
        <f>'[1]VRL Logistics'!E7/'[1]VRL Logistics'!E3*100</f>
        <v>66.214986801330284</v>
      </c>
      <c r="F59" s="7"/>
      <c r="G59" s="7">
        <f>'[1]VRL Logistics'!G7/'[1]VRL Logistics'!G3*100</f>
        <v>108.82615517162415</v>
      </c>
    </row>
    <row r="60" spans="1:7" ht="16.8" x14ac:dyDescent="0.4">
      <c r="A60" s="4">
        <v>58</v>
      </c>
      <c r="B60" s="5" t="s">
        <v>60</v>
      </c>
      <c r="C60" s="7">
        <f>C7/'[1]VRL Logistics Financials'!B47*100</f>
        <v>0.89282255035307445</v>
      </c>
      <c r="D60" s="7"/>
      <c r="E60" s="7">
        <f>E7/'[1]VRL Logistics Financials'!D47*100</f>
        <v>2.4273023686831983</v>
      </c>
      <c r="F60" s="7"/>
      <c r="G60" s="7">
        <f>G7/'[1]VRL Logistics Financials'!F47*100</f>
        <v>7.0271811338153674</v>
      </c>
    </row>
    <row r="61" spans="1:7" ht="16.8" x14ac:dyDescent="0.4">
      <c r="A61" s="4">
        <v>59</v>
      </c>
      <c r="B61" s="5" t="s">
        <v>61</v>
      </c>
      <c r="C61" s="7">
        <f>'[1]VRL Logistics Financials'!B14/'[1]VRL Logistics Financials'!B36*100</f>
        <v>9.4165694023294595</v>
      </c>
      <c r="D61" s="7">
        <f>'[1]VRL Logistics Financials'!C14/'[1]VRL Logistics Financials'!C36*100</f>
        <v>17.02504966226585</v>
      </c>
      <c r="E61" s="7">
        <f>'[1]VRL Logistics Financials'!D14/'[1]VRL Logistics Financials'!D36*100</f>
        <v>24.571064561568388</v>
      </c>
      <c r="F61" s="7">
        <f>'[1]VRL Logistics Financials'!E14/'[1]VRL Logistics Financials'!E36*100</f>
        <v>7.5472908284002358</v>
      </c>
      <c r="G61" s="7">
        <f>'[1]VRL Logistics Financials'!F14/'[1]VRL Logistics Financials'!F36*100</f>
        <v>14.608426776952587</v>
      </c>
    </row>
    <row r="62" spans="1:7" ht="16.8" x14ac:dyDescent="0.4">
      <c r="A62" s="4">
        <v>60</v>
      </c>
      <c r="B62" s="5" t="s">
        <v>62</v>
      </c>
      <c r="C62" s="7">
        <f>'[1]VRL Logistics Financials'!B14/'[1]VRL Logistics Financials'!B24*100</f>
        <v>4.8733458662168312</v>
      </c>
      <c r="D62" s="7">
        <f>'[1]VRL Logistics Financials'!C14/'[1]VRL Logistics Financials'!C24*100</f>
        <v>10.478078513233269</v>
      </c>
      <c r="E62" s="7">
        <f>'[1]VRL Logistics Financials'!D14/'[1]VRL Logistics Financials'!D24*100</f>
        <v>14.358500401800114</v>
      </c>
      <c r="F62" s="7">
        <f>'[1]VRL Logistics Financials'!E14/'[1]VRL Logistics Financials'!E24*100</f>
        <v>4.7943829808600835</v>
      </c>
      <c r="G62" s="7">
        <f>'[1]VRL Logistics Financials'!F14/'[1]VRL Logistics Financials'!F24*100</f>
        <v>9.3441462796278927</v>
      </c>
    </row>
    <row r="63" spans="1:7" ht="16.8" x14ac:dyDescent="0.4">
      <c r="A63" s="4">
        <v>61</v>
      </c>
      <c r="B63" s="5" t="s">
        <v>63</v>
      </c>
      <c r="C63" s="7">
        <f>'[1]VRL Logistics Financials'!B14/'[1]VRL Logistics Financials'!B35*100</f>
        <v>4.0226948627339683</v>
      </c>
      <c r="D63" s="7">
        <f>'[1]VRL Logistics Financials'!C14/'[1]VRL Logistics Financials'!C35*100</f>
        <v>8.7823231915021953</v>
      </c>
      <c r="E63" s="7">
        <f>'[1]VRL Logistics Financials'!D14/'[1]VRL Logistics Financials'!D35*100</f>
        <v>11.599992726123554</v>
      </c>
      <c r="F63" s="7">
        <f>'[1]VRL Logistics Financials'!E14/'[1]VRL Logistics Financials'!E35*100</f>
        <v>3.7600958731462915</v>
      </c>
      <c r="G63" s="7">
        <f>'[1]VRL Logistics Financials'!F14/'[1]VRL Logistics Financials'!F35*100</f>
        <v>7.405318604910879</v>
      </c>
    </row>
    <row r="64" spans="1:7" ht="16.8" x14ac:dyDescent="0.4">
      <c r="A64" s="4">
        <v>62</v>
      </c>
      <c r="B64" s="5" t="s">
        <v>64</v>
      </c>
      <c r="C64" s="7">
        <f>'[1]VRL Logistics Financials'!B50/'[1]VRL Logistics Financials'!B8</f>
        <v>1.0226388231198873</v>
      </c>
      <c r="D64" s="7">
        <f>'[1]VRL Logistics Financials'!C50/'[1]VRL Logistics Financials'!C8</f>
        <v>0.76524236631679388</v>
      </c>
      <c r="E64" s="7">
        <f>'[1]VRL Logistics Financials'!D50/'[1]VRL Logistics Financials'!D8</f>
        <v>0.88069526079049498</v>
      </c>
      <c r="F64" s="7">
        <f>'[1]VRL Logistics Financials'!E50/'[1]VRL Logistics Financials'!E8</f>
        <v>1.043297417634081</v>
      </c>
      <c r="G64" s="7">
        <f>'[1]VRL Logistics Financials'!F50/'[1]VRL Logistics Financials'!F8</f>
        <v>0.83375655573443708</v>
      </c>
    </row>
    <row r="65" spans="1:7" ht="16.8" x14ac:dyDescent="0.4">
      <c r="A65" s="4">
        <v>63</v>
      </c>
      <c r="B65" s="5" t="s">
        <v>65</v>
      </c>
      <c r="C65" s="7">
        <f>'[1]VRL Logistics Financials'!B61/'[1]VRL Logistics Financials'!B4</f>
        <v>4.7829300325787541E-2</v>
      </c>
      <c r="D65" s="7">
        <f>'[1]VRL Logistics Financials'!C61/'[1]VRL Logistics Financials'!C4</f>
        <v>-3.5323023691836472E-2</v>
      </c>
      <c r="E65" s="7">
        <f>'[1]VRL Logistics Financials'!D61/'[1]VRL Logistics Financials'!D4</f>
        <v>7.3621218541448485E-2</v>
      </c>
      <c r="F65" s="7">
        <f>'[1]VRL Logistics Financials'!E61/'[1]VRL Logistics Financials'!E4</f>
        <v>0.13100684975053037</v>
      </c>
      <c r="G65" s="7">
        <f>'[1]VRL Logistics Financials'!F61/'[1]VRL Logistics Financials'!F4</f>
        <v>6.3203696444546639E-2</v>
      </c>
    </row>
    <row r="66" spans="1:7" ht="16.8" x14ac:dyDescent="0.4">
      <c r="A66" s="4">
        <v>64</v>
      </c>
      <c r="B66" s="5" t="s">
        <v>66</v>
      </c>
      <c r="C66" s="7">
        <f>'[1]VRL Logistics Financials'!B24/'[1]VRL Logistics Financials'!B3*100</f>
        <v>63.265926643249017</v>
      </c>
      <c r="D66" s="7">
        <f>'[1]VRL Logistics Financials'!C24/'[1]VRL Logistics Financials'!C3*100</f>
        <v>59.866307311497295</v>
      </c>
      <c r="E66" s="7">
        <f>'[1]VRL Logistics Financials'!D24/'[1]VRL Logistics Financials'!D3*100</f>
        <v>46.585989403223735</v>
      </c>
      <c r="F66" s="7">
        <f>'[1]VRL Logistics Financials'!E24/'[1]VRL Logistics Financials'!E3*100</f>
        <v>53.321382722234404</v>
      </c>
      <c r="G66" s="7">
        <f>'[1]VRL Logistics Financials'!F24/'[1]VRL Logistics Financials'!F3*100</f>
        <v>45.521898881573939</v>
      </c>
    </row>
    <row r="67" spans="1:7" ht="16.8" x14ac:dyDescent="0.4">
      <c r="A67" s="4">
        <v>65</v>
      </c>
      <c r="B67" s="5" t="s">
        <v>67</v>
      </c>
      <c r="C67" s="7">
        <f>'[1]VRL Logistics Financials'!B49/'[1]VRL Logistics Financials'!B26*100</f>
        <v>4.1033162416620925</v>
      </c>
      <c r="D67" s="7">
        <f>'[1]VRL Logistics Financials'!C49/'[1]VRL Logistics Financials'!C26*100</f>
        <v>4.2183288746540883</v>
      </c>
      <c r="E67" s="7">
        <f>'[1]VRL Logistics Financials'!D49/'[1]VRL Logistics Financials'!D26*100</f>
        <v>8.015284227977137</v>
      </c>
      <c r="F67" s="7">
        <f>'[1]VRL Logistics Financials'!E49/'[1]VRL Logistics Financials'!E26*100</f>
        <v>9.8007676894851166</v>
      </c>
      <c r="G67" s="7">
        <f>'[1]VRL Logistics Financials'!F49/'[1]VRL Logistics Financials'!F26*100</f>
        <v>10.320610726959176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CB33-A9C0-4DA8-95A7-C25AF96628D5}">
  <dimension ref="A1:G67"/>
  <sheetViews>
    <sheetView topLeftCell="A55" workbookViewId="0">
      <selection activeCell="F59" sqref="F59:F60"/>
    </sheetView>
  </sheetViews>
  <sheetFormatPr defaultRowHeight="14.4" x14ac:dyDescent="0.3"/>
  <cols>
    <col min="1" max="1" width="24.6640625" customWidth="1"/>
    <col min="2" max="2" width="34.44140625" customWidth="1"/>
    <col min="3" max="4" width="14.109375" bestFit="1" customWidth="1"/>
    <col min="5" max="7" width="14.77734375" bestFit="1" customWidth="1"/>
  </cols>
  <sheetData>
    <row r="1" spans="1:7" ht="15.6" x14ac:dyDescent="0.3">
      <c r="A1" s="24" t="s">
        <v>70</v>
      </c>
      <c r="B1" s="25"/>
      <c r="C1" s="25"/>
      <c r="D1" s="25"/>
      <c r="E1" s="25"/>
      <c r="F1" s="25"/>
      <c r="G1" s="26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x14ac:dyDescent="0.3">
      <c r="A3" s="4">
        <v>1</v>
      </c>
      <c r="B3" s="5" t="s">
        <v>3</v>
      </c>
      <c r="C3" s="22">
        <v>23.9</v>
      </c>
      <c r="D3" s="22">
        <v>9.5299999999999994</v>
      </c>
      <c r="E3" s="22">
        <v>8.1199999999999992</v>
      </c>
      <c r="F3" s="22">
        <v>8.08</v>
      </c>
      <c r="G3" s="22">
        <v>15.72</v>
      </c>
    </row>
    <row r="4" spans="1:7" x14ac:dyDescent="0.3">
      <c r="A4" s="4">
        <v>2</v>
      </c>
      <c r="B4" s="5" t="s">
        <v>4</v>
      </c>
      <c r="C4" s="22">
        <v>23.87</v>
      </c>
      <c r="D4" s="22">
        <v>9.52</v>
      </c>
      <c r="E4" s="22">
        <v>8.09</v>
      </c>
      <c r="F4" s="22">
        <v>8.0399999999999991</v>
      </c>
      <c r="G4" s="22">
        <v>15.7</v>
      </c>
    </row>
    <row r="5" spans="1:7" ht="16.8" x14ac:dyDescent="0.3">
      <c r="A5" s="4">
        <v>3</v>
      </c>
      <c r="B5" s="5" t="s">
        <v>5</v>
      </c>
      <c r="C5" s="18">
        <f>'[1]DB Corp Financials'!B50/'[1]DB Corp Financials'!B59</f>
        <v>32.491773822224715</v>
      </c>
      <c r="D5" s="18">
        <f>'[1]DB Corp Financials'!C50/'[1]DB Corp Financials'!C59</f>
        <v>13.666460639433611</v>
      </c>
      <c r="E5" s="18">
        <f>'[1]DB Corp Financials'!D50/'[1]DB Corp Financials'!D59</f>
        <v>20.932452276064613</v>
      </c>
      <c r="F5" s="18">
        <f>'[1]DB Corp Financials'!E50/'[1]DB Corp Financials'!E59</f>
        <v>21.381801554641061</v>
      </c>
      <c r="G5" s="18">
        <f>'[1]DB Corp Financials'!F50/'[1]DB Corp Financials'!F59</f>
        <v>20.754615604458419</v>
      </c>
    </row>
    <row r="6" spans="1:7" ht="16.8" x14ac:dyDescent="0.3">
      <c r="A6" s="4">
        <v>4</v>
      </c>
      <c r="B6" s="5" t="s">
        <v>6</v>
      </c>
      <c r="C6" s="18">
        <f>'[1]DB Corp Financials'!B36/'[1]DB Corp Financials'!B59</f>
        <v>124.71003425234431</v>
      </c>
      <c r="D6" s="18">
        <f>'[1]DB Corp Financials'!C36/'[1]DB Corp Financials'!C59</f>
        <v>109.44917682755519</v>
      </c>
      <c r="E6" s="18">
        <f>'[1]DB Corp Financials'!D36/'[1]DB Corp Financials'!D59</f>
        <v>106.31571218795888</v>
      </c>
      <c r="F6" s="18">
        <f>'[1]DB Corp Financials'!E36/'[1]DB Corp Financials'!E59</f>
        <v>104.18747142203931</v>
      </c>
      <c r="G6" s="18">
        <f>'[1]DB Corp Financials'!F36/'[1]DB Corp Financials'!F59</f>
        <v>95.937124892826532</v>
      </c>
    </row>
    <row r="7" spans="1:7" ht="16.8" x14ac:dyDescent="0.3">
      <c r="A7" s="4">
        <v>5</v>
      </c>
      <c r="B7" s="5" t="s">
        <v>7</v>
      </c>
      <c r="C7" s="18">
        <f>'[1]DB Corp Financials'!B51/'[1]DB Corp Financials'!B59</f>
        <v>7.9952832837329444</v>
      </c>
      <c r="D7" s="18">
        <f>'[1]DB Corp Financials'!C51/'[1]DB Corp Financials'!C59</f>
        <v>5.9687025903242121</v>
      </c>
      <c r="E7" s="18">
        <f>'[1]DB Corp Financials'!D51/'[1]DB Corp Financials'!D59</f>
        <v>4.9412628487518351</v>
      </c>
      <c r="F7" s="18"/>
      <c r="G7" s="18">
        <f>'[1]DB Corp Financials'!F51/'[1]DB Corp Financials'!F59</f>
        <v>17.996341811946273</v>
      </c>
    </row>
    <row r="8" spans="1:7" ht="16.8" x14ac:dyDescent="0.3">
      <c r="A8" s="4">
        <v>6</v>
      </c>
      <c r="B8" s="5" t="s">
        <v>8</v>
      </c>
      <c r="C8" s="18">
        <f>('[1]DB Corp Financials'!B8-'[1]DB Corp Financials'!C8)</f>
        <v>3421.4800000000032</v>
      </c>
      <c r="D8" s="18">
        <f>'[1]DB Corp Financials'!C3/'[1]DB Corp Financials'!C59</f>
        <v>119.63909647693431</v>
      </c>
      <c r="E8" s="18">
        <f>'[1]DB Corp Financials'!D3/'[1]DB Corp Financials'!D59</f>
        <v>99.883768214164675</v>
      </c>
      <c r="F8" s="18">
        <f>'[1]DB Corp Financials'!E3/'[1]DB Corp Financials'!E59</f>
        <v>86.174154092363963</v>
      </c>
      <c r="G8" s="18">
        <f>'[1]DB Corp Financials'!F3/'[1]DB Corp Financials'!F59</f>
        <v>127.11214632752215</v>
      </c>
    </row>
    <row r="9" spans="1:7" ht="16.8" x14ac:dyDescent="0.3">
      <c r="A9" s="4">
        <v>7</v>
      </c>
      <c r="B9" s="5" t="s">
        <v>9</v>
      </c>
      <c r="C9" s="18">
        <f>'[1]DB Corp Financials'!B8/'[1]DB Corp Financials'!B59</f>
        <v>39.491100005615145</v>
      </c>
      <c r="D9" s="18">
        <f>'[1]DB Corp Financials'!C8/'[1]DB Corp Financials'!C59</f>
        <v>20.292689779176253</v>
      </c>
      <c r="E9" s="18">
        <f>'[1]DB Corp Financials'!D8/'[1]DB Corp Financials'!D59</f>
        <v>18.231221055009613</v>
      </c>
      <c r="F9" s="18">
        <f>'[1]DB Corp Financials'!E8/'[1]DB Corp Financials'!E59</f>
        <v>18.247370827617726</v>
      </c>
      <c r="G9" s="18">
        <f>'[1]DB Corp Financials'!F8/'[1]DB Corp Financials'!F59</f>
        <v>28.256130322949424</v>
      </c>
    </row>
    <row r="10" spans="1:7" ht="16.8" x14ac:dyDescent="0.3">
      <c r="A10" s="4">
        <v>8</v>
      </c>
      <c r="B10" s="5" t="s">
        <v>10</v>
      </c>
      <c r="C10" s="18">
        <f>'[1]DB Corp Financials'!B10/'[1]DB Corp Financials'!B59</f>
        <v>33.088101521702519</v>
      </c>
      <c r="D10" s="18">
        <f>'[1]DB Corp Financials'!C10/'[1]DB Corp Financials'!C59</f>
        <v>13.998370511884016</v>
      </c>
      <c r="E10" s="18">
        <f>'[1]DB Corp Financials'!D10/'[1]DB Corp Financials'!D59</f>
        <v>12.020670958996961</v>
      </c>
      <c r="F10" s="18">
        <f>'[1]DB Corp Financials'!E10/'[1]DB Corp Financials'!E59</f>
        <v>11.680498399634187</v>
      </c>
      <c r="G10" s="18">
        <f>'[1]DB Corp Financials'!F10/'[1]DB Corp Financials'!F59</f>
        <v>21.356101743355257</v>
      </c>
    </row>
    <row r="11" spans="1:7" ht="16.8" x14ac:dyDescent="0.3">
      <c r="A11" s="4">
        <v>9</v>
      </c>
      <c r="B11" s="5" t="s">
        <v>11</v>
      </c>
      <c r="C11" s="18">
        <f>'[1]DB Corp Financials'!B12/'[1]DB Corp Financials'!B59</f>
        <v>31.753046212589137</v>
      </c>
      <c r="D11" s="18">
        <f>'[1]DB Corp Financials'!C12/'[1]DB Corp Financials'!C59</f>
        <v>12.802944316457831</v>
      </c>
      <c r="E11" s="18">
        <f>'[1]DB Corp Financials'!D12/'[1]DB Corp Financials'!D59</f>
        <v>10.993617982604766</v>
      </c>
      <c r="F11" s="18">
        <f>'[1]DB Corp Financials'!E12/'[1]DB Corp Financials'!E59</f>
        <v>11.04521033379058</v>
      </c>
      <c r="G11" s="18">
        <f>'[1]DB Corp Financials'!F12/'[1]DB Corp Financials'!F59</f>
        <v>19.900714489854245</v>
      </c>
    </row>
    <row r="12" spans="1:7" ht="16.8" x14ac:dyDescent="0.3">
      <c r="A12" s="4">
        <v>10</v>
      </c>
      <c r="B12" s="5" t="s">
        <v>12</v>
      </c>
      <c r="C12" s="18">
        <f>'[1]DB Corp Financials'!B14/'[1]DB Corp Financials'!B59</f>
        <v>23.893705429838842</v>
      </c>
      <c r="D12" s="18">
        <f>'[1]DB Corp Financials'!C14/'[1]DB Corp Financials'!C59</f>
        <v>9.5007585548126077</v>
      </c>
      <c r="E12" s="18">
        <f>'[1]DB Corp Financials'!D14/'[1]DB Corp Financials'!D59</f>
        <v>8.0514514853721888</v>
      </c>
      <c r="F12" s="18">
        <f>'[1]DB Corp Financials'!E14/'[1]DB Corp Financials'!E59</f>
        <v>8.0828760859625053</v>
      </c>
      <c r="G12" s="18">
        <f>'[1]DB Corp Financials'!F14/'[1]DB Corp Financials'!F59</f>
        <v>15.717404972849387</v>
      </c>
    </row>
    <row r="13" spans="1:7" ht="16.8" x14ac:dyDescent="0.3">
      <c r="A13" s="4">
        <v>11</v>
      </c>
      <c r="B13" s="5" t="s">
        <v>13</v>
      </c>
      <c r="C13" s="18">
        <f>'[1]DB Corp Financials'!B6/'[1]DB Corp Financials'!B4*100</f>
        <v>70.378725125540683</v>
      </c>
      <c r="D13" s="18">
        <f>'[1]DB Corp Financials'!C6/'[1]DB Corp Financials'!C4*100</f>
        <v>60.746520459394361</v>
      </c>
      <c r="E13" s="18">
        <f>'[1]DB Corp Financials'!D6/'[1]DB Corp Financials'!D4*100</f>
        <v>69.06577431871807</v>
      </c>
      <c r="F13" s="18">
        <f>'[1]DB Corp Financials'!E6/'[1]DB Corp Financials'!E4*100</f>
        <v>72.299366241642787</v>
      </c>
      <c r="G13" s="18">
        <f>'[1]DB Corp Financials'!F6/'[1]DB Corp Financials'!F4*100</f>
        <v>65.744401705312242</v>
      </c>
    </row>
    <row r="14" spans="1:7" ht="16.8" x14ac:dyDescent="0.3">
      <c r="A14" s="4">
        <v>12</v>
      </c>
      <c r="B14" s="4" t="s">
        <v>14</v>
      </c>
      <c r="C14" s="16">
        <f>'[1]DB Corp Financials'!B13/'[1]DB Corp Financials'!B12</f>
        <v>0.24751454490795596</v>
      </c>
      <c r="D14" s="16">
        <f>'[1]DB Corp Financials'!C13/'[1]DB Corp Financials'!C12</f>
        <v>0.25792393374704858</v>
      </c>
      <c r="E14" s="16">
        <f>'[1]DB Corp Financials'!D13/'[1]DB Corp Financials'!D12</f>
        <v>0.26762495312170892</v>
      </c>
      <c r="F14" s="16">
        <f>'[1]DB Corp Financials'!E13/'[1]DB Corp Financials'!E12</f>
        <v>0.2682008000124193</v>
      </c>
      <c r="G14" s="16">
        <f>'[1]DB Corp Financials'!F13/'[1]DB Corp Financials'!F12</f>
        <v>0.21020901129643299</v>
      </c>
    </row>
    <row r="15" spans="1:7" ht="16.8" x14ac:dyDescent="0.3">
      <c r="A15" s="4">
        <v>13</v>
      </c>
      <c r="B15" s="4" t="s">
        <v>15</v>
      </c>
      <c r="C15" s="17">
        <f>'[1]DB Corp Financials'!B14/'[1]DB Corp Financials'!B33</f>
        <v>7.6692920481580265</v>
      </c>
      <c r="D15" s="17">
        <f>'[1]DB Corp Financials'!C14/'[1]DB Corp Financials'!C33</f>
        <v>3.3430542923800863</v>
      </c>
      <c r="E15" s="17">
        <f>'[1]DB Corp Financials'!D14/'[1]DB Corp Financials'!D33</f>
        <v>10.318398957730167</v>
      </c>
      <c r="F15" s="17">
        <f>'[1]DB Corp Financials'!E14/'[1]DB Corp Financials'!E33</f>
        <v>9.8686671318911365</v>
      </c>
      <c r="G15" s="17">
        <f>'[1]DB Corp Financials'!F14/'[1]DB Corp Financials'!F33</f>
        <v>15.150192837465566</v>
      </c>
    </row>
    <row r="16" spans="1:7" ht="16.8" x14ac:dyDescent="0.3">
      <c r="A16" s="4">
        <v>14</v>
      </c>
      <c r="B16" s="4" t="s">
        <v>16</v>
      </c>
      <c r="C16" s="16">
        <f>('[1]DB Corp Financials'!B14-'[1]DB Corp Financials'!B51)/'[1]DB Corp Financials'!B14</f>
        <v>0.66538118973592486</v>
      </c>
      <c r="D16" s="16">
        <f>('[1]DB Corp Financials'!C14-'[1]DB Corp Financials'!C51)/'[1]DB Corp Financials'!C14</f>
        <v>0.37176567998344023</v>
      </c>
      <c r="E16" s="16">
        <f>('[1]DB Corp Financials'!D14-'[1]DB Corp Financials'!D51)/'[1]DB Corp Financials'!D14</f>
        <v>0.38628918553020153</v>
      </c>
      <c r="F16" s="16">
        <f>('[1]DB Corp Financials'!E14-'[1]DB Corp Financials'!E51)/'[1]DB Corp Financials'!E14</f>
        <v>1</v>
      </c>
      <c r="G16" s="16">
        <f>('[1]DB Corp Financials'!F14-'[1]DB Corp Financials'!F51)/'[1]DB Corp Financials'!F14</f>
        <v>-0.14499447224485038</v>
      </c>
    </row>
    <row r="17" spans="1:7" ht="16.8" x14ac:dyDescent="0.3">
      <c r="A17" s="4">
        <v>15</v>
      </c>
      <c r="B17" s="8" t="s">
        <v>17</v>
      </c>
      <c r="C17" s="18">
        <f>'[1]DB Corp Financials'!B8/'[1]DB Corp Financials'!B4*100</f>
        <v>28.335167828065678</v>
      </c>
      <c r="D17" s="18">
        <f>'[1]DB Corp Financials'!C8/'[1]DB Corp Financials'!C4*100</f>
        <v>16.656274241944864</v>
      </c>
      <c r="E17" s="18">
        <f>'[1]DB Corp Financials'!D8/'[1]DB Corp Financials'!D4*100</f>
        <v>18.048352287340524</v>
      </c>
      <c r="F17" s="18">
        <f>'[1]DB Corp Financials'!E8/'[1]DB Corp Financials'!E4*100</f>
        <v>20.973479640176073</v>
      </c>
      <c r="G17" s="18">
        <f>'[1]DB Corp Financials'!F8/'[1]DB Corp Financials'!F4*100</f>
        <v>22.105248566162238</v>
      </c>
    </row>
    <row r="18" spans="1:7" ht="16.8" x14ac:dyDescent="0.3">
      <c r="A18" s="4">
        <v>16</v>
      </c>
      <c r="B18" s="5" t="s">
        <v>18</v>
      </c>
      <c r="C18" s="18">
        <f>'[1]DB Corp Financials'!B10/'[1]DB Corp Financials'!B4*100</f>
        <v>23.740967195044131</v>
      </c>
      <c r="D18" s="18">
        <f>'[1]DB Corp Financials'!C10/'[1]DB Corp Financials'!C4*100</f>
        <v>11.489886295189745</v>
      </c>
      <c r="E18" s="18">
        <f>'[1]DB Corp Financials'!D10/'[1]DB Corp Financials'!D4*100</f>
        <v>11.900097286054558</v>
      </c>
      <c r="F18" s="18">
        <f>'[1]DB Corp Financials'!E10/'[1]DB Corp Financials'!E4*100</f>
        <v>13.425533885739535</v>
      </c>
      <c r="G18" s="18">
        <f>'[1]DB Corp Financials'!F10/'[1]DB Corp Financials'!F4*100</f>
        <v>16.707239528043129</v>
      </c>
    </row>
    <row r="19" spans="1:7" ht="16.8" x14ac:dyDescent="0.3">
      <c r="A19" s="4">
        <v>17</v>
      </c>
      <c r="B19" s="5" t="s">
        <v>19</v>
      </c>
      <c r="C19" s="18">
        <f>'[1]DB Corp Financials'!B12/'[1]DB Corp Financials'!B4*100</f>
        <v>22.783054747983936</v>
      </c>
      <c r="D19" s="18">
        <f>'[1]DB Corp Financials'!C12/'[1]DB Corp Financials'!C4*100</f>
        <v>10.508678443313167</v>
      </c>
      <c r="E19" s="18">
        <f>'[1]DB Corp Financials'!D12/'[1]DB Corp Financials'!D4*100</f>
        <v>10.88334619298422</v>
      </c>
      <c r="F19" s="18">
        <f>'[1]DB Corp Financials'!E12/'[1]DB Corp Financials'!E4*100</f>
        <v>12.695335467540497</v>
      </c>
      <c r="G19" s="18">
        <f>'[1]DB Corp Financials'!F12/'[1]DB Corp Financials'!F4*100</f>
        <v>15.568665468858017</v>
      </c>
    </row>
    <row r="20" spans="1:7" ht="16.8" x14ac:dyDescent="0.3">
      <c r="A20" s="4">
        <v>18</v>
      </c>
      <c r="B20" s="5" t="s">
        <v>20</v>
      </c>
      <c r="C20" s="18">
        <f>'[1]DB Corp Financials'!B14/'[1]DB Corp Financials'!B4*100</f>
        <v>17.143917320423647</v>
      </c>
      <c r="D20" s="18">
        <f>'[1]DB Corp Financials'!C14/'[1]DB Corp Financials'!C4*100</f>
        <v>7.7982387607310244</v>
      </c>
      <c r="E20" s="18">
        <f>'[1]DB Corp Financials'!D14/'[1]DB Corp Financials'!D4*100</f>
        <v>7.9706911782794894</v>
      </c>
      <c r="F20" s="18">
        <f>'[1]DB Corp Financials'!E14/'[1]DB Corp Financials'!E4*100</f>
        <v>9.2904363387200934</v>
      </c>
      <c r="G20" s="18">
        <f>'[1]DB Corp Financials'!F14/'[1]DB Corp Financials'!F4*100</f>
        <v>12.295991693444458</v>
      </c>
    </row>
    <row r="21" spans="1:7" ht="16.8" x14ac:dyDescent="0.3">
      <c r="A21" s="4">
        <v>19</v>
      </c>
      <c r="B21" s="5" t="s">
        <v>21</v>
      </c>
      <c r="C21" s="18">
        <f>'[1]DB Corp Financials'!B10/'[1]DB Corp Financials'!B4*100</f>
        <v>23.740967195044131</v>
      </c>
      <c r="D21" s="18">
        <f>'[1]DB Corp Financials'!C10/'[1]DB Corp Financials'!C4*100</f>
        <v>11.489886295189745</v>
      </c>
      <c r="E21" s="18">
        <f>'[1]DB Corp Financials'!D10/'[1]DB Corp Financials'!D4*100</f>
        <v>11.900097286054558</v>
      </c>
      <c r="F21" s="18">
        <f>'[1]DB Corp Financials'!E10/'[1]DB Corp Financials'!E4*100</f>
        <v>13.425533885739535</v>
      </c>
      <c r="G21" s="18">
        <f>'[1]DB Corp Financials'!F10/'[1]DB Corp Financials'!F4*100</f>
        <v>16.707239528043129</v>
      </c>
    </row>
    <row r="22" spans="1:7" ht="16.8" x14ac:dyDescent="0.3">
      <c r="A22" s="4">
        <v>20</v>
      </c>
      <c r="B22" s="5" t="s">
        <v>22</v>
      </c>
      <c r="C22" s="18">
        <f>'[1]DB Corp Financials'!B10/'[1]DB Corp Financials'!B4*100</f>
        <v>23.740967195044131</v>
      </c>
      <c r="D22" s="18">
        <f>'[1]DB Corp Financials'!C10/'[1]DB Corp Financials'!C4*100</f>
        <v>11.489886295189745</v>
      </c>
      <c r="E22" s="18">
        <f>'[1]DB Corp Financials'!D10/'[1]DB Corp Financials'!D4*100</f>
        <v>11.900097286054558</v>
      </c>
      <c r="F22" s="18">
        <f>'[1]DB Corp Financials'!E10/'[1]DB Corp Financials'!E4*100</f>
        <v>13.425533885739535</v>
      </c>
      <c r="G22" s="18">
        <f>'[1]DB Corp Financials'!F10/'[1]DB Corp Financials'!F4*100</f>
        <v>16.707239528043129</v>
      </c>
    </row>
    <row r="23" spans="1:7" ht="16.8" x14ac:dyDescent="0.3">
      <c r="A23" s="4">
        <v>21</v>
      </c>
      <c r="B23" s="5" t="s">
        <v>23</v>
      </c>
      <c r="C23" s="18">
        <f>'[1]DB Corp Financials'!B8/'[1]DB Corp Financials'!B4*100</f>
        <v>28.335167828065678</v>
      </c>
      <c r="D23" s="18">
        <f>'[1]DB Corp Financials'!C8/'[1]DB Corp Financials'!C4*100</f>
        <v>16.656274241944864</v>
      </c>
      <c r="E23" s="18">
        <f>'[1]DB Corp Financials'!D8/'[1]DB Corp Financials'!D4*100</f>
        <v>18.048352287340524</v>
      </c>
      <c r="F23" s="18">
        <f>'[1]DB Corp Financials'!E8/'[1]DB Corp Financials'!E4*100</f>
        <v>20.973479640176073</v>
      </c>
      <c r="G23" s="18">
        <f>'[1]DB Corp Financials'!F8/'[1]DB Corp Financials'!F4*100</f>
        <v>22.105248566162238</v>
      </c>
    </row>
    <row r="24" spans="1:7" ht="16.8" x14ac:dyDescent="0.3">
      <c r="A24" s="4">
        <v>22</v>
      </c>
      <c r="B24" s="5" t="s">
        <v>24</v>
      </c>
      <c r="C24" s="18">
        <f>'[1]DB Corp Financials'!B67/'[1]DB Corp Financials'!B36</f>
        <v>1.0139754817846867E-2</v>
      </c>
      <c r="D24" s="18">
        <f>'[1]DB Corp Financials'!C67/'[1]DB Corp Financials'!C36</f>
        <v>1.6669002555102584E-2</v>
      </c>
      <c r="E24" s="18">
        <f>'[1]DB Corp Financials'!D67/'[1]DB Corp Financials'!D36</f>
        <v>1.1988253455912742E-2</v>
      </c>
      <c r="F24" s="18">
        <f>'[1]DB Corp Financials'!E67/'[1]DB Corp Financials'!E36</f>
        <v>3.0890949626521783E-2</v>
      </c>
      <c r="G24" s="18">
        <f>'[1]DB Corp Financials'!F67/'[1]DB Corp Financials'!F36</f>
        <v>0.10019125129586158</v>
      </c>
    </row>
    <row r="25" spans="1:7" ht="16.8" x14ac:dyDescent="0.3">
      <c r="A25" s="4">
        <v>23</v>
      </c>
      <c r="B25" s="5" t="s">
        <v>25</v>
      </c>
      <c r="C25" s="18">
        <f>'[1]DB Corp Financials'!B34/'[1]DB Corp Financials'!B40</f>
        <v>2.9422131733562114</v>
      </c>
      <c r="D25" s="18">
        <f>'[1]DB Corp Financials'!C34/'[1]DB Corp Financials'!C40</f>
        <v>3.5532645339546582</v>
      </c>
      <c r="E25" s="18">
        <f>'[1]DB Corp Financials'!D34/'[1]DB Corp Financials'!D40</f>
        <v>3.1752293420078823</v>
      </c>
      <c r="F25" s="18">
        <f>'[1]DB Corp Financials'!E34/'[1]DB Corp Financials'!E40</f>
        <v>2.7980555693870439</v>
      </c>
      <c r="G25" s="18">
        <f>'[1]DB Corp Financials'!F34/'[1]DB Corp Financials'!F40</f>
        <v>1.9587966025642163</v>
      </c>
    </row>
    <row r="26" spans="1:7" ht="16.8" x14ac:dyDescent="0.3">
      <c r="A26" s="4">
        <v>24</v>
      </c>
      <c r="B26" s="5" t="s">
        <v>26</v>
      </c>
      <c r="C26" s="18">
        <f>('[1]DB Corp Financials'!B34-'[1]DB Corp Financials'!B32-'[1]DB Corp Financials'!B30)/'[1]DB Corp Financials'!B40</f>
        <v>2.5146905351849358</v>
      </c>
      <c r="D26" s="18">
        <f>('[1]DB Corp Financials'!C34-'[1]DB Corp Financials'!C32-'[1]DB Corp Financials'!C30)/'[1]DB Corp Financials'!C40</f>
        <v>2.9685711929234926</v>
      </c>
      <c r="E26" s="18">
        <f>('[1]DB Corp Financials'!D34-'[1]DB Corp Financials'!D32-'[1]DB Corp Financials'!D30)/'[1]DB Corp Financials'!D40</f>
        <v>2.6185411119061133</v>
      </c>
      <c r="F26" s="18">
        <f>('[1]DB Corp Financials'!E34-'[1]DB Corp Financials'!E32-'[1]DB Corp Financials'!E30)/'[1]DB Corp Financials'!E40</f>
        <v>2.1907981875217848</v>
      </c>
      <c r="G26" s="18">
        <f>('[1]DB Corp Financials'!F34-'[1]DB Corp Financials'!F32-'[1]DB Corp Financials'!F30)/'[1]DB Corp Financials'!F40</f>
        <v>1.4909557194721168</v>
      </c>
    </row>
    <row r="27" spans="1:7" ht="16.8" x14ac:dyDescent="0.4">
      <c r="A27" s="4">
        <v>25</v>
      </c>
      <c r="B27" s="5" t="s">
        <v>27</v>
      </c>
      <c r="C27" s="7">
        <f>'[1]DB Corp Financials'!B67/'[1]DB Corp Financials'!B35</f>
        <v>7.5250151619699369E-3</v>
      </c>
      <c r="D27" s="7">
        <f>'[1]DB Corp Financials'!C67/'[1]DB Corp Financials'!C35</f>
        <v>1.2590612937825197E-2</v>
      </c>
      <c r="E27" s="7">
        <f>'[1]DB Corp Financials'!D67/'[1]DB Corp Financials'!D35</f>
        <v>8.8954568012383547E-3</v>
      </c>
      <c r="F27" s="7">
        <f>'[1]DB Corp Financials'!E67/'[1]DB Corp Financials'!E35</f>
        <v>2.2742629445384372E-2</v>
      </c>
      <c r="G27" s="7">
        <f>'[1]DB Corp Financials'!F67/'[1]DB Corp Financials'!F35</f>
        <v>6.7647761621522043E-2</v>
      </c>
    </row>
    <row r="28" spans="1:7" ht="16.8" x14ac:dyDescent="0.4">
      <c r="A28" s="4">
        <v>26</v>
      </c>
      <c r="B28" s="5" t="s">
        <v>28</v>
      </c>
      <c r="C28" s="7"/>
      <c r="D28" s="7"/>
      <c r="E28" s="7"/>
      <c r="F28" s="7"/>
      <c r="G28" s="7"/>
    </row>
    <row r="29" spans="1:7" ht="16.8" x14ac:dyDescent="0.4">
      <c r="A29" s="4">
        <v>27</v>
      </c>
      <c r="B29" s="5" t="s">
        <v>29</v>
      </c>
      <c r="C29" s="7">
        <f>'[1]DB Corp Financials'!B66/'[1]DB Corp Financials'!B36</f>
        <v>1.0139754817846867E-2</v>
      </c>
      <c r="D29" s="7">
        <f>'[1]DB Corp Financials'!C66/'[1]DB Corp Financials'!C36</f>
        <v>1.6669002555102584E-2</v>
      </c>
      <c r="E29" s="7">
        <f>'[1]DB Corp Financials'!D66/'[1]DB Corp Financials'!D36</f>
        <v>1.1988253455912742E-2</v>
      </c>
      <c r="F29" s="7">
        <f>'[1]DB Corp Financials'!E66/'[1]DB Corp Financials'!E36</f>
        <v>3.0890949626521783E-2</v>
      </c>
      <c r="G29" s="7">
        <f>'[1]DB Corp Financials'!F66/'[1]DB Corp Financials'!F36</f>
        <v>0.10019125129586158</v>
      </c>
    </row>
    <row r="30" spans="1:7" ht="16.8" x14ac:dyDescent="0.4">
      <c r="A30" s="4">
        <v>28</v>
      </c>
      <c r="B30" s="5" t="s">
        <v>30</v>
      </c>
      <c r="C30" s="7">
        <f>'[1]DB Corp Financials'!B64/'[1]DB Corp Financials'!B36</f>
        <v>7.5751442731322158E-2</v>
      </c>
      <c r="D30" s="7">
        <f>'[1]DB Corp Financials'!C64/'[1]DB Corp Financials'!C36</f>
        <v>6.7767973891441263E-2</v>
      </c>
      <c r="E30" s="7">
        <f>'[1]DB Corp Financials'!D64/'[1]DB Corp Financials'!D36</f>
        <v>-4.5891843822811633E-2</v>
      </c>
      <c r="F30" s="7">
        <f>'[1]DB Corp Financials'!E64/'[1]DB Corp Financials'!E36</f>
        <v>-7.0028263216564704E-2</v>
      </c>
      <c r="G30" s="7">
        <f>'[1]DB Corp Financials'!F64/'[1]DB Corp Financials'!F36</f>
        <v>0.1005797118718795</v>
      </c>
    </row>
    <row r="31" spans="1:7" ht="16.8" x14ac:dyDescent="0.4">
      <c r="A31" s="4">
        <v>29</v>
      </c>
      <c r="B31" s="19" t="s">
        <v>31</v>
      </c>
      <c r="C31" s="7">
        <f>'[1]DB Corp Financials'!B10/'[1]DB Corp Financials'!B11</f>
        <v>24.784067967698526</v>
      </c>
      <c r="D31" s="7">
        <f>'[1]DB Corp Financials'!C10/'[1]DB Corp Financials'!C11</f>
        <v>11.709941245593411</v>
      </c>
      <c r="E31" s="7">
        <f>'[1]DB Corp Financials'!D10/'[1]DB Corp Financials'!D11</f>
        <v>11.70404179268629</v>
      </c>
      <c r="F31" s="7">
        <f>'[1]DB Corp Financials'!E10/'[1]DB Corp Financials'!E11</f>
        <v>8.4068452013657389</v>
      </c>
      <c r="G31" s="7">
        <f>'[1]DB Corp Financials'!F10/'[1]DB Corp Financials'!F11</f>
        <v>14.881900740858766</v>
      </c>
    </row>
    <row r="32" spans="1:7" ht="16.8" x14ac:dyDescent="0.4">
      <c r="A32" s="4">
        <v>30</v>
      </c>
      <c r="B32" s="19" t="s">
        <v>32</v>
      </c>
      <c r="C32" s="14">
        <f>'[1]DB Corp Financials'!B36/'[1]DB Corp Financials'!B35</f>
        <v>0.74212989339004942</v>
      </c>
      <c r="D32" s="14">
        <f>'[1]DB Corp Financials'!C36/'[1]DB Corp Financials'!C35</f>
        <v>0.75533091414465336</v>
      </c>
      <c r="E32" s="14">
        <f>'[1]DB Corp Financials'!D36/'[1]DB Corp Financials'!D35</f>
        <v>0.74201440885044134</v>
      </c>
      <c r="F32" s="14">
        <f>'[1]DB Corp Financials'!E36/'[1]DB Corp Financials'!E35</f>
        <v>0.73622305951573674</v>
      </c>
      <c r="G32" s="14">
        <f>'[1]DB Corp Financials'!F36/'[1]DB Corp Financials'!F35</f>
        <v>0.67518631364090209</v>
      </c>
    </row>
    <row r="33" spans="1:7" ht="16.8" x14ac:dyDescent="0.4">
      <c r="A33" s="4">
        <v>31</v>
      </c>
      <c r="B33" s="19" t="s">
        <v>33</v>
      </c>
      <c r="C33" s="7">
        <f>(1.2*'[1]DB Corp Financials'!B52)+(1.4*'[1]DB Corp Financials'!B53)+(3.3*'[1]DB Corp Financials'!B54)+(0.6*'[1]DB Corp Financials'!B55)+(1*'[1]DB Corp Financials'!B56)</f>
        <v>2.7089907006564626</v>
      </c>
      <c r="D33" s="7">
        <f>(1.2*'[1]DB Corp Financials'!C52)+(1.4*'[1]DB Corp Financials'!C53)+(3.3*'[1]DB Corp Financials'!C54)+(0.6*'[1]DB Corp Financials'!C55)+(1*'[1]DB Corp Financials'!C56)</f>
        <v>2.4860018633133687</v>
      </c>
      <c r="E33" s="7">
        <f>(1.2*'[1]DB Corp Financials'!D52)+(1.4*'[1]DB Corp Financials'!D53)+(3.3*'[1]DB Corp Financials'!D54)+(0.6*'[1]DB Corp Financials'!D55)+(1*'[1]DB Corp Financials'!D56)</f>
        <v>2.2549102223310564</v>
      </c>
      <c r="F33" s="7">
        <f>(1.2*'[1]DB Corp Financials'!E52)+(1.4*'[1]DB Corp Financials'!E53)+(3.3*'[1]DB Corp Financials'!E54)+(0.6*'[1]DB Corp Financials'!E55)+(1*'[1]DB Corp Financials'!E56)</f>
        <v>2.088077543178033</v>
      </c>
      <c r="G33" s="7">
        <f>(1.2*'[1]DB Corp Financials'!F52)+(1.4*'[1]DB Corp Financials'!F53)+(3.3*'[1]DB Corp Financials'!F54)+(0.6*'[1]DB Corp Financials'!F55)+(1*'[1]DB Corp Financials'!F56)</f>
        <v>2.4248480273039323</v>
      </c>
    </row>
    <row r="34" spans="1:7" ht="16.8" x14ac:dyDescent="0.4">
      <c r="A34" s="4">
        <v>32</v>
      </c>
      <c r="B34" s="20" t="s">
        <v>34</v>
      </c>
      <c r="C34" s="7">
        <f>'[1]DB Corp Financials'!B28/'[1]DB Corp Financials'!B40</f>
        <v>0.18171574182560873</v>
      </c>
      <c r="D34" s="7">
        <f>'[1]DB Corp Financials'!C28/'[1]DB Corp Financials'!C40</f>
        <v>0.20755281091167765</v>
      </c>
      <c r="E34" s="7">
        <f>'[1]DB Corp Financials'!D28/'[1]DB Corp Financials'!D40</f>
        <v>0.27673730720149886</v>
      </c>
      <c r="F34" s="7">
        <f>'[1]DB Corp Financials'!E28/'[1]DB Corp Financials'!E40</f>
        <v>0.29869790369964649</v>
      </c>
      <c r="G34" s="7">
        <f>'[1]DB Corp Financials'!F28/'[1]DB Corp Financials'!F40</f>
        <v>5.9777914539130991E-2</v>
      </c>
    </row>
    <row r="35" spans="1:7" ht="16.8" x14ac:dyDescent="0.4">
      <c r="A35" s="4">
        <v>33</v>
      </c>
      <c r="B35" s="19" t="s">
        <v>35</v>
      </c>
      <c r="C35" s="7">
        <f>C57/'[1]DB Corp Financials'!B69</f>
        <v>10.653534736387074</v>
      </c>
      <c r="D35" s="7">
        <f>D57/'[1]DB Corp Financials'!C69</f>
        <v>0.83608244291152078</v>
      </c>
      <c r="E35" s="7">
        <f>E57/'[1]DB Corp Financials'!D69</f>
        <v>0.23973645339955693</v>
      </c>
      <c r="F35" s="7">
        <f>F57/'[1]DB Corp Financials'!E69</f>
        <v>1.4068211082440696</v>
      </c>
      <c r="G35" s="7">
        <f>G57/'[1]DB Corp Financials'!F69</f>
        <v>1.2276816447233603</v>
      </c>
    </row>
    <row r="36" spans="1:7" ht="16.8" x14ac:dyDescent="0.4">
      <c r="A36" s="4">
        <v>34</v>
      </c>
      <c r="B36" s="5" t="s">
        <v>36</v>
      </c>
      <c r="C36" s="7">
        <f>'[1]DB Corp Financials'!B3/'[1]DB Corp Financials'!B35</f>
        <v>0.80265280174826281</v>
      </c>
      <c r="D36" s="7">
        <f>'[1]DB Corp Financials'!C3/'[1]DB Corp Financials'!C35</f>
        <v>0.82565361137199644</v>
      </c>
      <c r="E36" s="7">
        <f>'[1]DB Corp Financials'!D3/'[1]DB Corp Financials'!D35</f>
        <v>0.6971236301757292</v>
      </c>
      <c r="F36" s="7">
        <f>'[1]DB Corp Financials'!E3/'[1]DB Corp Financials'!E35</f>
        <v>0.6089350140773282</v>
      </c>
      <c r="G36" s="7">
        <f>'[1]DB Corp Financials'!F3/'[1]DB Corp Financials'!F35</f>
        <v>0.89458988471604628</v>
      </c>
    </row>
    <row r="37" spans="1:7" ht="16.8" x14ac:dyDescent="0.4">
      <c r="A37" s="4">
        <v>35</v>
      </c>
      <c r="B37" s="5" t="s">
        <v>37</v>
      </c>
      <c r="C37" s="7">
        <f>'[1]DB Corp Financials'!B5/'[1]DB Corp Financials'!B31</f>
        <v>3.6628172873334162</v>
      </c>
      <c r="D37" s="7">
        <f>'[1]DB Corp Financials'!C5/'[1]DB Corp Financials'!C31</f>
        <v>3.9638780348086087</v>
      </c>
      <c r="E37" s="7">
        <f>'[1]DB Corp Financials'!D5/'[1]DB Corp Financials'!D31</f>
        <v>2.466606777839945</v>
      </c>
      <c r="F37" s="7">
        <f>'[1]DB Corp Financials'!E5/'[1]DB Corp Financials'!E31</f>
        <v>1.733857752904628</v>
      </c>
      <c r="G37" s="7">
        <f>'[1]DB Corp Financials'!F5/'[1]DB Corp Financials'!F31</f>
        <v>3.0492741624108874</v>
      </c>
    </row>
    <row r="38" spans="1:7" ht="16.8" x14ac:dyDescent="0.4">
      <c r="A38" s="4">
        <v>36</v>
      </c>
      <c r="B38" s="5" t="s">
        <v>38</v>
      </c>
      <c r="C38" s="7">
        <f>'[1]DB Corp Financials'!B3/'[1]DB Corp Financials'!B22</f>
        <v>4.9234898531000262</v>
      </c>
      <c r="D38" s="7">
        <f>'[1]DB Corp Financials'!C3/'[1]DB Corp Financials'!C22</f>
        <v>4.5075243003623218</v>
      </c>
      <c r="E38" s="7">
        <f>'[1]DB Corp Financials'!D3/'[1]DB Corp Financials'!D22</f>
        <v>3.6246259663390199</v>
      </c>
      <c r="F38" s="7">
        <f>'[1]DB Corp Financials'!E3/'[1]DB Corp Financials'!E22</f>
        <v>2.6743465805787876</v>
      </c>
      <c r="G38" s="7">
        <f>'[1]DB Corp Financials'!F3/'[1]DB Corp Financials'!F22</f>
        <v>3.5088228356302604</v>
      </c>
    </row>
    <row r="39" spans="1:7" ht="16.8" x14ac:dyDescent="0.4">
      <c r="A39" s="4">
        <v>37</v>
      </c>
      <c r="B39" s="5" t="s">
        <v>39</v>
      </c>
      <c r="C39" s="7">
        <f>'[1]DB Corp Financials'!B22/'[1]DB Corp Financials'!B3*365</f>
        <v>74.134406872024215</v>
      </c>
      <c r="D39" s="7">
        <f>'[1]DB Corp Financials'!C22/'[1]DB Corp Financials'!C3*365</f>
        <v>80.97571431188085</v>
      </c>
      <c r="E39" s="7">
        <f>'[1]DB Corp Financials'!D22/'[1]DB Corp Financials'!D3*365</f>
        <v>100.700045574264</v>
      </c>
      <c r="F39" s="7">
        <f>'[1]DB Corp Financials'!E22/'[1]DB Corp Financials'!E3*365</f>
        <v>136.48193642912429</v>
      </c>
      <c r="G39" s="7">
        <f>'[1]DB Corp Financials'!F22/'[1]DB Corp Financials'!F3*365</f>
        <v>104.02349081111076</v>
      </c>
    </row>
    <row r="40" spans="1:7" ht="16.8" x14ac:dyDescent="0.4">
      <c r="A40" s="4">
        <v>38</v>
      </c>
      <c r="B40" s="5" t="s">
        <v>40</v>
      </c>
      <c r="C40" s="7">
        <f>'[1]DB Corp Financials'!B39/'[1]DB Corp Financials'!B5*365</f>
        <v>111.60112837127441</v>
      </c>
      <c r="D40" s="7">
        <f>'[1]DB Corp Financials'!C39/'[1]DB Corp Financials'!C5*365</f>
        <v>97.392857814247691</v>
      </c>
      <c r="E40" s="7">
        <f>'[1]DB Corp Financials'!D39/'[1]DB Corp Financials'!D5*365</f>
        <v>139.63581590215281</v>
      </c>
      <c r="F40" s="7">
        <f>'[1]DB Corp Financials'!E39/'[1]DB Corp Financials'!E5*365</f>
        <v>198.91372943821503</v>
      </c>
      <c r="G40" s="7">
        <f>'[1]DB Corp Financials'!F39/'[1]DB Corp Financials'!F5*365</f>
        <v>136.37566574419756</v>
      </c>
    </row>
    <row r="41" spans="1:7" ht="16.8" x14ac:dyDescent="0.4">
      <c r="A41" s="4">
        <v>39</v>
      </c>
      <c r="B41" s="5" t="s">
        <v>41</v>
      </c>
      <c r="C41" s="7">
        <f>'[1]DB Corp Financials'!B31/'[1]DB Corp Financials'!B5*365</f>
        <v>99.650070251176871</v>
      </c>
      <c r="D41" s="7">
        <f>'[1]DB Corp Financials'!C31/'[1]DB Corp Financials'!C5*365</f>
        <v>92.08154155974772</v>
      </c>
      <c r="E41" s="7">
        <f>'[1]DB Corp Financials'!D31/'[1]DB Corp Financials'!D5*365</f>
        <v>147.97656573360976</v>
      </c>
      <c r="F41" s="7">
        <f>'[1]DB Corp Financials'!E31/'[1]DB Corp Financials'!E5*365</f>
        <v>210.51323235054167</v>
      </c>
      <c r="G41" s="7">
        <f>'[1]DB Corp Financials'!F31/'[1]DB Corp Financials'!F5*365</f>
        <v>119.70061744510873</v>
      </c>
    </row>
    <row r="42" spans="1:7" ht="16.8" x14ac:dyDescent="0.4">
      <c r="A42" s="4">
        <v>40</v>
      </c>
      <c r="B42" s="5" t="s">
        <v>42</v>
      </c>
      <c r="C42" s="7">
        <f>C39+C41-C40</f>
        <v>62.183348751926687</v>
      </c>
      <c r="D42" s="7">
        <f t="shared" ref="D42:G42" si="0">D39+D41-D40</f>
        <v>75.664398057380879</v>
      </c>
      <c r="E42" s="7">
        <f t="shared" si="0"/>
        <v>109.04079540572096</v>
      </c>
      <c r="F42" s="7">
        <f t="shared" si="0"/>
        <v>148.08143934145093</v>
      </c>
      <c r="G42" s="7">
        <f t="shared" si="0"/>
        <v>87.348442512021933</v>
      </c>
    </row>
    <row r="43" spans="1:7" ht="16.8" x14ac:dyDescent="0.4">
      <c r="A43" s="4">
        <v>41</v>
      </c>
      <c r="B43" s="19" t="s">
        <v>43</v>
      </c>
      <c r="C43" s="7">
        <f>'[1]DB Corp Financials'!B3/'[1]DB Corp Financials'!B26</f>
        <v>2.3914450694409877</v>
      </c>
      <c r="D43" s="7">
        <f>'[1]DB Corp Financials'!C3/'[1]DB Corp Financials'!C26</f>
        <v>2.1172797766194198</v>
      </c>
      <c r="E43" s="7">
        <f>'[1]DB Corp Financials'!D3/'[1]DB Corp Financials'!D26</f>
        <v>1.6376177371503071</v>
      </c>
      <c r="F43" s="7">
        <f>'[1]DB Corp Financials'!E3/'[1]DB Corp Financials'!E26</f>
        <v>1.3465529313837217</v>
      </c>
      <c r="G43" s="7">
        <f>'[1]DB Corp Financials'!F3/'[1]DB Corp Financials'!F26</f>
        <v>1.9666779570781594</v>
      </c>
    </row>
    <row r="44" spans="1:7" ht="16.8" x14ac:dyDescent="0.4">
      <c r="A44" s="4">
        <v>42</v>
      </c>
      <c r="B44" s="21" t="s">
        <v>44</v>
      </c>
      <c r="C44" s="7">
        <f>'[1]DB Corp Financials'!B3/'[1]DB Corp Financials'!B44</f>
        <v>2.6394907132190619</v>
      </c>
      <c r="D44" s="7">
        <f>'[1]DB Corp Financials'!C3/'[1]DB Corp Financials'!C44</f>
        <v>2.1493434520853265</v>
      </c>
      <c r="E44" s="7">
        <f>'[1]DB Corp Financials'!D3/'[1]DB Corp Financials'!D44</f>
        <v>1.9990731122291536</v>
      </c>
      <c r="F44" s="7">
        <f>'[1]DB Corp Financials'!E3/'[1]DB Corp Financials'!E44</f>
        <v>2.0876327701060777</v>
      </c>
      <c r="G44" s="7">
        <f>'[1]DB Corp Financials'!F3/'[1]DB Corp Financials'!F44</f>
        <v>4.113589404463518</v>
      </c>
    </row>
    <row r="45" spans="1:7" ht="16.8" x14ac:dyDescent="0.4">
      <c r="A45" s="4">
        <v>43</v>
      </c>
      <c r="B45" s="19" t="s">
        <v>45</v>
      </c>
      <c r="C45" s="7">
        <f>'[1]DB Corp Financials'!B14/'[1]DB Corp Financials'!B63</f>
        <v>0.80363172804532568</v>
      </c>
      <c r="D45" s="7">
        <f>'[1]DB Corp Financials'!C14/'[1]DB Corp Financials'!C63</f>
        <v>0.31064670218629431</v>
      </c>
      <c r="E45" s="7">
        <f>'[1]DB Corp Financials'!D14/'[1]DB Corp Financials'!D63</f>
        <v>0.24290168682910204</v>
      </c>
      <c r="F45" s="7">
        <f>'[1]DB Corp Financials'!E14/'[1]DB Corp Financials'!E63</f>
        <v>0.18974641084127197</v>
      </c>
      <c r="G45" s="7">
        <f>'[1]DB Corp Financials'!F14/'[1]DB Corp Financials'!F63</f>
        <v>0.30150877192982456</v>
      </c>
    </row>
    <row r="46" spans="1:7" ht="16.8" x14ac:dyDescent="0.4">
      <c r="A46" s="4">
        <v>44</v>
      </c>
      <c r="B46" s="5" t="s">
        <v>46</v>
      </c>
      <c r="C46" s="7">
        <f>'[1]DB Corp Financials'!B47/'[1]DB Corp'!C3</f>
        <v>11.640167364016737</v>
      </c>
      <c r="D46" s="7">
        <f>'[1]DB Corp Financials'!C47/'[1]DB Corp'!D3</f>
        <v>10.236096537250788</v>
      </c>
      <c r="E46" s="7">
        <f>'[1]DB Corp Financials'!D47/'[1]DB Corp'!E3</f>
        <v>10.480295566502463</v>
      </c>
      <c r="F46" s="7">
        <f>'[1]DB Corp Financials'!E47/'[1]DB Corp'!F3</f>
        <v>11.120049504950494</v>
      </c>
      <c r="G46" s="7">
        <f>'[1]DB Corp Financials'!F47/'[1]DB Corp'!G3</f>
        <v>5.0636132315521625</v>
      </c>
    </row>
    <row r="47" spans="1:7" ht="16.8" x14ac:dyDescent="0.4">
      <c r="A47" s="4">
        <v>45</v>
      </c>
      <c r="B47" s="5" t="s">
        <v>47</v>
      </c>
      <c r="C47" s="7">
        <f>'[1]DB Corp Financials'!B47/'[1]DB Corp Financials'!B68</f>
        <v>2.0625663433505945</v>
      </c>
      <c r="D47" s="7">
        <f>'[1]DB Corp Financials'!C47/'[1]DB Corp Financials'!C68</f>
        <v>0.81536891260965882</v>
      </c>
      <c r="E47" s="7">
        <f>'[1]DB Corp Financials'!D47/'[1]DB Corp Financials'!D68</f>
        <v>0.8519902835216806</v>
      </c>
      <c r="F47" s="7">
        <f>'[1]DB Corp Financials'!E47/'[1]DB Corp Financials'!E68</f>
        <v>1.0426560138170449</v>
      </c>
      <c r="G47" s="7">
        <f>'[1]DB Corp Financials'!F47/'[1]DB Corp Financials'!F68</f>
        <v>0.62621867618299443</v>
      </c>
    </row>
    <row r="48" spans="1:7" ht="16.8" x14ac:dyDescent="0.4">
      <c r="A48" s="4">
        <v>46</v>
      </c>
      <c r="B48" s="5" t="s">
        <v>48</v>
      </c>
      <c r="C48" s="7">
        <f>'[1]DB Corp Financials'!B47/'[1]DB Corp'!C6</f>
        <v>2.230774786229925</v>
      </c>
      <c r="D48" s="7">
        <f>'[1]DB Corp Financials'!C47/'[1]DB Corp'!D6</f>
        <v>0.89128125790929269</v>
      </c>
      <c r="E48" s="7">
        <f>'[1]DB Corp Financials'!D47/'[1]DB Corp'!E6</f>
        <v>0.80044612643471769</v>
      </c>
      <c r="F48" s="7">
        <f>'[1]DB Corp Financials'!E47/'[1]DB Corp'!F6</f>
        <v>0.86238775904291276</v>
      </c>
      <c r="G48" s="7">
        <f>'[1]DB Corp Financials'!F47/'[1]DB Corp'!G6</f>
        <v>0.82971008448421713</v>
      </c>
    </row>
    <row r="49" spans="1:7" ht="16.8" x14ac:dyDescent="0.4">
      <c r="A49" s="4">
        <v>47</v>
      </c>
      <c r="B49" s="5" t="s">
        <v>49</v>
      </c>
      <c r="C49" s="7">
        <f>'[1]DB Corp Financials'!B47/'[1]DB Corp Financials'!B60</f>
        <v>6.7639521709320249E-2</v>
      </c>
      <c r="D49" s="7">
        <f>'[1]DB Corp Financials'!C47/'[1]DB Corp Financials'!C60</f>
        <v>3.0260353818140059E-2</v>
      </c>
      <c r="E49" s="7">
        <f>'[1]DB Corp Financials'!D47/'[1]DB Corp Financials'!D60</f>
        <v>2.5589213439899935E-2</v>
      </c>
      <c r="F49" s="7">
        <f>'[1]DB Corp Financials'!E47/'[1]DB Corp Financials'!E60</f>
        <v>2.8180720435334903E-2</v>
      </c>
      <c r="G49" s="7">
        <f>'[1]DB Corp Financials'!F47/'[1]DB Corp Financials'!F60</f>
        <v>1.6853659001357189E-2</v>
      </c>
    </row>
    <row r="50" spans="1:7" ht="16.8" x14ac:dyDescent="0.4">
      <c r="A50" s="4">
        <v>48</v>
      </c>
      <c r="B50" s="5" t="s">
        <v>50</v>
      </c>
      <c r="C50" s="7">
        <f>'[1]DB Corp Financials'!B47/'[1]DB Corp Financials'!B61</f>
        <v>5.228772911122137E-2</v>
      </c>
      <c r="D50" s="7">
        <f>'[1]DB Corp Financials'!C47/'[1]DB Corp Financials'!C61</f>
        <v>4.4767215070787736E-2</v>
      </c>
      <c r="E50" s="7">
        <f>'[1]DB Corp Financials'!D47/'[1]DB Corp Financials'!D61</f>
        <v>2.4984439773114271E-2</v>
      </c>
      <c r="F50" s="7">
        <f>'[1]DB Corp Financials'!E47/'[1]DB Corp Financials'!E61</f>
        <v>2.7372095998830174E-2</v>
      </c>
      <c r="G50" s="7">
        <f>'[1]DB Corp Financials'!F47/'[1]DB Corp Financials'!F61</f>
        <v>2.5091334348334545E-2</v>
      </c>
    </row>
    <row r="51" spans="1:7" ht="16.8" x14ac:dyDescent="0.4">
      <c r="A51" s="4">
        <v>49</v>
      </c>
      <c r="B51" s="5" t="s">
        <v>51</v>
      </c>
      <c r="C51" s="7">
        <f>'[1]DB Corp Financials'!B47/'[1]DB Corp Financials'!B50</f>
        <v>4.8077753928999767E-2</v>
      </c>
      <c r="D51" s="7">
        <f>'[1]DB Corp Financials'!C47/'[1]DB Corp Financials'!C50</f>
        <v>4.010739160108872E-2</v>
      </c>
      <c r="E51" s="7">
        <f>'[1]DB Corp Financials'!D47/'[1]DB Corp Financials'!D50</f>
        <v>2.2960904406011385E-2</v>
      </c>
      <c r="F51" s="7">
        <f>'[1]DB Corp Financials'!E47/'[1]DB Corp Financials'!E50</f>
        <v>2.4017899148881569E-2</v>
      </c>
      <c r="G51" s="7">
        <f>'[1]DB Corp Financials'!F47/'[1]DB Corp Financials'!F50</f>
        <v>2.1922214694493555E-2</v>
      </c>
    </row>
    <row r="52" spans="1:7" ht="16.8" x14ac:dyDescent="0.4">
      <c r="A52" s="4">
        <v>50</v>
      </c>
      <c r="B52" s="21" t="s">
        <v>52</v>
      </c>
      <c r="C52" s="7">
        <f>'[1]DB Corp Financials'!B60/'[1]DB Corp Financials'!B59</f>
        <v>23.094951990566564</v>
      </c>
      <c r="D52" s="7">
        <f>'[1]DB Corp Financials'!C60/'[1]DB Corp Financials'!C59</f>
        <v>18.113670843400588</v>
      </c>
      <c r="E52" s="7">
        <f>'[1]DB Corp Financials'!D60/'[1]DB Corp Financials'!D59</f>
        <v>18.782446628261599</v>
      </c>
      <c r="F52" s="7">
        <f>'[1]DB Corp Financials'!E60/'[1]DB Corp Financials'!E59</f>
        <v>18.22330818472793</v>
      </c>
      <c r="G52" s="7">
        <f>'[1]DB Corp Financials'!F60/'[1]DB Corp Financials'!F59</f>
        <v>26.996341811946262</v>
      </c>
    </row>
    <row r="53" spans="1:7" ht="16.8" x14ac:dyDescent="0.4">
      <c r="A53" s="4">
        <v>51</v>
      </c>
      <c r="B53" s="21" t="s">
        <v>53</v>
      </c>
      <c r="C53" s="7">
        <f>('[1]DB Corp Financials'!B35-'[1]DB Corp Financials'!B41)/'[1]DB Corp Financials'!B41</f>
        <v>0.18563593302690279</v>
      </c>
      <c r="D53" s="7">
        <f>('[1]DB Corp Financials'!C35-'[1]DB Corp Financials'!C41)/'[1]DB Corp Financials'!C41</f>
        <v>0.17709570493117252</v>
      </c>
      <c r="E53" s="7">
        <f>('[1]DB Corp Financials'!D35-'[1]DB Corp Financials'!D41)/'[1]DB Corp Financials'!D41</f>
        <v>0.1909237885913381</v>
      </c>
      <c r="F53" s="7">
        <f>('[1]DB Corp Financials'!E35-'[1]DB Corp Financials'!E41)/'[1]DB Corp Financials'!E41</f>
        <v>0.19363575401326799</v>
      </c>
      <c r="G53" s="7">
        <f>('[1]DB Corp Financials'!F35-'[1]DB Corp Financials'!F41)/'[1]DB Corp Financials'!F41</f>
        <v>0.29335570557094726</v>
      </c>
    </row>
    <row r="54" spans="1:7" ht="16.8" x14ac:dyDescent="0.4">
      <c r="A54" s="4">
        <v>52</v>
      </c>
      <c r="B54" s="21" t="s">
        <v>54</v>
      </c>
      <c r="C54" s="7">
        <f>'[1]DB Corp Financials'!B24/'[1]DB Corp Financials'!B59</f>
        <v>141.73271941153348</v>
      </c>
      <c r="D54" s="7">
        <f>'[1]DB Corp Financials'!C24/'[1]DB Corp Financials'!C59</f>
        <v>123.10153396639882</v>
      </c>
      <c r="E54" s="7">
        <f>'[1]DB Corp Financials'!D24/'[1]DB Corp Financials'!D59</f>
        <v>120.30983847283407</v>
      </c>
      <c r="F54" s="7">
        <f>'[1]DB Corp Financials'!E24/'[1]DB Corp Financials'!E59</f>
        <v>118.5589277549154</v>
      </c>
      <c r="G54" s="7">
        <f>'[1]DB Corp Financials'!F24/'[1]DB Corp Financials'!F59</f>
        <v>109.86138896827666</v>
      </c>
    </row>
    <row r="55" spans="1:7" ht="16.8" x14ac:dyDescent="0.4">
      <c r="A55" s="4">
        <v>53</v>
      </c>
      <c r="B55" s="5" t="s">
        <v>55</v>
      </c>
      <c r="C55" s="7">
        <f>('[1]DB Corp Financials'!B3-'[1]DB Corp Financials'!C3)/'[1]DB Corp Financials'!C3*100</f>
        <v>12.815509175438674</v>
      </c>
      <c r="D55" s="7">
        <f>('[1]DB Corp Financials'!C3-'[1]DB Corp Financials'!D3)/'[1]DB Corp Financials'!D3*100</f>
        <v>20.393917701700044</v>
      </c>
      <c r="E55" s="7">
        <f>('[1]DB Corp Financials'!D3-'[1]DB Corp Financials'!E3)/'[1]DB Corp Financials'!E3*100</f>
        <v>17.300423226590368</v>
      </c>
      <c r="F55" s="7">
        <f>('[1]DB Corp Financials'!E3-'[1]DB Corp Financials'!F3)/'[1]DB Corp Financials'!F3*100</f>
        <v>-32.202325090935581</v>
      </c>
      <c r="G55" s="7">
        <f>('[1]DB Corp Financials'!F3-'[1]DB Corp Financials'!G3)/'[1]DB Corp Financials'!G3*100</f>
        <v>-9.6996752752364088</v>
      </c>
    </row>
    <row r="56" spans="1:7" ht="16.8" x14ac:dyDescent="0.4">
      <c r="A56" s="4">
        <v>54</v>
      </c>
      <c r="B56" s="5" t="s">
        <v>56</v>
      </c>
      <c r="C56" s="7">
        <f>('[1]DB Corp Financials'!B14-'[1]DB Corp Financials'!C14)/'[1]DB Corp Financials'!C14*100</f>
        <v>151.66218174291035</v>
      </c>
      <c r="D56" s="7">
        <f>('[1]DB Corp Financials'!C14-'[1]DB Corp Financials'!D14)/'[1]DB Corp Financials'!D14*100</f>
        <v>18.607032877615584</v>
      </c>
      <c r="E56" s="7">
        <f>('[1]DB Corp Financials'!D14-'[1]DB Corp Financials'!E14)/'[1]DB Corp Financials'!E14*100</f>
        <v>0.80682798512210996</v>
      </c>
      <c r="F56" s="7">
        <f>('[1]DB Corp Financials'!E14-'[1]DB Corp Financials'!F14)/'[1]DB Corp Financials'!F14*100</f>
        <v>-48.570784359362271</v>
      </c>
      <c r="G56" s="7">
        <f>('[1]DB Corp Financials'!F14-'[1]DB Corp Financials'!G14)/'[1]DB Corp Financials'!G14*100</f>
        <v>0.4144740926304083</v>
      </c>
    </row>
    <row r="57" spans="1:7" ht="16.8" x14ac:dyDescent="0.4">
      <c r="A57" s="4">
        <v>55</v>
      </c>
      <c r="B57" s="5" t="s">
        <v>57</v>
      </c>
      <c r="C57" s="7">
        <f>('[1]DB Corp Financials'!B10-'[1]DB Corp Financials'!C10)/'[1]DB Corp Financials'!C10*100</f>
        <v>136.53047216502318</v>
      </c>
      <c r="D57" s="7">
        <f>('[1]DB Corp Financials'!C10-'[1]DB Corp Financials'!D10)/'[1]DB Corp Financials'!D10*100</f>
        <v>17.05099653257388</v>
      </c>
      <c r="E57" s="7">
        <f>('[1]DB Corp Financials'!D10-'[1]DB Corp Financials'!E10)/'[1]DB Corp Financials'!E10*100</f>
        <v>4.1475421066540941</v>
      </c>
      <c r="F57" s="7">
        <f>('[1]DB Corp Financials'!E10-'[1]DB Corp Financials'!F10)/'[1]DB Corp Financials'!F10*100</f>
        <v>-45.302910672465799</v>
      </c>
      <c r="G57" s="7">
        <f>('[1]DB Corp Financials'!F10-'[1]DB Corp Financials'!G10)/'[1]DB Corp Financials'!G10*100</f>
        <v>-11.908113295184746</v>
      </c>
    </row>
    <row r="58" spans="1:7" ht="16.8" x14ac:dyDescent="0.4">
      <c r="A58" s="4">
        <v>56</v>
      </c>
      <c r="B58" s="5" t="s">
        <v>58</v>
      </c>
      <c r="C58" s="7">
        <f>('[1]DB Corp Financials'!B8-'[1]DB Corp Financials'!C8)/'[1]DB Corp Financials'!C8*100</f>
        <v>94.738736643324643</v>
      </c>
      <c r="D58" s="7">
        <f>('[1]DB Corp Financials'!C8-'[1]DB Corp Financials'!D8)/'[1]DB Corp Financials'!D8*100</f>
        <v>11.879418343132802</v>
      </c>
      <c r="E58" s="7">
        <f>('[1]DB Corp Financials'!D8-'[1]DB Corp Financials'!E8)/'[1]DB Corp Financials'!E8*100</f>
        <v>1.1107073946928048</v>
      </c>
      <c r="F58" s="7">
        <f>('[1]DB Corp Financials'!E8-'[1]DB Corp Financials'!F8)/'[1]DB Corp Financials'!F8*100</f>
        <v>-35.41785933191872</v>
      </c>
      <c r="G58" s="7">
        <f>('[1]DB Corp Financials'!F8-'[1]DB Corp Financials'!G8)/'[1]DB Corp Financials'!G8*100</f>
        <v>-5.4361570054269786</v>
      </c>
    </row>
    <row r="59" spans="1:7" ht="16.8" x14ac:dyDescent="0.4">
      <c r="A59" s="4">
        <v>57</v>
      </c>
      <c r="B59" s="5" t="s">
        <v>59</v>
      </c>
      <c r="C59" s="7">
        <f>C7/C3*100</f>
        <v>33.453068132773829</v>
      </c>
      <c r="D59" s="7">
        <f t="shared" ref="D59:G59" si="1">D7/D3*100</f>
        <v>62.630667264682181</v>
      </c>
      <c r="E59" s="7">
        <f t="shared" si="1"/>
        <v>60.852990748175316</v>
      </c>
      <c r="F59" s="7"/>
      <c r="G59" s="7">
        <f t="shared" si="1"/>
        <v>114.48054587752081</v>
      </c>
    </row>
    <row r="60" spans="1:7" ht="16.8" x14ac:dyDescent="0.4">
      <c r="A60" s="4">
        <v>58</v>
      </c>
      <c r="B60" s="5" t="s">
        <v>60</v>
      </c>
      <c r="C60" s="7">
        <f>C7/'[1]DB Corp Financials'!B47*100</f>
        <v>2.873933603067198</v>
      </c>
      <c r="D60" s="7">
        <f>D7/'[1]DB Corp Financials'!C47*100</f>
        <v>6.1186084985384035</v>
      </c>
      <c r="E60" s="7">
        <f>E7/'[1]DB Corp Financials'!D47*100</f>
        <v>5.8064193287330621</v>
      </c>
      <c r="F60" s="7"/>
      <c r="G60" s="7">
        <f>G7/'[1]DB Corp Financials'!F47*100</f>
        <v>22.60846961299783</v>
      </c>
    </row>
    <row r="61" spans="1:7" ht="16.8" x14ac:dyDescent="0.4">
      <c r="A61" s="4">
        <v>59</v>
      </c>
      <c r="B61" s="5" t="s">
        <v>61</v>
      </c>
      <c r="C61" s="7">
        <f>'[1]DB Corp Financials'!B14/'[1]DB Corp Financials'!B36*100</f>
        <v>19.159408922533984</v>
      </c>
      <c r="D61" s="7">
        <f>'[1]DB Corp Financials'!C14/'[1]DB Corp Financials'!C36*100</f>
        <v>8.680520795310974</v>
      </c>
      <c r="E61" s="7">
        <f>'[1]DB Corp Financials'!D14/'[1]DB Corp Financials'!D36*100</f>
        <v>7.573152942001439</v>
      </c>
      <c r="F61" s="7">
        <f>'[1]DB Corp Financials'!E14/'[1]DB Corp Financials'!E36*100</f>
        <v>7.7580115686085191</v>
      </c>
      <c r="G61" s="7">
        <f>'[1]DB Corp Financials'!F14/'[1]DB Corp Financials'!F36*100</f>
        <v>16.383026894341107</v>
      </c>
    </row>
    <row r="62" spans="1:7" ht="16.8" x14ac:dyDescent="0.4">
      <c r="A62" s="4">
        <v>60</v>
      </c>
      <c r="B62" s="5" t="s">
        <v>62</v>
      </c>
      <c r="C62" s="7">
        <f>'[1]DB Corp Financials'!B14/'[1]DB Corp Financials'!B24*100</f>
        <v>16.858284755308585</v>
      </c>
      <c r="D62" s="7">
        <f>'[1]DB Corp Financials'!C14/'[1]DB Corp Financials'!C24*100</f>
        <v>7.7178230430547581</v>
      </c>
      <c r="E62" s="7">
        <f>'[1]DB Corp Financials'!D14/'[1]DB Corp Financials'!D24*100</f>
        <v>6.6922635651199922</v>
      </c>
      <c r="F62" s="7">
        <f>'[1]DB Corp Financials'!E14/'[1]DB Corp Financials'!E24*100</f>
        <v>6.8176022160654144</v>
      </c>
      <c r="G62" s="7">
        <f>'[1]DB Corp Financials'!F14/'[1]DB Corp Financials'!F24*100</f>
        <v>14.306577698000808</v>
      </c>
    </row>
    <row r="63" spans="1:7" ht="16.8" x14ac:dyDescent="0.4">
      <c r="A63" s="4">
        <v>61</v>
      </c>
      <c r="B63" s="5" t="s">
        <v>63</v>
      </c>
      <c r="C63" s="7">
        <f>'[1]DB Corp Financials'!B14/'[1]DB Corp Financials'!B35*100</f>
        <v>14.218770101096506</v>
      </c>
      <c r="D63" s="7">
        <f>'[1]DB Corp Financials'!C14/'[1]DB Corp Financials'!C35*100</f>
        <v>6.5566657075739112</v>
      </c>
      <c r="E63" s="7">
        <f>'[1]DB Corp Financials'!D14/'[1]DB Corp Financials'!D35*100</f>
        <v>5.6193886033931788</v>
      </c>
      <c r="F63" s="7">
        <f>'[1]DB Corp Financials'!E14/'[1]DB Corp Financials'!E35*100</f>
        <v>5.7116270127994442</v>
      </c>
      <c r="G63" s="7">
        <f>'[1]DB Corp Financials'!F14/'[1]DB Corp Financials'!F35*100</f>
        <v>11.061595535069928</v>
      </c>
    </row>
    <row r="64" spans="1:7" ht="16.8" x14ac:dyDescent="0.4">
      <c r="A64" s="4">
        <v>62</v>
      </c>
      <c r="B64" s="5" t="s">
        <v>64</v>
      </c>
      <c r="C64" s="7">
        <f>'[1]DB Corp Financials'!B50/'[1]DB Corp Financials'!B8</f>
        <v>0.82276193414730892</v>
      </c>
      <c r="D64" s="7">
        <f>'[1]DB Corp Financials'!C50/'[1]DB Corp Financials'!C8</f>
        <v>0.6734671839047045</v>
      </c>
      <c r="E64" s="7">
        <f>'[1]DB Corp Financials'!D50/'[1]DB Corp Financials'!D8</f>
        <v>1.1481651290884187</v>
      </c>
      <c r="F64" s="7">
        <f>'[1]DB Corp Financials'!E50/'[1]DB Corp Financials'!E8</f>
        <v>1.1717743754228591</v>
      </c>
      <c r="G64" s="7">
        <f>'[1]DB Corp Financials'!F50/'[1]DB Corp Financials'!F8</f>
        <v>0.73451726642135662</v>
      </c>
    </row>
    <row r="65" spans="1:7" ht="16.8" x14ac:dyDescent="0.4">
      <c r="A65" s="4">
        <v>63</v>
      </c>
      <c r="B65" s="5" t="s">
        <v>65</v>
      </c>
      <c r="C65" s="7">
        <f>'[1]DB Corp Financials'!B61/'[1]DB Corp Financials'!B14</f>
        <v>1.2503577949958053</v>
      </c>
      <c r="D65" s="7">
        <f>'[1]DB Corp Financials'!C61/'[1]DB Corp Financials'!C14</f>
        <v>1.2887305201525858</v>
      </c>
      <c r="E65" s="7">
        <f>'[1]DB Corp Financials'!D61/'[1]DB Corp Financials'!D14</f>
        <v>2.3892704073401192</v>
      </c>
      <c r="F65" s="7">
        <f>'[1]DB Corp Financials'!E61/'[1]DB Corp Financials'!E14</f>
        <v>2.3211613797394954</v>
      </c>
      <c r="G65" s="7">
        <f>'[1]DB Corp Financials'!F61/'[1]DB Corp Financials'!F14</f>
        <v>1.1537043232863957</v>
      </c>
    </row>
    <row r="66" spans="1:7" ht="16.8" x14ac:dyDescent="0.4">
      <c r="A66" s="4">
        <v>64</v>
      </c>
      <c r="B66" s="5" t="s">
        <v>66</v>
      </c>
      <c r="C66" s="7">
        <f>'[1]DB Corp Financials'!B24/'[1]DB Corp Financials'!B3*100</f>
        <v>105.08020733637042</v>
      </c>
      <c r="D66" s="7">
        <f>'[1]DB Corp Financials'!C24/'[1]DB Corp Financials'!C3*100</f>
        <v>102.8940685707469</v>
      </c>
      <c r="E66" s="7">
        <f>'[1]DB Corp Financials'!D24/'[1]DB Corp Financials'!D3*100</f>
        <v>120.44983947228849</v>
      </c>
      <c r="F66" s="7">
        <f>'[1]DB Corp Financials'!E24/'[1]DB Corp Financials'!E3*100</f>
        <v>137.58061103546254</v>
      </c>
      <c r="G66" s="7">
        <f>'[1]DB Corp Financials'!F24/'[1]DB Corp Financials'!F3*100</f>
        <v>86.428710506707588</v>
      </c>
    </row>
    <row r="67" spans="1:7" ht="16.8" x14ac:dyDescent="0.4">
      <c r="A67" s="4">
        <v>65</v>
      </c>
      <c r="B67" s="5" t="s">
        <v>67</v>
      </c>
      <c r="C67" s="7">
        <f>'[1]DB Corp Financials'!B49/'[1]DB Corp Financials'!B26*100</f>
        <v>10.468614664741899</v>
      </c>
      <c r="D67" s="7">
        <f>'[1]DB Corp Financials'!C49/'[1]DB Corp Financials'!C26*100</f>
        <v>10.240563701848975</v>
      </c>
      <c r="E67" s="7">
        <f>'[1]DB Corp Financials'!D49/'[1]DB Corp Financials'!D26*100</f>
        <v>9.3365606492164446</v>
      </c>
      <c r="F67" s="7">
        <f>'[1]DB Corp Financials'!E49/'[1]DB Corp Financials'!E26*100</f>
        <v>9.3917347518389249</v>
      </c>
      <c r="G67" s="7">
        <f>'[1]DB Corp Financials'!F49/'[1]DB Corp Financials'!F26*100</f>
        <v>9.7998413446614769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914D-279E-476B-BB9F-0E457E8E3C4D}">
  <dimension ref="A1:G67"/>
  <sheetViews>
    <sheetView topLeftCell="A30" workbookViewId="0">
      <selection activeCell="G45" sqref="G45"/>
    </sheetView>
  </sheetViews>
  <sheetFormatPr defaultRowHeight="14.4" x14ac:dyDescent="0.3"/>
  <cols>
    <col min="1" max="1" width="24.6640625" customWidth="1"/>
    <col min="2" max="2" width="34.44140625" customWidth="1"/>
    <col min="3" max="3" width="14.77734375" bestFit="1" customWidth="1"/>
    <col min="4" max="6" width="15.44140625" bestFit="1" customWidth="1"/>
    <col min="7" max="7" width="14.5546875" bestFit="1" customWidth="1"/>
  </cols>
  <sheetData>
    <row r="1" spans="1:7" ht="15.6" x14ac:dyDescent="0.3">
      <c r="A1" s="24" t="s">
        <v>69</v>
      </c>
      <c r="B1" s="25"/>
      <c r="C1" s="25"/>
      <c r="D1" s="25"/>
      <c r="E1" s="25"/>
      <c r="F1" s="25"/>
      <c r="G1" s="26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x14ac:dyDescent="0.3">
      <c r="A3" s="4">
        <v>1</v>
      </c>
      <c r="B3" s="5" t="s">
        <v>3</v>
      </c>
      <c r="C3" s="12">
        <v>35.18</v>
      </c>
      <c r="D3" s="12">
        <v>17.32</v>
      </c>
      <c r="E3" s="12">
        <v>31.5</v>
      </c>
      <c r="F3" s="12">
        <v>8.9600000000000009</v>
      </c>
      <c r="G3" s="12">
        <v>10.83</v>
      </c>
    </row>
    <row r="4" spans="1:7" x14ac:dyDescent="0.3">
      <c r="A4" s="4">
        <v>2</v>
      </c>
      <c r="B4" s="5" t="s">
        <v>4</v>
      </c>
      <c r="C4" s="12">
        <v>35.03</v>
      </c>
      <c r="D4" s="12">
        <v>17.32</v>
      </c>
      <c r="E4" s="12">
        <v>31.5</v>
      </c>
      <c r="F4" s="12">
        <v>8.9600000000000009</v>
      </c>
      <c r="G4" s="12">
        <v>10.83</v>
      </c>
    </row>
    <row r="5" spans="1:7" ht="16.8" x14ac:dyDescent="0.4">
      <c r="A5" s="4">
        <v>3</v>
      </c>
      <c r="B5" s="5" t="s">
        <v>5</v>
      </c>
      <c r="C5" s="7">
        <f>'[1]Sky Gold &amp; Diamond Financials'!B50/'[1]Sky Gold &amp; Diamond Financials'!B59</f>
        <v>-104.32360910025946</v>
      </c>
      <c r="D5" s="7">
        <f>'[1]Sky Gold &amp; Diamond Financials'!C50/'[1]Sky Gold &amp; Diamond Financials'!C59</f>
        <v>-6.0332021578796491</v>
      </c>
      <c r="E5" s="7">
        <f>'[1]Sky Gold &amp; Diamond Financials'!D50/'[1]Sky Gold &amp; Diamond Financials'!D59</f>
        <v>-14.147589139119201</v>
      </c>
      <c r="F5" s="7">
        <f>'[1]Sky Gold &amp; Diamond Financials'!E50/'[1]Sky Gold &amp; Diamond Financials'!E59</f>
        <v>-9.2703939358965286</v>
      </c>
      <c r="G5" s="7">
        <f>'[1]Sky Gold &amp; Diamond Financials'!F50/'[1]Sky Gold &amp; Diamond Financials'!F59</f>
        <v>28.406136330636603</v>
      </c>
    </row>
    <row r="6" spans="1:7" ht="16.8" x14ac:dyDescent="0.4">
      <c r="A6" s="4">
        <v>4</v>
      </c>
      <c r="B6" s="5" t="s">
        <v>6</v>
      </c>
      <c r="C6" s="7">
        <f>'[1]Sky Gold &amp; Diamond Financials'!B36/'[1]Sky Gold &amp; Diamond Financials'!B59</f>
        <v>184.41740533594515</v>
      </c>
      <c r="D6" s="7">
        <f>'[1]Sky Gold &amp; Diamond Financials'!C36/'[1]Sky Gold &amp; Diamond Financials'!C59</f>
        <v>91.339906998216662</v>
      </c>
      <c r="E6" s="7">
        <f>'[1]Sky Gold &amp; Diamond Financials'!D36/'[1]Sky Gold &amp; Diamond Financials'!D59</f>
        <v>128.79890691258652</v>
      </c>
      <c r="F6" s="7">
        <f>'[1]Sky Gold &amp; Diamond Financials'!E36/'[1]Sky Gold &amp; Diamond Financials'!E59</f>
        <v>97.301905829179034</v>
      </c>
      <c r="G6" s="7">
        <f>'[1]Sky Gold &amp; Diamond Financials'!F36/'[1]Sky Gold &amp; Diamond Financials'!F59</f>
        <v>88.341630211804301</v>
      </c>
    </row>
    <row r="7" spans="1:7" ht="16.8" x14ac:dyDescent="0.4">
      <c r="A7" s="4">
        <v>5</v>
      </c>
      <c r="B7" s="5" t="s">
        <v>7</v>
      </c>
      <c r="C7" s="7">
        <f>'[1]Sky Gold &amp; Diamond Financials'!B51/'[1]Sky Gold &amp; Diamond Financials'!B59</f>
        <v>0.81165170441947521</v>
      </c>
      <c r="D7" s="7">
        <f>'[1]Sky Gold &amp; Diamond Financials'!C51/'[1]Sky Gold &amp; Diamond Financials'!C59</f>
        <v>1.0000111691493203</v>
      </c>
      <c r="E7" s="7"/>
      <c r="F7" s="7"/>
      <c r="G7" s="7"/>
    </row>
    <row r="8" spans="1:7" ht="16.8" x14ac:dyDescent="0.4">
      <c r="A8" s="4">
        <v>6</v>
      </c>
      <c r="B8" s="5" t="s">
        <v>8</v>
      </c>
      <c r="C8" s="7">
        <f>'[1]Sky Gold &amp; Diamond Financials'!B3/'[1]Sky Gold &amp; Diamond Financials'!B59</f>
        <v>1318.6199050328223</v>
      </c>
      <c r="D8" s="7">
        <f>'[1]Sky Gold &amp; Diamond Financials'!C3/'[1]Sky Gold &amp; Diamond Financials'!C59</f>
        <v>1073.9143586860614</v>
      </c>
      <c r="E8" s="7">
        <f>'[1]Sky Gold &amp; Diamond Financials'!D3/'[1]Sky Gold &amp; Diamond Financials'!D59</f>
        <v>1462.6001035007837</v>
      </c>
      <c r="F8" s="7">
        <f>'[1]Sky Gold &amp; Diamond Financials'!E3/'[1]Sky Gold &amp; Diamond Financials'!E59</f>
        <v>1480.9175083861696</v>
      </c>
      <c r="G8" s="7">
        <f>'[1]Sky Gold &amp; Diamond Financials'!F3/'[1]Sky Gold &amp; Diamond Financials'!F59</f>
        <v>1343.8095652594779</v>
      </c>
    </row>
    <row r="9" spans="1:7" ht="16.8" x14ac:dyDescent="0.4">
      <c r="A9" s="4">
        <v>7</v>
      </c>
      <c r="B9" s="5" t="s">
        <v>9</v>
      </c>
      <c r="C9" s="7">
        <f>'[1]Sky Gold &amp; Diamond Financials'!B8/'[1]Sky Gold &amp; Diamond Financials'!B59</f>
        <v>61.182779899533244</v>
      </c>
      <c r="D9" s="7">
        <f>'[1]Sky Gold &amp; Diamond Financials'!C8/'[1]Sky Gold &amp; Diamond Financials'!C59</f>
        <v>34.688585501699663</v>
      </c>
      <c r="E9" s="7">
        <f>'[1]Sky Gold &amp; Diamond Financials'!D8/'[1]Sky Gold &amp; Diamond Financials'!D59</f>
        <v>56.534510809875016</v>
      </c>
      <c r="F9" s="7">
        <f>'[1]Sky Gold &amp; Diamond Financials'!E8/'[1]Sky Gold &amp; Diamond Financials'!E59</f>
        <v>23.995055789900857</v>
      </c>
      <c r="G9" s="7">
        <f>'[1]Sky Gold &amp; Diamond Financials'!F8/'[1]Sky Gold &amp; Diamond Financials'!F59</f>
        <v>26.230873576398842</v>
      </c>
    </row>
    <row r="10" spans="1:7" ht="16.8" x14ac:dyDescent="0.4">
      <c r="A10" s="4">
        <v>8</v>
      </c>
      <c r="B10" s="5" t="s">
        <v>10</v>
      </c>
      <c r="C10" s="7">
        <f>'[1]Sky Gold &amp; Diamond Financials'!B10/'[1]Sky Gold &amp; Diamond Financials'!B59</f>
        <v>56.374514106263433</v>
      </c>
      <c r="D10" s="7">
        <f>'[1]Sky Gold &amp; Diamond Financials'!C10/'[1]Sky Gold &amp; Diamond Financials'!C59</f>
        <v>33.362435172395912</v>
      </c>
      <c r="E10" s="7">
        <f>'[1]Sky Gold &amp; Diamond Financials'!D10/'[1]Sky Gold &amp; Diamond Financials'!D59</f>
        <v>55.119751895963098</v>
      </c>
      <c r="F10" s="7">
        <f>'[1]Sky Gold &amp; Diamond Financials'!E10/'[1]Sky Gold &amp; Diamond Financials'!E59</f>
        <v>23.175984839741322</v>
      </c>
      <c r="G10" s="7">
        <f>'[1]Sky Gold &amp; Diamond Financials'!F10/'[1]Sky Gold &amp; Diamond Financials'!F59</f>
        <v>25.36254425775418</v>
      </c>
    </row>
    <row r="11" spans="1:7" ht="16.8" x14ac:dyDescent="0.4">
      <c r="A11" s="4">
        <v>9</v>
      </c>
      <c r="B11" s="5" t="s">
        <v>11</v>
      </c>
      <c r="C11" s="7">
        <f>'[1]Sky Gold &amp; Diamond Financials'!B12/'[1]Sky Gold &amp; Diamond Financials'!B59</f>
        <v>40.860816161719939</v>
      </c>
      <c r="D11" s="7">
        <f>'[1]Sky Gold &amp; Diamond Financials'!C12/'[1]Sky Gold &amp; Diamond Financials'!C59</f>
        <v>23.299031634753923</v>
      </c>
      <c r="E11" s="7">
        <f>'[1]Sky Gold &amp; Diamond Financials'!D12/'[1]Sky Gold &amp; Diamond Financials'!D59</f>
        <v>40.339244295356984</v>
      </c>
      <c r="F11" s="7">
        <f>'[1]Sky Gold &amp; Diamond Financials'!E12/'[1]Sky Gold &amp; Diamond Financials'!E59</f>
        <v>11.280840813560836</v>
      </c>
      <c r="G11" s="7">
        <f>'[1]Sky Gold &amp; Diamond Financials'!F12/'[1]Sky Gold &amp; Diamond Financials'!F59</f>
        <v>14.040507526145117</v>
      </c>
    </row>
    <row r="12" spans="1:7" ht="16.8" x14ac:dyDescent="0.4">
      <c r="A12" s="4">
        <v>10</v>
      </c>
      <c r="B12" s="5" t="s">
        <v>12</v>
      </c>
      <c r="C12" s="7">
        <f>'[1]Sky Gold &amp; Diamond Financials'!B14/'[1]Sky Gold &amp; Diamond Financials'!B59</f>
        <v>30.581304739180212</v>
      </c>
      <c r="D12" s="7">
        <f>'[1]Sky Gold &amp; Diamond Financials'!C14/'[1]Sky Gold &amp; Diamond Financials'!C59</f>
        <v>17.320372156055356</v>
      </c>
      <c r="E12" s="7">
        <f>'[1]Sky Gold &amp; Diamond Financials'!D14/'[1]Sky Gold &amp; Diamond Financials'!D59</f>
        <v>31.497001083407483</v>
      </c>
      <c r="F12" s="7">
        <f>'[1]Sky Gold &amp; Diamond Financials'!E14/'[1]Sky Gold &amp; Diamond Financials'!E59</f>
        <v>8.953934705153074</v>
      </c>
      <c r="G12" s="7">
        <f>'[1]Sky Gold &amp; Diamond Financials'!F14/'[1]Sky Gold &amp; Diamond Financials'!F59</f>
        <v>10.830181461445958</v>
      </c>
    </row>
    <row r="13" spans="1:7" ht="16.8" x14ac:dyDescent="0.4">
      <c r="A13" s="4">
        <v>11</v>
      </c>
      <c r="B13" s="5" t="s">
        <v>13</v>
      </c>
      <c r="C13" s="7">
        <f>'[1]Sky Gold &amp; Diamond Financials'!B6/'[1]Sky Gold &amp; Diamond Financials'!B4*100</f>
        <v>6.1967545946238944</v>
      </c>
      <c r="D13" s="7">
        <f>'[1]Sky Gold &amp; Diamond Financials'!C6/'[1]Sky Gold &amp; Diamond Financials'!C4*100</f>
        <v>4.3921561631662112</v>
      </c>
      <c r="E13" s="7">
        <f>'[1]Sky Gold &amp; Diamond Financials'!D6/'[1]Sky Gold &amp; Diamond Financials'!D4*100</f>
        <v>4.9142239971868484</v>
      </c>
      <c r="F13" s="7">
        <f>'[1]Sky Gold &amp; Diamond Financials'!E6/'[1]Sky Gold &amp; Diamond Financials'!E4*100</f>
        <v>2.2433888958516106</v>
      </c>
      <c r="G13" s="7">
        <f>'[1]Sky Gold &amp; Diamond Financials'!F6/'[1]Sky Gold &amp; Diamond Financials'!F4*100</f>
        <v>2.9675003685891816</v>
      </c>
    </row>
    <row r="14" spans="1:7" ht="16.8" x14ac:dyDescent="0.3">
      <c r="A14" s="4">
        <v>12</v>
      </c>
      <c r="B14" s="4" t="s">
        <v>14</v>
      </c>
      <c r="C14" s="16">
        <f>'[1]Sky Gold &amp; Diamond Financials'!B13/'[1]Sky Gold &amp; Diamond Financials'!B12</f>
        <v>0.2515738154092475</v>
      </c>
      <c r="D14" s="16">
        <f>'[1]Sky Gold &amp; Diamond Financials'!C13/'[1]Sky Gold &amp; Diamond Financials'!C12</f>
        <v>0.25660549212614159</v>
      </c>
      <c r="E14" s="16">
        <f>'[1]Sky Gold &amp; Diamond Financials'!D13/'[1]Sky Gold &amp; Diamond Financials'!D12</f>
        <v>0.21919704660821412</v>
      </c>
      <c r="F14" s="16">
        <f>'[1]Sky Gold &amp; Diamond Financials'!E13/'[1]Sky Gold &amp; Diamond Financials'!E12</f>
        <v>0.20627062706270627</v>
      </c>
      <c r="G14" s="16">
        <f>'[1]Sky Gold &amp; Diamond Financials'!F13/'[1]Sky Gold &amp; Diamond Financials'!F12</f>
        <v>0.22864743733238596</v>
      </c>
    </row>
    <row r="15" spans="1:7" ht="16.8" x14ac:dyDescent="0.3">
      <c r="A15" s="4">
        <v>13</v>
      </c>
      <c r="B15" s="4" t="s">
        <v>15</v>
      </c>
      <c r="C15" s="17">
        <f>'[1]Sky Gold &amp; Diamond Financials'!B14/'[1]Sky Gold &amp; Diamond Financials'!B33</f>
        <v>0.44705402934043653</v>
      </c>
      <c r="D15" s="17">
        <f>'[1]Sky Gold &amp; Diamond Financials'!C14/'[1]Sky Gold &amp; Diamond Financials'!C33</f>
        <v>0.2726252530846292</v>
      </c>
      <c r="E15" s="17"/>
      <c r="F15" s="17"/>
      <c r="G15" s="17"/>
    </row>
    <row r="16" spans="1:7" ht="16.8" x14ac:dyDescent="0.3">
      <c r="A16" s="4">
        <v>14</v>
      </c>
      <c r="B16" s="4" t="s">
        <v>16</v>
      </c>
      <c r="C16" s="16">
        <f>('[1]Sky Gold &amp; Diamond Financials'!B14-'[1]Sky Gold &amp; Diamond Financials'!B51)/'[1]Sky Gold &amp; Diamond Financials'!B14</f>
        <v>0.97345921924058387</v>
      </c>
      <c r="D16" s="16">
        <f>('[1]Sky Gold &amp; Diamond Financials'!C14-'[1]Sky Gold &amp; Diamond Financials'!C51)/'[1]Sky Gold &amp; Diamond Financials'!C14</f>
        <v>0.9422638751558402</v>
      </c>
      <c r="E16" s="16">
        <f>('[1]Sky Gold &amp; Diamond Financials'!D14-'[1]Sky Gold &amp; Diamond Financials'!D51)/'[1]Sky Gold &amp; Diamond Financials'!D14</f>
        <v>1</v>
      </c>
      <c r="F16" s="16">
        <f>('[1]Sky Gold &amp; Diamond Financials'!E14-'[1]Sky Gold &amp; Diamond Financials'!E51)/'[1]Sky Gold &amp; Diamond Financials'!E14</f>
        <v>1</v>
      </c>
      <c r="G16" s="16">
        <f>('[1]Sky Gold &amp; Diamond Financials'!F14-'[1]Sky Gold &amp; Diamond Financials'!F51)/'[1]Sky Gold &amp; Diamond Financials'!F14</f>
        <v>1</v>
      </c>
    </row>
    <row r="17" spans="1:7" ht="16.8" x14ac:dyDescent="0.3">
      <c r="A17" s="4">
        <v>15</v>
      </c>
      <c r="B17" s="8" t="s">
        <v>17</v>
      </c>
      <c r="C17" s="18">
        <f>'[1]Sky Gold &amp; Diamond Financials'!B8/'[1]Sky Gold &amp; Diamond Financials'!B4*100</f>
        <v>4.6299910068677956</v>
      </c>
      <c r="D17" s="18">
        <f>'[1]Sky Gold &amp; Diamond Financials'!C8/'[1]Sky Gold &amp; Diamond Financials'!C4*100</f>
        <v>3.2274342214023943</v>
      </c>
      <c r="E17" s="18">
        <f>'[1]Sky Gold &amp; Diamond Financials'!D8/'[1]Sky Gold &amp; Diamond Financials'!D4*100</f>
        <v>3.8140808278702933</v>
      </c>
      <c r="F17" s="18">
        <f>'[1]Sky Gold &amp; Diamond Financials'!E8/'[1]Sky Gold &amp; Diamond Financials'!E4*100</f>
        <v>1.6154906629903498</v>
      </c>
      <c r="G17" s="18">
        <f>'[1]Sky Gold &amp; Diamond Financials'!F8/'[1]Sky Gold &amp; Diamond Financials'!F4*100</f>
        <v>1.9487653051295843</v>
      </c>
    </row>
    <row r="18" spans="1:7" ht="16.8" x14ac:dyDescent="0.3">
      <c r="A18" s="4">
        <v>16</v>
      </c>
      <c r="B18" s="5" t="s">
        <v>18</v>
      </c>
      <c r="C18" s="18">
        <f>'[1]Sky Gold &amp; Diamond Financials'!B10/'[1]Sky Gold &amp; Diamond Financials'!B4*100</f>
        <v>4.2661267395359488</v>
      </c>
      <c r="D18" s="18">
        <f>'[1]Sky Gold &amp; Diamond Financials'!C10/'[1]Sky Gold &amp; Diamond Financials'!C4*100</f>
        <v>3.1040488802702439</v>
      </c>
      <c r="E18" s="18">
        <f>'[1]Sky Gold &amp; Diamond Financials'!D10/'[1]Sky Gold &amp; Diamond Financials'!D4*100</f>
        <v>3.7186346168336977</v>
      </c>
      <c r="F18" s="18">
        <f>'[1]Sky Gold &amp; Diamond Financials'!E10/'[1]Sky Gold &amp; Diamond Financials'!E4*100</f>
        <v>1.5603459080085222</v>
      </c>
      <c r="G18" s="18">
        <f>'[1]Sky Gold &amp; Diamond Financials'!F10/'[1]Sky Gold &amp; Diamond Financials'!F4*100</f>
        <v>1.8842546800955766</v>
      </c>
    </row>
    <row r="19" spans="1:7" ht="16.8" x14ac:dyDescent="0.3">
      <c r="A19" s="4">
        <v>17</v>
      </c>
      <c r="B19" s="5" t="s">
        <v>19</v>
      </c>
      <c r="C19" s="18">
        <f>'[1]Sky Gold &amp; Diamond Financials'!B12/'[1]Sky Gold &amp; Diamond Financials'!B4*100</f>
        <v>3.0921316696086385</v>
      </c>
      <c r="D19" s="18">
        <f>'[1]Sky Gold &amp; Diamond Financials'!C12/'[1]Sky Gold &amp; Diamond Financials'!C4*100</f>
        <v>2.1677474286132927</v>
      </c>
      <c r="E19" s="18">
        <f>'[1]Sky Gold &amp; Diamond Financials'!D12/'[1]Sky Gold &amp; Diamond Financials'!D4*100</f>
        <v>2.7214728857408383</v>
      </c>
      <c r="F19" s="18">
        <f>'[1]Sky Gold &amp; Diamond Financials'!E12/'[1]Sky Gold &amp; Diamond Financials'!E4*100</f>
        <v>0.75949367088607589</v>
      </c>
      <c r="G19" s="18">
        <f>'[1]Sky Gold &amp; Diamond Financials'!F12/'[1]Sky Gold &amp; Diamond Financials'!F4*100</f>
        <v>1.0431087570785667</v>
      </c>
    </row>
    <row r="20" spans="1:7" ht="16.8" x14ac:dyDescent="0.3">
      <c r="A20" s="4">
        <v>18</v>
      </c>
      <c r="B20" s="5" t="s">
        <v>20</v>
      </c>
      <c r="C20" s="18">
        <f>'[1]Sky Gold &amp; Diamond Financials'!B14/'[1]Sky Gold &amp; Diamond Financials'!B4*100</f>
        <v>2.3142323077374267</v>
      </c>
      <c r="D20" s="18">
        <f>'[1]Sky Gold &amp; Diamond Financials'!C14/'[1]Sky Gold &amp; Diamond Financials'!C4*100</f>
        <v>1.6114915328888006</v>
      </c>
      <c r="E20" s="18">
        <f>'[1]Sky Gold &amp; Diamond Financials'!D14/'[1]Sky Gold &amp; Diamond Financials'!D4*100</f>
        <v>2.1249340667621128</v>
      </c>
      <c r="F20" s="18">
        <f>'[1]Sky Gold &amp; Diamond Financials'!E14/'[1]Sky Gold &amp; Diamond Financials'!E4*100</f>
        <v>0.60283243514224838</v>
      </c>
      <c r="G20" s="18">
        <f>'[1]Sky Gold &amp; Diamond Financials'!F14/'[1]Sky Gold &amp; Diamond Financials'!F4*100</f>
        <v>0.8046046129135821</v>
      </c>
    </row>
    <row r="21" spans="1:7" ht="16.8" x14ac:dyDescent="0.3">
      <c r="A21" s="4">
        <v>19</v>
      </c>
      <c r="B21" s="5" t="s">
        <v>21</v>
      </c>
      <c r="C21" s="18">
        <f>'[1]Sky Gold &amp; Diamond Financials'!B10/'[1]Sky Gold &amp; Diamond Financials'!B4*100</f>
        <v>4.2661267395359488</v>
      </c>
      <c r="D21" s="18">
        <f>'[1]Sky Gold &amp; Diamond Financials'!C10/'[1]Sky Gold &amp; Diamond Financials'!C4*100</f>
        <v>3.1040488802702439</v>
      </c>
      <c r="E21" s="18">
        <f>'[1]Sky Gold &amp; Diamond Financials'!D10/'[1]Sky Gold &amp; Diamond Financials'!D4*100</f>
        <v>3.7186346168336977</v>
      </c>
      <c r="F21" s="18">
        <f>'[1]Sky Gold &amp; Diamond Financials'!E10/'[1]Sky Gold &amp; Diamond Financials'!E4*100</f>
        <v>1.5603459080085222</v>
      </c>
      <c r="G21" s="18">
        <f>'[1]Sky Gold &amp; Diamond Financials'!F10/'[1]Sky Gold &amp; Diamond Financials'!F4*100</f>
        <v>1.8842546800955766</v>
      </c>
    </row>
    <row r="22" spans="1:7" ht="16.8" x14ac:dyDescent="0.3">
      <c r="A22" s="4">
        <v>20</v>
      </c>
      <c r="B22" s="5" t="s">
        <v>22</v>
      </c>
      <c r="C22" s="18">
        <f>'[1]Sky Gold &amp; Diamond Financials'!B10/'[1]Sky Gold &amp; Diamond Financials'!B4*100</f>
        <v>4.2661267395359488</v>
      </c>
      <c r="D22" s="18">
        <f>'[1]Sky Gold &amp; Diamond Financials'!C10/'[1]Sky Gold &amp; Diamond Financials'!C4*100</f>
        <v>3.1040488802702439</v>
      </c>
      <c r="E22" s="18">
        <f>'[1]Sky Gold &amp; Diamond Financials'!D10/'[1]Sky Gold &amp; Diamond Financials'!D4*100</f>
        <v>3.7186346168336977</v>
      </c>
      <c r="F22" s="18">
        <f>'[1]Sky Gold &amp; Diamond Financials'!E10/'[1]Sky Gold &amp; Diamond Financials'!E4*100</f>
        <v>1.5603459080085222</v>
      </c>
      <c r="G22" s="18">
        <f>'[1]Sky Gold &amp; Diamond Financials'!F10/'[1]Sky Gold &amp; Diamond Financials'!F4*100</f>
        <v>1.8842546800955766</v>
      </c>
    </row>
    <row r="23" spans="1:7" ht="16.8" x14ac:dyDescent="0.3">
      <c r="A23" s="4">
        <v>21</v>
      </c>
      <c r="B23" s="5" t="s">
        <v>23</v>
      </c>
      <c r="C23" s="18">
        <f>'[1]Sky Gold &amp; Diamond Financials'!B8/'[1]Sky Gold &amp; Diamond Financials'!B4*100</f>
        <v>4.6299910068677956</v>
      </c>
      <c r="D23" s="18">
        <f>'[1]Sky Gold &amp; Diamond Financials'!C8/'[1]Sky Gold &amp; Diamond Financials'!C4*100</f>
        <v>3.2274342214023943</v>
      </c>
      <c r="E23" s="18">
        <f>'[1]Sky Gold &amp; Diamond Financials'!D8/'[1]Sky Gold &amp; Diamond Financials'!D4*100</f>
        <v>3.8140808278702933</v>
      </c>
      <c r="F23" s="18">
        <f>'[1]Sky Gold &amp; Diamond Financials'!E8/'[1]Sky Gold &amp; Diamond Financials'!E4*100</f>
        <v>1.6154906629903498</v>
      </c>
      <c r="G23" s="18">
        <f>'[1]Sky Gold &amp; Diamond Financials'!F8/'[1]Sky Gold &amp; Diamond Financials'!F4*100</f>
        <v>1.9487653051295843</v>
      </c>
    </row>
    <row r="24" spans="1:7" ht="16.8" x14ac:dyDescent="0.3">
      <c r="A24" s="4">
        <v>22</v>
      </c>
      <c r="B24" s="5" t="s">
        <v>24</v>
      </c>
      <c r="C24" s="18">
        <f>'[1]Sky Gold &amp; Diamond Financials'!B67/'[1]Sky Gold &amp; Diamond Financials'!B36</f>
        <v>1.2238093931150258</v>
      </c>
      <c r="D24" s="18">
        <f>'[1]Sky Gold &amp; Diamond Financials'!C67/'[1]Sky Gold &amp; Diamond Financials'!C36</f>
        <v>1.4870040607533537</v>
      </c>
      <c r="E24" s="18">
        <f>'[1]Sky Gold &amp; Diamond Financials'!D67/'[1]Sky Gold &amp; Diamond Financials'!D36</f>
        <v>1.3191212602977309</v>
      </c>
      <c r="F24" s="18">
        <f>'[1]Sky Gold &amp; Diamond Financials'!E67/'[1]Sky Gold &amp; Diamond Financials'!E36</f>
        <v>1.4013774631719915</v>
      </c>
      <c r="G24" s="18">
        <f>'[1]Sky Gold &amp; Diamond Financials'!F67/'[1]Sky Gold &amp; Diamond Financials'!F36</f>
        <v>1.2341568838725987</v>
      </c>
    </row>
    <row r="25" spans="1:7" ht="16.8" x14ac:dyDescent="0.3">
      <c r="A25" s="4">
        <v>23</v>
      </c>
      <c r="B25" s="5" t="s">
        <v>25</v>
      </c>
      <c r="C25" s="18">
        <f>'[1]Sky Gold &amp; Diamond Financials'!B34/'[1]Sky Gold &amp; Diamond Financials'!B40</f>
        <v>1.4659945788109927</v>
      </c>
      <c r="D25" s="18">
        <f>'[1]Sky Gold &amp; Diamond Financials'!C34/'[1]Sky Gold &amp; Diamond Financials'!C40</f>
        <v>1.286759360603027</v>
      </c>
      <c r="E25" s="18">
        <f>'[1]Sky Gold &amp; Diamond Financials'!D34/'[1]Sky Gold &amp; Diamond Financials'!D40</f>
        <v>1.5791380872266081</v>
      </c>
      <c r="F25" s="18">
        <f>'[1]Sky Gold &amp; Diamond Financials'!E34/'[1]Sky Gold &amp; Diamond Financials'!E40</f>
        <v>1.4420846513029071</v>
      </c>
      <c r="G25" s="18"/>
    </row>
    <row r="26" spans="1:7" ht="16.8" x14ac:dyDescent="0.3">
      <c r="A26" s="4">
        <v>24</v>
      </c>
      <c r="B26" s="5" t="s">
        <v>26</v>
      </c>
      <c r="C26" s="18">
        <f>('[1]Sky Gold &amp; Diamond Financials'!B34-'[1]Sky Gold &amp; Diamond Financials'!B32-'[1]Sky Gold &amp; Diamond Financials'!B30)/'[1]Sky Gold &amp; Diamond Financials'!B40</f>
        <v>0.60790372235497059</v>
      </c>
      <c r="D26" s="18">
        <f>('[1]Sky Gold &amp; Diamond Financials'!C34-'[1]Sky Gold &amp; Diamond Financials'!C32-'[1]Sky Gold &amp; Diamond Financials'!C30)/'[1]Sky Gold &amp; Diamond Financials'!C40</f>
        <v>0.65019018732692135</v>
      </c>
      <c r="E26" s="18">
        <f>('[1]Sky Gold &amp; Diamond Financials'!D34-'[1]Sky Gold &amp; Diamond Financials'!D32-'[1]Sky Gold &amp; Diamond Financials'!D30)/'[1]Sky Gold &amp; Diamond Financials'!D40</f>
        <v>0.61640999094085669</v>
      </c>
      <c r="F26" s="18">
        <f>('[1]Sky Gold &amp; Diamond Financials'!E34-'[1]Sky Gold &amp; Diamond Financials'!E32-'[1]Sky Gold &amp; Diamond Financials'!E30)/'[1]Sky Gold &amp; Diamond Financials'!E40</f>
        <v>0.40518150323843954</v>
      </c>
      <c r="G26" s="18"/>
    </row>
    <row r="27" spans="1:7" ht="16.8" x14ac:dyDescent="0.3">
      <c r="A27" s="4">
        <v>25</v>
      </c>
      <c r="B27" s="5" t="s">
        <v>27</v>
      </c>
      <c r="C27" s="18">
        <f>'[1]Sky Gold &amp; Diamond Financials'!B67/'[1]Sky Gold &amp; Diamond Financials'!B35</f>
        <v>0.51012819081125593</v>
      </c>
      <c r="D27" s="18">
        <f>'[1]Sky Gold &amp; Diamond Financials'!C67/'[1]Sky Gold &amp; Diamond Financials'!C35</f>
        <v>0.57863903659556915</v>
      </c>
      <c r="E27" s="18">
        <f>'[1]Sky Gold &amp; Diamond Financials'!D67/'[1]Sky Gold &amp; Diamond Financials'!D35</f>
        <v>0.55479910035864077</v>
      </c>
      <c r="F27" s="18">
        <f>'[1]Sky Gold &amp; Diamond Financials'!E67/'[1]Sky Gold &amp; Diamond Financials'!E35</f>
        <v>0.58001425290996911</v>
      </c>
      <c r="G27" s="18">
        <f>'[1]Sky Gold &amp; Diamond Financials'!F67/'[1]Sky Gold &amp; Diamond Financials'!F35</f>
        <v>0.53720641895211052</v>
      </c>
    </row>
    <row r="28" spans="1:7" ht="16.8" x14ac:dyDescent="0.3">
      <c r="A28" s="4">
        <v>26</v>
      </c>
      <c r="B28" s="5" t="s">
        <v>28</v>
      </c>
      <c r="C28" s="18">
        <f>'[1]Sky Gold &amp; Diamond Financials'!B65/'[1]Sky Gold &amp; Diamond Financials'!B36</f>
        <v>7.220796904436437E-2</v>
      </c>
      <c r="D28" s="18">
        <f>'[1]Sky Gold &amp; Diamond Financials'!C65/'[1]Sky Gold &amp; Diamond Financials'!C36</f>
        <v>0.15062388864262824</v>
      </c>
      <c r="E28" s="18">
        <f>'[1]Sky Gold &amp; Diamond Financials'!D65/'[1]Sky Gold &amp; Diamond Financials'!D36</f>
        <v>0.25148142795201617</v>
      </c>
      <c r="F28" s="18">
        <f>'[1]Sky Gold &amp; Diamond Financials'!E65/'[1]Sky Gold &amp; Diamond Financials'!E36</f>
        <v>0.13736368854027167</v>
      </c>
      <c r="G28" s="18"/>
    </row>
    <row r="29" spans="1:7" ht="16.8" x14ac:dyDescent="0.3">
      <c r="A29" s="4">
        <v>27</v>
      </c>
      <c r="B29" s="5" t="s">
        <v>29</v>
      </c>
      <c r="C29" s="18">
        <f>'[1]Sky Gold &amp; Diamond Financials'!B66/'[1]Sky Gold &amp; Diamond Financials'!B36</f>
        <v>1.1516014240706614</v>
      </c>
      <c r="D29" s="18">
        <f>'[1]Sky Gold &amp; Diamond Financials'!C66/'[1]Sky Gold &amp; Diamond Financials'!C36</f>
        <v>1.3363801721107256</v>
      </c>
      <c r="E29" s="18">
        <f>'[1]Sky Gold &amp; Diamond Financials'!D66/'[1]Sky Gold &amp; Diamond Financials'!D36</f>
        <v>1.0676398323457148</v>
      </c>
      <c r="F29" s="18">
        <f>'[1]Sky Gold &amp; Diamond Financials'!E66/'[1]Sky Gold &amp; Diamond Financials'!E36</f>
        <v>1.2640137746317199</v>
      </c>
      <c r="G29" s="18">
        <f>'[1]Sky Gold &amp; Diamond Financials'!F66/'[1]Sky Gold &amp; Diamond Financials'!F36</f>
        <v>1.2341568838725987</v>
      </c>
    </row>
    <row r="30" spans="1:7" ht="16.8" x14ac:dyDescent="0.3">
      <c r="A30" s="4">
        <v>28</v>
      </c>
      <c r="B30" s="5" t="s">
        <v>30</v>
      </c>
      <c r="C30" s="18">
        <f>'[1]Sky Gold &amp; Diamond Financials'!B64/'[1]Sky Gold &amp; Diamond Financials'!B36</f>
        <v>1.169088933139055</v>
      </c>
      <c r="D30" s="18">
        <f>'[1]Sky Gold &amp; Diamond Financials'!C64/'[1]Sky Gold &amp; Diamond Financials'!C36</f>
        <v>1.2996948066174483</v>
      </c>
      <c r="E30" s="18">
        <f>'[1]Sky Gold &amp; Diamond Financials'!D64/'[1]Sky Gold &amp; Diamond Financials'!D36</f>
        <v>1.2991761815291227</v>
      </c>
      <c r="F30" s="18">
        <f>'[1]Sky Gold &amp; Diamond Financials'!E64/'[1]Sky Gold &amp; Diamond Financials'!E36</f>
        <v>1.3935335756648173</v>
      </c>
      <c r="G30" s="18">
        <f>'[1]Sky Gold &amp; Diamond Financials'!F64/'[1]Sky Gold &amp; Diamond Financials'!F36</f>
        <v>1.2261495540081293</v>
      </c>
    </row>
    <row r="31" spans="1:7" ht="16.8" x14ac:dyDescent="0.4">
      <c r="A31" s="4">
        <v>29</v>
      </c>
      <c r="B31" s="19" t="s">
        <v>31</v>
      </c>
      <c r="C31" s="18">
        <f>'[1]Sky Gold &amp; Diamond Financials'!B10/'[1]Sky Gold &amp; Diamond Financials'!B11</f>
        <v>3.6338540500004912</v>
      </c>
      <c r="D31" s="18">
        <f>'[1]Sky Gold &amp; Diamond Financials'!C10/'[1]Sky Gold &amp; Diamond Financials'!C11</f>
        <v>3.315223825379217</v>
      </c>
      <c r="E31" s="18">
        <f>'[1]Sky Gold &amp; Diamond Financials'!D10/'[1]Sky Gold &amp; Diamond Financials'!D11</f>
        <v>3.729219143576826</v>
      </c>
      <c r="F31" s="18">
        <f>'[1]Sky Gold &amp; Diamond Financials'!E10/'[1]Sky Gold &amp; Diamond Financials'!E11</f>
        <v>1.948356807511737</v>
      </c>
      <c r="G31" s="18">
        <f>'[1]Sky Gold &amp; Diamond Financials'!F10/'[1]Sky Gold &amp; Diamond Financials'!F11</f>
        <v>2.2401043594873329</v>
      </c>
    </row>
    <row r="32" spans="1:7" ht="16.8" x14ac:dyDescent="0.4">
      <c r="A32" s="4">
        <v>30</v>
      </c>
      <c r="B32" s="19" t="s">
        <v>32</v>
      </c>
      <c r="C32" s="17">
        <f>'[1]Sky Gold &amp; Diamond Financials'!B36/'[1]Sky Gold &amp; Diamond Financials'!B35</f>
        <v>0.41683630938049926</v>
      </c>
      <c r="D32" s="17">
        <f>'[1]Sky Gold &amp; Diamond Financials'!C36/'[1]Sky Gold &amp; Diamond Financials'!C35</f>
        <v>0.38913077096939203</v>
      </c>
      <c r="E32" s="17">
        <f>'[1]Sky Gold &amp; Diamond Financials'!D36/'[1]Sky Gold &amp; Diamond Financials'!D35</f>
        <v>0.42058233542033918</v>
      </c>
      <c r="F32" s="17">
        <f>'[1]Sky Gold &amp; Diamond Financials'!E36/'[1]Sky Gold &amp; Diamond Financials'!E35</f>
        <v>0.41388866893657456</v>
      </c>
      <c r="G32" s="17">
        <f>'[1]Sky Gold &amp; Diamond Financials'!F36/'[1]Sky Gold &amp; Diamond Financials'!F35</f>
        <v>0.43528211524165195</v>
      </c>
    </row>
    <row r="33" spans="1:7" ht="16.8" x14ac:dyDescent="0.4">
      <c r="A33" s="4">
        <v>31</v>
      </c>
      <c r="B33" s="19" t="s">
        <v>33</v>
      </c>
      <c r="C33" s="18">
        <f>(1.2*'[1]Sky Gold &amp; Diamond Financials'!B52)+(1.4*'[1]Sky Gold &amp; Diamond Financials'!B53)+(3.3*'[1]Sky Gold &amp; Diamond Financials'!B54)+(0.6*'[1]Sky Gold &amp; Diamond Financials'!B55)+(1*'[1]Sky Gold &amp; Diamond Financials'!B56)</f>
        <v>3.9239219107353192</v>
      </c>
      <c r="D33" s="18">
        <f>(1.2*'[1]Sky Gold &amp; Diamond Financials'!C52)+(1.4*'[1]Sky Gold &amp; Diamond Financials'!C53)+(3.3*'[1]Sky Gold &amp; Diamond Financials'!C54)+(0.6*'[1]Sky Gold &amp; Diamond Financials'!C55)+(1*'[1]Sky Gold &amp; Diamond Financials'!C56)</f>
        <v>5.5474449997363928</v>
      </c>
      <c r="E33" s="18">
        <f>(1.2*'[1]Sky Gold &amp; Diamond Financials'!D52)+(1.4*'[1]Sky Gold &amp; Diamond Financials'!D53)+(3.3*'[1]Sky Gold &amp; Diamond Financials'!D54)+(0.6*'[1]Sky Gold &amp; Diamond Financials'!D55)+(1*'[1]Sky Gold &amp; Diamond Financials'!D56)</f>
        <v>6.0150158652969417</v>
      </c>
      <c r="F33" s="18">
        <f>(1.2*'[1]Sky Gold &amp; Diamond Financials'!E52)+(1.4*'[1]Sky Gold &amp; Diamond Financials'!E53)+(3.3*'[1]Sky Gold &amp; Diamond Financials'!E54)+(0.6*'[1]Sky Gold &amp; Diamond Financials'!E55)+(1*'[1]Sky Gold &amp; Diamond Financials'!E56)</f>
        <v>6.9035157177923825</v>
      </c>
      <c r="G33" s="18">
        <f>(1.2*'[1]Sky Gold &amp; Diamond Financials'!F52)+(1.4*'[1]Sky Gold &amp; Diamond Financials'!F53)+(3.3*'[1]Sky Gold &amp; Diamond Financials'!F54)+(0.6*'[1]Sky Gold &amp; Diamond Financials'!F55)+(1*'[1]Sky Gold &amp; Diamond Financials'!F56)</f>
        <v>7.0336919623211323</v>
      </c>
    </row>
    <row r="34" spans="1:7" ht="16.8" x14ac:dyDescent="0.4">
      <c r="A34" s="4">
        <v>32</v>
      </c>
      <c r="B34" s="20" t="s">
        <v>34</v>
      </c>
      <c r="C34" s="18">
        <f>'[1]Sky Gold &amp; Diamond Financials'!B28/'[1]Sky Gold &amp; Diamond Financials'!B40</f>
        <v>4.2896177583277482E-2</v>
      </c>
      <c r="D34" s="18">
        <f>'[1]Sky Gold &amp; Diamond Financials'!C28/'[1]Sky Gold &amp; Diamond Financials'!C40</f>
        <v>0.13621384569668291</v>
      </c>
      <c r="E34" s="18">
        <f>'[1]Sky Gold &amp; Diamond Financials'!D28/'[1]Sky Gold &amp; Diamond Financials'!D40</f>
        <v>1.785945386307752E-2</v>
      </c>
      <c r="F34" s="18">
        <f>'[1]Sky Gold &amp; Diamond Financials'!E28/'[1]Sky Gold &amp; Diamond Financials'!E40</f>
        <v>6.175628859768037E-3</v>
      </c>
      <c r="G34" s="18"/>
    </row>
    <row r="35" spans="1:7" ht="16.8" x14ac:dyDescent="0.4">
      <c r="A35" s="4">
        <v>33</v>
      </c>
      <c r="B35" s="19" t="s">
        <v>35</v>
      </c>
      <c r="C35" s="18">
        <f>C57/'[1]Sky Gold &amp; Diamond Financials'!B69</f>
        <v>2.1097409499055577</v>
      </c>
      <c r="D35" s="18">
        <f>D57/'[1]Sky Gold &amp; Diamond Financials'!C69</f>
        <v>0.44939934307639184</v>
      </c>
      <c r="E35" s="18">
        <f>E57/'[1]Sky Gold &amp; Diamond Financials'!D69</f>
        <v>-111.43326476638258</v>
      </c>
      <c r="F35" s="18"/>
      <c r="G35" s="18">
        <f>G57/'[1]Sky Gold &amp; Diamond Financials'!F69</f>
        <v>-3.0001355746401406</v>
      </c>
    </row>
    <row r="36" spans="1:7" ht="16.8" x14ac:dyDescent="0.3">
      <c r="A36" s="4">
        <v>34</v>
      </c>
      <c r="B36" s="5" t="s">
        <v>36</v>
      </c>
      <c r="C36" s="18">
        <f>'[1]Sky Gold &amp; Diamond Financials'!B3/'[1]Sky Gold &amp; Diamond Financials'!B35</f>
        <v>2.9804597548060885</v>
      </c>
      <c r="D36" s="18">
        <f>'[1]Sky Gold &amp; Diamond Financials'!C3/'[1]Sky Gold &amp; Diamond Financials'!C35</f>
        <v>4.5751428492122974</v>
      </c>
      <c r="E36" s="18">
        <f>'[1]Sky Gold &amp; Diamond Financials'!D3/'[1]Sky Gold &amp; Diamond Financials'!D35</f>
        <v>4.7760014588778796</v>
      </c>
      <c r="F36" s="18">
        <f>'[1]Sky Gold &amp; Diamond Financials'!E3/'[1]Sky Gold &amp; Diamond Financials'!E35</f>
        <v>6.2993111093514926</v>
      </c>
      <c r="G36" s="18">
        <f>'[1]Sky Gold &amp; Diamond Financials'!F3/'[1]Sky Gold &amp; Diamond Financials'!F35</f>
        <v>6.621298120101371</v>
      </c>
    </row>
    <row r="37" spans="1:7" ht="16.8" x14ac:dyDescent="0.3">
      <c r="A37" s="4">
        <v>35</v>
      </c>
      <c r="B37" s="5" t="s">
        <v>37</v>
      </c>
      <c r="C37" s="18">
        <f>'[1]Sky Gold &amp; Diamond Financials'!B5/'[1]Sky Gold &amp; Diamond Financials'!B31</f>
        <v>9.3399697116573677</v>
      </c>
      <c r="D37" s="18">
        <f>'[1]Sky Gold &amp; Diamond Financials'!C5/'[1]Sky Gold &amp; Diamond Financials'!C31</f>
        <v>13.83460689250726</v>
      </c>
      <c r="E37" s="18">
        <f>'[1]Sky Gold &amp; Diamond Financials'!D5/'[1]Sky Gold &amp; Diamond Financials'!D31</f>
        <v>10.612236316490293</v>
      </c>
      <c r="F37" s="18"/>
      <c r="G37" s="18">
        <f>'[1]Sky Gold &amp; Diamond Financials'!F5/'[1]Sky Gold &amp; Diamond Financials'!F31</f>
        <v>18.405391506277564</v>
      </c>
    </row>
    <row r="38" spans="1:7" ht="16.8" x14ac:dyDescent="0.3">
      <c r="A38" s="4">
        <v>36</v>
      </c>
      <c r="B38" s="5" t="s">
        <v>38</v>
      </c>
      <c r="C38" s="18">
        <f>'[1]Sky Gold &amp; Diamond Financials'!B3/'[1]Sky Gold &amp; Diamond Financials'!B22</f>
        <v>20.634200950919592</v>
      </c>
      <c r="D38" s="18">
        <f>'[1]Sky Gold &amp; Diamond Financials'!C3/'[1]Sky Gold &amp; Diamond Financials'!C22</f>
        <v>20.863615363264113</v>
      </c>
      <c r="E38" s="18">
        <f>'[1]Sky Gold &amp; Diamond Financials'!D3/'[1]Sky Gold &amp; Diamond Financials'!D22</f>
        <v>23.450231308759886</v>
      </c>
      <c r="F38" s="18">
        <f>'[1]Sky Gold &amp; Diamond Financials'!E3/'[1]Sky Gold &amp; Diamond Financials'!E22</f>
        <v>33.939419795221845</v>
      </c>
      <c r="G38" s="18">
        <f>'[1]Sky Gold &amp; Diamond Financials'!F3/'[1]Sky Gold &amp; Diamond Financials'!F22</f>
        <v>23.83361586388941</v>
      </c>
    </row>
    <row r="39" spans="1:7" ht="16.8" x14ac:dyDescent="0.3">
      <c r="A39" s="4">
        <v>37</v>
      </c>
      <c r="B39" s="5" t="s">
        <v>39</v>
      </c>
      <c r="C39" s="18">
        <f>'[1]Sky Gold &amp; Diamond Financials'!B22/'[1]Sky Gold &amp; Diamond Financials'!B3*365</f>
        <v>17.689078480343735</v>
      </c>
      <c r="D39" s="18">
        <f>'[1]Sky Gold &amp; Diamond Financials'!C22/'[1]Sky Gold &amp; Diamond Financials'!C3*365</f>
        <v>17.494570986133045</v>
      </c>
      <c r="E39" s="18">
        <f>'[1]Sky Gold &amp; Diamond Financials'!D22/'[1]Sky Gold &amp; Diamond Financials'!D3*365</f>
        <v>15.564878452335497</v>
      </c>
      <c r="F39" s="18">
        <f>'[1]Sky Gold &amp; Diamond Financials'!E22/'[1]Sky Gold &amp; Diamond Financials'!E3*365</f>
        <v>10.754456092716897</v>
      </c>
      <c r="G39" s="18">
        <f>'[1]Sky Gold &amp; Diamond Financials'!F22/'[1]Sky Gold &amp; Diamond Financials'!F3*365</f>
        <v>15.314503769988832</v>
      </c>
    </row>
    <row r="40" spans="1:7" ht="16.8" x14ac:dyDescent="0.3">
      <c r="A40" s="4">
        <v>38</v>
      </c>
      <c r="B40" s="5" t="s">
        <v>40</v>
      </c>
      <c r="C40" s="18">
        <f>'[1]Sky Gold &amp; Diamond Financials'!B39/'[1]Sky Gold &amp; Diamond Financials'!B5*365</f>
        <v>0.64636885290761026</v>
      </c>
      <c r="D40" s="18">
        <f>'[1]Sky Gold &amp; Diamond Financials'!C39/'[1]Sky Gold &amp; Diamond Financials'!C5*365</f>
        <v>0.47740969148152207</v>
      </c>
      <c r="E40" s="18">
        <f>'[1]Sky Gold &amp; Diamond Financials'!D39/'[1]Sky Gold &amp; Diamond Financials'!D5*365</f>
        <v>0.35433148864792041</v>
      </c>
      <c r="F40" s="18">
        <f>'[1]Sky Gold &amp; Diamond Financials'!E39/'[1]Sky Gold &amp; Diamond Financials'!E5*365</f>
        <v>24428.254391025639</v>
      </c>
      <c r="G40" s="18">
        <f>'[1]Sky Gold &amp; Diamond Financials'!F39/'[1]Sky Gold &amp; Diamond Financials'!F5*365</f>
        <v>0.30276094990345709</v>
      </c>
    </row>
    <row r="41" spans="1:7" ht="16.8" x14ac:dyDescent="0.3">
      <c r="A41" s="4">
        <v>39</v>
      </c>
      <c r="B41" s="5" t="s">
        <v>41</v>
      </c>
      <c r="C41" s="18">
        <f>'[1]Sky Gold &amp; Diamond Financials'!B30/'[1]Sky Gold &amp; Diamond Financials'!B5*365</f>
        <v>59.200486571236027</v>
      </c>
      <c r="D41" s="18">
        <f>'[1]Sky Gold &amp; Diamond Financials'!C30/'[1]Sky Gold &amp; Diamond Financials'!C5*365</f>
        <v>28.175850170320288</v>
      </c>
      <c r="E41" s="18">
        <f>'[1]Sky Gold &amp; Diamond Financials'!D30/'[1]Sky Gold &amp; Diamond Financials'!D5*365</f>
        <v>35.857382483853499</v>
      </c>
      <c r="F41" s="18">
        <f>'[1]Sky Gold &amp; Diamond Financials'!E30/'[1]Sky Gold &amp; Diamond Financials'!E5*365</f>
        <v>31.965576923076924</v>
      </c>
      <c r="G41" s="18">
        <f>'[1]Sky Gold &amp; Diamond Financials'!F30/'[1]Sky Gold &amp; Diamond Financials'!F5*365</f>
        <v>17.644926370331799</v>
      </c>
    </row>
    <row r="42" spans="1:7" ht="16.8" x14ac:dyDescent="0.3">
      <c r="A42" s="4">
        <v>40</v>
      </c>
      <c r="B42" s="5" t="s">
        <v>42</v>
      </c>
      <c r="C42" s="18">
        <f>C39+C41-C40</f>
        <v>76.243196198672152</v>
      </c>
      <c r="D42" s="18">
        <f t="shared" ref="D42:G42" si="0">D39+D41-D40</f>
        <v>45.193011464971811</v>
      </c>
      <c r="E42" s="18">
        <f t="shared" si="0"/>
        <v>51.067929447541076</v>
      </c>
      <c r="F42" s="18">
        <f t="shared" si="0"/>
        <v>-24385.534358009845</v>
      </c>
      <c r="G42" s="18">
        <f t="shared" si="0"/>
        <v>32.656669190417176</v>
      </c>
    </row>
    <row r="43" spans="1:7" ht="16.8" x14ac:dyDescent="0.4">
      <c r="A43" s="4">
        <v>41</v>
      </c>
      <c r="B43" s="19" t="s">
        <v>43</v>
      </c>
      <c r="C43" s="18">
        <f>'[1]Sky Gold &amp; Diamond Financials'!B3/'[1]Sky Gold &amp; Diamond Financials'!B26</f>
        <v>48.586489187285842</v>
      </c>
      <c r="D43" s="18">
        <f>'[1]Sky Gold &amp; Diamond Financials'!C3/'[1]Sky Gold &amp; Diamond Financials'!C26</f>
        <v>125.92090931910204</v>
      </c>
      <c r="E43" s="18">
        <f>'[1]Sky Gold &amp; Diamond Financials'!D3/'[1]Sky Gold &amp; Diamond Financials'!D26</f>
        <v>160.020366598778</v>
      </c>
      <c r="F43" s="18">
        <f>'[1]Sky Gold &amp; Diamond Financials'!E3/'[1]Sky Gold &amp; Diamond Financials'!E26</f>
        <v>157.22134387351778</v>
      </c>
      <c r="G43" s="18">
        <f>'[1]Sky Gold &amp; Diamond Financials'!F3/'[1]Sky Gold &amp; Diamond Financials'!F26</f>
        <v>268.1308800425868</v>
      </c>
    </row>
    <row r="44" spans="1:7" ht="16.8" x14ac:dyDescent="0.3">
      <c r="A44" s="4">
        <v>42</v>
      </c>
      <c r="B44" s="21" t="s">
        <v>44</v>
      </c>
      <c r="C44" s="18">
        <f>'[1]Sky Gold &amp; Diamond Financials'!B3/'[1]Sky Gold &amp; Diamond Financials'!B44</f>
        <v>12.028340418552828</v>
      </c>
      <c r="D44" s="18">
        <f>'[1]Sky Gold &amp; Diamond Financials'!C3/'[1]Sky Gold &amp; Diamond Financials'!C44</f>
        <v>29.816282915988317</v>
      </c>
      <c r="E44" s="18">
        <f>'[1]Sky Gold &amp; Diamond Financials'!D3/'[1]Sky Gold &amp; Diamond Financials'!D44</f>
        <v>17.55754189944134</v>
      </c>
      <c r="F44" s="18">
        <f>'[1]Sky Gold &amp; Diamond Financials'!E3/'[1]Sky Gold &amp; Diamond Financials'!E44</f>
        <v>27.105281090289608</v>
      </c>
      <c r="G44" s="18"/>
    </row>
    <row r="45" spans="1:7" ht="16.8" x14ac:dyDescent="0.4">
      <c r="A45" s="4">
        <v>43</v>
      </c>
      <c r="B45" s="19" t="s">
        <v>45</v>
      </c>
      <c r="C45" s="18">
        <f>'[1]Sky Gold &amp; Diamond Financials'!B14/'[1]Sky Gold &amp; Diamond Financials'!B63</f>
        <v>8.649807692307693</v>
      </c>
      <c r="D45" s="18">
        <f>'[1]Sky Gold &amp; Diamond Financials'!C14/'[1]Sky Gold &amp; Diamond Financials'!C63</f>
        <v>7.6579423868312766</v>
      </c>
      <c r="E45" s="18">
        <f>'[1]Sky Gold &amp; Diamond Financials'!D14/'[1]Sky Gold &amp; Diamond Financials'!D63</f>
        <v>21.417721518987342</v>
      </c>
      <c r="F45" s="18">
        <f>'[1]Sky Gold &amp; Diamond Financials'!E14/'[1]Sky Gold &amp; Diamond Financials'!E63</f>
        <v>5.4659090909090908</v>
      </c>
      <c r="G45" s="18"/>
    </row>
    <row r="46" spans="1:7" ht="16.8" x14ac:dyDescent="0.3">
      <c r="A46" s="4">
        <v>44</v>
      </c>
      <c r="B46" s="5" t="s">
        <v>46</v>
      </c>
      <c r="C46" s="18"/>
      <c r="D46" s="18">
        <f>'[1]Sky Gold &amp; Diamond Financials'!C47/'[1]Sky Gold &amp; Diamond'!D3</f>
        <v>15.730369515011546</v>
      </c>
      <c r="E46" s="18"/>
      <c r="F46" s="18"/>
      <c r="G46" s="18"/>
    </row>
    <row r="47" spans="1:7" ht="16.8" x14ac:dyDescent="0.3">
      <c r="A47" s="4">
        <v>45</v>
      </c>
      <c r="B47" s="5" t="s">
        <v>47</v>
      </c>
      <c r="C47" s="18"/>
      <c r="D47" s="18">
        <f>'[1]Sky Gold &amp; Diamond Financials'!C47/'[1]Sky Gold &amp; Diamond Financials'!C68</f>
        <v>0.25369806986596555</v>
      </c>
      <c r="E47" s="18"/>
      <c r="F47" s="18"/>
      <c r="G47" s="18"/>
    </row>
    <row r="48" spans="1:7" ht="16.8" x14ac:dyDescent="0.3">
      <c r="A48" s="4">
        <v>46</v>
      </c>
      <c r="B48" s="5" t="s">
        <v>48</v>
      </c>
      <c r="C48" s="18"/>
      <c r="D48" s="18">
        <f>'[1]Sky Gold &amp; Diamond Financials'!C47/'[1]Sky Gold &amp; Diamond'!D6</f>
        <v>2.9828145106970534</v>
      </c>
      <c r="E48" s="18"/>
      <c r="F48" s="18"/>
      <c r="G48" s="18"/>
    </row>
    <row r="49" spans="1:7" ht="16.8" x14ac:dyDescent="0.3">
      <c r="A49" s="4">
        <v>47</v>
      </c>
      <c r="B49" s="5" t="s">
        <v>49</v>
      </c>
      <c r="C49" s="18"/>
      <c r="D49" s="18">
        <f>'[1]Sky Gold &amp; Diamond Financials'!C47/'[1]Sky Gold &amp; Diamond Financials'!C60</f>
        <v>2.0199122048070131E-2</v>
      </c>
      <c r="E49" s="18"/>
      <c r="F49" s="18"/>
      <c r="G49" s="18"/>
    </row>
    <row r="50" spans="1:7" ht="16.8" x14ac:dyDescent="0.3">
      <c r="A50" s="4">
        <v>48</v>
      </c>
      <c r="B50" s="5" t="s">
        <v>50</v>
      </c>
      <c r="C50" s="18"/>
      <c r="D50" s="18">
        <f>'[1]Sky Gold &amp; Diamond Financials'!C47/'[1]Sky Gold &amp; Diamond Financials'!C61</f>
        <v>-0.30967265287565354</v>
      </c>
      <c r="E50" s="18"/>
      <c r="F50" s="18"/>
      <c r="G50" s="18"/>
    </row>
    <row r="51" spans="1:7" ht="16.8" x14ac:dyDescent="0.3">
      <c r="A51" s="4">
        <v>49</v>
      </c>
      <c r="B51" s="5" t="s">
        <v>51</v>
      </c>
      <c r="C51" s="18"/>
      <c r="D51" s="18">
        <f>'[1]Sky Gold &amp; Diamond Financials'!C47/'[1]Sky Gold &amp; Diamond Financials'!C50</f>
        <v>-0.42031780314717676</v>
      </c>
      <c r="E51" s="18"/>
      <c r="F51" s="18"/>
      <c r="G51" s="18"/>
    </row>
    <row r="52" spans="1:7" ht="16.8" x14ac:dyDescent="0.3">
      <c r="A52" s="4">
        <v>50</v>
      </c>
      <c r="B52" s="21" t="s">
        <v>52</v>
      </c>
      <c r="C52" s="18">
        <f>'[1]Sky Gold &amp; Diamond Financials'!B60/'[1]Sky Gold &amp; Diamond Financials'!B59</f>
        <v>235.21136070643311</v>
      </c>
      <c r="D52" s="18">
        <f>'[1]Sky Gold &amp; Diamond Financials'!C60/'[1]Sky Gold &amp; Diamond Financials'!C59</f>
        <v>125.5431929619467</v>
      </c>
      <c r="E52" s="18">
        <f>'[1]Sky Gold &amp; Diamond Financials'!D60/'[1]Sky Gold &amp; Diamond Financials'!D59</f>
        <v>143.80279749959976</v>
      </c>
      <c r="F52" s="18">
        <f>'[1]Sky Gold &amp; Diamond Financials'!E60/'[1]Sky Gold &amp; Diamond Financials'!E59</f>
        <v>123.58663722975312</v>
      </c>
      <c r="G52" s="18"/>
    </row>
    <row r="53" spans="1:7" ht="16.8" x14ac:dyDescent="0.3">
      <c r="A53" s="4">
        <v>51</v>
      </c>
      <c r="B53" s="21" t="s">
        <v>53</v>
      </c>
      <c r="C53" s="18">
        <f>('[1]Sky Gold &amp; Diamond Financials'!B35-'[1]Sky Gold &amp; Diamond Financials'!B41)/'[1]Sky Gold &amp; Diamond Financials'!B59</f>
        <v>235.25185263807577</v>
      </c>
      <c r="D53" s="18">
        <f>('[1]Sky Gold &amp; Diamond Financials'!C35-'[1]Sky Gold &amp; Diamond Financials'!C41)/'[1]Sky Gold &amp; Diamond Financials'!C59</f>
        <v>125.60257560583328</v>
      </c>
      <c r="E53" s="18">
        <f>('[1]Sky Gold &amp; Diamond Financials'!D35-'[1]Sky Gold &amp; Diamond Financials'!D41)/'[1]Sky Gold &amp; Diamond Financials'!D59</f>
        <v>143.84002799733429</v>
      </c>
      <c r="F53" s="18">
        <f>('[1]Sky Gold &amp; Diamond Financials'!E35-'[1]Sky Gold &amp; Diamond Financials'!E41)/'[1]Sky Gold &amp; Diamond Financials'!E59</f>
        <v>123.58663722975312</v>
      </c>
      <c r="G53" s="18"/>
    </row>
    <row r="54" spans="1:7" ht="16.8" x14ac:dyDescent="0.3">
      <c r="A54" s="4">
        <v>52</v>
      </c>
      <c r="B54" s="21" t="s">
        <v>54</v>
      </c>
      <c r="C54" s="18">
        <f>'[1]Sky Gold &amp; Diamond Financials'!B24/'[1]Sky Gold &amp; Diamond Financials'!B59</f>
        <v>207.16979150810161</v>
      </c>
      <c r="D54" s="18">
        <f>'[1]Sky Gold &amp; Diamond Financials'!C24/'[1]Sky Gold &amp; Diamond Financials'!C59</f>
        <v>109.12547422346491</v>
      </c>
      <c r="E54" s="18">
        <f>'[1]Sky Gold &amp; Diamond Financials'!D24/'[1]Sky Gold &amp; Diamond Financials'!D59</f>
        <v>162.39943111799462</v>
      </c>
      <c r="F54" s="18">
        <f>'[1]Sky Gold &amp; Diamond Financials'!E24/'[1]Sky Gold &amp; Diamond Financials'!E59</f>
        <v>111.50534071490002</v>
      </c>
      <c r="G54" s="18">
        <f>'[1]Sky Gold &amp; Diamond Financials'!F24/'[1]Sky Gold &amp; Diamond Financials'!F59</f>
        <v>202.95258435500025</v>
      </c>
    </row>
    <row r="55" spans="1:7" ht="16.8" x14ac:dyDescent="0.3">
      <c r="A55" s="4">
        <v>53</v>
      </c>
      <c r="B55" s="5" t="s">
        <v>55</v>
      </c>
      <c r="C55" s="18">
        <f>('[1]Sky Gold &amp; Diamond Financials'!B3-'[1]Sky Gold &amp; Diamond Financials'!C3)/'[1]Sky Gold &amp; Diamond Financials'!C3*100</f>
        <v>51.281256806309791</v>
      </c>
      <c r="D55" s="18">
        <f>('[1]Sky Gold &amp; Diamond Financials'!C3-'[1]Sky Gold &amp; Diamond Financials'!D3)/'[1]Sky Gold &amp; Diamond Financials'!D3*100</f>
        <v>46.85003181876035</v>
      </c>
      <c r="E55" s="18">
        <f>('[1]Sky Gold &amp; Diamond Financials'!D3-'[1]Sky Gold &amp; Diamond Financials'!E3)/'[1]Sky Gold &amp; Diamond Financials'!E3*100</f>
        <v>-1.2368956934912136</v>
      </c>
      <c r="F55" s="18"/>
      <c r="G55" s="18">
        <f>('[1]Sky Gold &amp; Diamond Financials'!F3-'[1]Sky Gold &amp; Diamond Financials'!G3)/'[1]Sky Gold &amp; Diamond Financials'!G3*100</f>
        <v>-10.528708244493115</v>
      </c>
    </row>
    <row r="56" spans="1:7" ht="16.8" x14ac:dyDescent="0.3">
      <c r="A56" s="4">
        <v>54</v>
      </c>
      <c r="B56" s="5" t="s">
        <v>56</v>
      </c>
      <c r="C56" s="18">
        <f>('[1]Sky Gold &amp; Diamond Financials'!B14-'[1]Sky Gold &amp; Diamond Financials'!C14)/'[1]Sky Gold &amp; Diamond Financials'!C14*100</f>
        <v>117.53740165942995</v>
      </c>
      <c r="D56" s="18">
        <f>('[1]Sky Gold &amp; Diamond Financials'!C14-'[1]Sky Gold &amp; Diamond Financials'!D14)/'[1]Sky Gold &amp; Diamond Financials'!D14*100</f>
        <v>9.9810874704491788</v>
      </c>
      <c r="E56" s="18">
        <f>('[1]Sky Gold &amp; Diamond Financials'!D14-'[1]Sky Gold &amp; Diamond Financials'!E14)/'[1]Sky Gold &amp; Diamond Financials'!E14*100</f>
        <v>251.76715176715177</v>
      </c>
      <c r="F56" s="18"/>
      <c r="G56" s="18">
        <f>('[1]Sky Gold &amp; Diamond Financials'!F14-'[1]Sky Gold &amp; Diamond Financials'!G14)/'[1]Sky Gold &amp; Diamond Financials'!G14*100</f>
        <v>90.906038953713448</v>
      </c>
    </row>
    <row r="57" spans="1:7" ht="16.8" x14ac:dyDescent="0.3">
      <c r="A57" s="4">
        <v>55</v>
      </c>
      <c r="B57" s="5" t="s">
        <v>57</v>
      </c>
      <c r="C57" s="18">
        <f>('[1]Sky Gold &amp; Diamond Financials'!B10-'[1]Sky Gold &amp; Diamond Financials'!C10)/'[1]Sky Gold &amp; Diamond Financials'!C10*100</f>
        <v>108.19016744689488</v>
      </c>
      <c r="D57" s="18">
        <f>('[1]Sky Gold &amp; Diamond Financials'!C10-'[1]Sky Gold &amp; Diamond Financials'!D10)/'[1]Sky Gold &amp; Diamond Financials'!D10*100</f>
        <v>21.054373522458956</v>
      </c>
      <c r="E57" s="18">
        <f>('[1]Sky Gold &amp; Diamond Financials'!D10-'[1]Sky Gold &amp; Diamond Financials'!E10)/'[1]Sky Gold &amp; Diamond Financials'!E10*100</f>
        <v>137.8313253012048</v>
      </c>
      <c r="F57" s="18"/>
      <c r="G57" s="18">
        <f>('[1]Sky Gold &amp; Diamond Financials'!F10-'[1]Sky Gold &amp; Diamond Financials'!G10)/'[1]Sky Gold &amp; Diamond Financials'!G10*100</f>
        <v>31.587552159310739</v>
      </c>
    </row>
    <row r="58" spans="1:7" ht="16.8" x14ac:dyDescent="0.3">
      <c r="A58" s="4">
        <v>56</v>
      </c>
      <c r="B58" s="5" t="s">
        <v>58</v>
      </c>
      <c r="C58" s="18">
        <f>('[1]Sky Gold &amp; Diamond Financials'!B8-'[1]Sky Gold &amp; Diamond Financials'!C8)/'[1]Sky Gold &amp; Diamond Financials'!C8*100</f>
        <v>117.30902358528506</v>
      </c>
      <c r="D58" s="18">
        <f>('[1]Sky Gold &amp; Diamond Financials'!C8-'[1]Sky Gold &amp; Diamond Financials'!D8)/'[1]Sky Gold &amp; Diamond Financials'!D8*100</f>
        <v>22.716496542641082</v>
      </c>
      <c r="E58" s="18">
        <f>('[1]Sky Gold &amp; Diamond Financials'!D8-'[1]Sky Gold &amp; Diamond Financials'!E8)/'[1]Sky Gold &amp; Diamond Financials'!E8*100</f>
        <v>135.60899922420481</v>
      </c>
      <c r="F58" s="18"/>
      <c r="G58" s="18">
        <f>('[1]Sky Gold &amp; Diamond Financials'!F8-'[1]Sky Gold &amp; Diamond Financials'!G8)/'[1]Sky Gold &amp; Diamond Financials'!G8*100</f>
        <v>29.582731545021783</v>
      </c>
    </row>
    <row r="59" spans="1:7" ht="16.8" x14ac:dyDescent="0.3">
      <c r="A59" s="4">
        <v>57</v>
      </c>
      <c r="B59" s="5" t="s">
        <v>59</v>
      </c>
      <c r="C59" s="18">
        <f>'[1]Sky Gold &amp; Diamond'!C7/'[1]Sky Gold &amp; Diamond'!C3*100</f>
        <v>2.3071395804987924</v>
      </c>
      <c r="D59" s="18">
        <f>'[1]Sky Gold &amp; Diamond'!D7/'[1]Sky Gold &amp; Diamond'!D3*100</f>
        <v>5.7737365424325651</v>
      </c>
      <c r="E59" s="18"/>
      <c r="F59" s="18"/>
      <c r="G59" s="18"/>
    </row>
    <row r="60" spans="1:7" ht="16.8" x14ac:dyDescent="0.3">
      <c r="A60" s="4">
        <v>58</v>
      </c>
      <c r="B60" s="5" t="s">
        <v>60</v>
      </c>
      <c r="C60" s="18"/>
      <c r="D60" s="18">
        <f>D7/'[1]Sky Gold &amp; Diamond Financials'!C47*100</f>
        <v>0.36704392334348335</v>
      </c>
      <c r="E60" s="18"/>
      <c r="F60" s="18"/>
      <c r="G60" s="18"/>
    </row>
    <row r="61" spans="1:7" ht="16.8" x14ac:dyDescent="0.3">
      <c r="A61" s="4">
        <v>59</v>
      </c>
      <c r="B61" s="5" t="s">
        <v>61</v>
      </c>
      <c r="C61" s="18">
        <f>'[1]Sky Gold &amp; Diamond Financials'!B14/'[1]Sky Gold &amp; Diamond Financials'!B36*100</f>
        <v>16.58265643824214</v>
      </c>
      <c r="D61" s="18">
        <f>'[1]Sky Gold &amp; Diamond Financials'!C14/'[1]Sky Gold &amp; Diamond Financials'!C36*100</f>
        <v>18.962546301249816</v>
      </c>
      <c r="E61" s="18">
        <f>'[1]Sky Gold &amp; Diamond Financials'!D14/'[1]Sky Gold &amp; Diamond Financials'!D36*100</f>
        <v>24.454400924989162</v>
      </c>
      <c r="F61" s="18">
        <f>'[1]Sky Gold &amp; Diamond Financials'!E14/'[1]Sky Gold &amp; Diamond Financials'!E36*100</f>
        <v>9.2022192462215422</v>
      </c>
      <c r="G61" s="18">
        <f>'[1]Sky Gold &amp; Diamond Financials'!F14/'[1]Sky Gold &amp; Diamond Financials'!F36*100</f>
        <v>12.259431295845408</v>
      </c>
    </row>
    <row r="62" spans="1:7" ht="16.8" x14ac:dyDescent="0.3">
      <c r="A62" s="4">
        <v>60</v>
      </c>
      <c r="B62" s="5" t="s">
        <v>62</v>
      </c>
      <c r="C62" s="18">
        <f>'[1]Sky Gold &amp; Diamond Financials'!B14/'[1]Sky Gold &amp; Diamond Financials'!B24*100</f>
        <v>14.761469090914394</v>
      </c>
      <c r="D62" s="18">
        <f>'[1]Sky Gold &amp; Diamond Financials'!C14/'[1]Sky Gold &amp; Diamond Financials'!C24*100</f>
        <v>15.871978820075553</v>
      </c>
      <c r="E62" s="18">
        <f>'[1]Sky Gold &amp; Diamond Financials'!D14/'[1]Sky Gold &amp; Diamond Financials'!D24*100</f>
        <v>19.394773039889959</v>
      </c>
      <c r="F62" s="18">
        <f>'[1]Sky Gold &amp; Diamond Financials'!E14/'[1]Sky Gold &amp; Diamond Financials'!E24*100</f>
        <v>8.0300500834724531</v>
      </c>
      <c r="G62" s="18">
        <f>'[1]Sky Gold &amp; Diamond Financials'!F14/'[1]Sky Gold &amp; Diamond Financials'!F24*100</f>
        <v>5.336311186115295</v>
      </c>
    </row>
    <row r="63" spans="1:7" ht="16.8" x14ac:dyDescent="0.3">
      <c r="A63" s="4">
        <v>61</v>
      </c>
      <c r="B63" s="5" t="s">
        <v>63</v>
      </c>
      <c r="C63" s="18">
        <f>'[1]Sky Gold &amp; Diamond Financials'!B14/'[1]Sky Gold &amp; Diamond Financials'!B35*100</f>
        <v>6.9122533094416276</v>
      </c>
      <c r="D63" s="18">
        <f>'[1]Sky Gold &amp; Diamond Financials'!C14/'[1]Sky Gold &amp; Diamond Financials'!C35*100</f>
        <v>7.3789102617481337</v>
      </c>
      <c r="E63" s="18">
        <f>'[1]Sky Gold &amp; Diamond Financials'!D14/'[1]Sky Gold &amp; Diamond Financials'!D35*100</f>
        <v>10.285089052337245</v>
      </c>
      <c r="F63" s="18">
        <f>'[1]Sky Gold &amp; Diamond Financials'!E14/'[1]Sky Gold &amp; Diamond Financials'!E35*100</f>
        <v>3.8086942750811628</v>
      </c>
      <c r="G63" s="18">
        <f>'[1]Sky Gold &amp; Diamond Financials'!F14/'[1]Sky Gold &amp; Diamond Financials'!F35*100</f>
        <v>5.336311186115295</v>
      </c>
    </row>
    <row r="64" spans="1:7" ht="16.8" x14ac:dyDescent="0.3">
      <c r="A64" s="4">
        <v>62</v>
      </c>
      <c r="B64" s="5" t="s">
        <v>64</v>
      </c>
      <c r="C64" s="18">
        <f>'[1]Sky Gold &amp; Diamond Financials'!B50/'[1]Sky Gold &amp; Diamond Financials'!B8</f>
        <v>-1.7051139106717075</v>
      </c>
      <c r="D64" s="18">
        <f>'[1]Sky Gold &amp; Diamond Financials'!C50/'[1]Sky Gold &amp; Diamond Financials'!C8</f>
        <v>-0.1739247095441247</v>
      </c>
      <c r="E64" s="18">
        <f>'[1]Sky Gold &amp; Diamond Financials'!D50/'[1]Sky Gold &amp; Diamond Financials'!D8</f>
        <v>-0.25024695423114918</v>
      </c>
      <c r="F64" s="18">
        <f>'[1]Sky Gold &amp; Diamond Financials'!E50/'[1]Sky Gold &amp; Diamond Financials'!E8</f>
        <v>-0.38634600465477115</v>
      </c>
      <c r="G64" s="18">
        <f>'[1]Sky Gold &amp; Diamond Financials'!F50/'[1]Sky Gold &amp; Diamond Financials'!F8</f>
        <v>1.0829275757020516</v>
      </c>
    </row>
    <row r="65" spans="1:7" ht="16.8" x14ac:dyDescent="0.3">
      <c r="A65" s="4">
        <v>63</v>
      </c>
      <c r="B65" s="5" t="s">
        <v>65</v>
      </c>
      <c r="C65" s="18">
        <f>'[1]Sky Gold &amp; Diamond Financials'!B61/'[1]Sky Gold &amp; Diamond Financials'!B14</f>
        <v>-3.9726489645785317</v>
      </c>
      <c r="D65" s="18">
        <f>'[1]Sky Gold &amp; Diamond Financials'!C61/'[1]Sky Gold &amp; Diamond Financials'!C14</f>
        <v>-0.47278706848372815</v>
      </c>
      <c r="E65" s="18">
        <f>'[1]Sky Gold &amp; Diamond Financials'!D61/'[1]Sky Gold &amp; Diamond Financials'!D14</f>
        <v>-0.48699763593380613</v>
      </c>
      <c r="F65" s="18">
        <f>'[1]Sky Gold &amp; Diamond Financials'!E61/'[1]Sky Gold &amp; Diamond Financials'!E14</f>
        <v>-1.4324324324324325</v>
      </c>
      <c r="G65" s="18">
        <f>'[1]Sky Gold &amp; Diamond Financials'!F61/'[1]Sky Gold &amp; Diamond Financials'!F14</f>
        <v>2.6228679945722764</v>
      </c>
    </row>
    <row r="66" spans="1:7" ht="16.8" x14ac:dyDescent="0.3">
      <c r="A66" s="4">
        <v>64</v>
      </c>
      <c r="B66" s="5" t="s">
        <v>66</v>
      </c>
      <c r="C66" s="18">
        <f>'[1]Sky Gold &amp; Diamond Financials'!B24/'[1]Sky Gold &amp; Diamond Financials'!B3*100</f>
        <v>15.711107553995618</v>
      </c>
      <c r="D66" s="18">
        <f>'[1]Sky Gold &amp; Diamond Financials'!C24/'[1]Sky Gold &amp; Diamond Financials'!C3*100</f>
        <v>10.161468960800596</v>
      </c>
      <c r="E66" s="18">
        <f>'[1]Sky Gold &amp; Diamond Financials'!D24/'[1]Sky Gold &amp; Diamond Financials'!D3*100</f>
        <v>11.103474608629247</v>
      </c>
      <c r="F66" s="18">
        <f>'[1]Sky Gold &amp; Diamond Financials'!E24/'[1]Sky Gold &amp; Diamond Financials'!E3*100</f>
        <v>7.5294768333459032</v>
      </c>
      <c r="G66" s="18">
        <f>'[1]Sky Gold &amp; Diamond Financials'!F24/'[1]Sky Gold &amp; Diamond Financials'!F3*100</f>
        <v>15.102778667586866</v>
      </c>
    </row>
    <row r="67" spans="1:7" ht="16.8" x14ac:dyDescent="0.3">
      <c r="A67" s="4">
        <v>65</v>
      </c>
      <c r="B67" s="5" t="s">
        <v>67</v>
      </c>
      <c r="C67" s="18">
        <f>'[1]Sky Gold &amp; Diamond Financials'!B49/'[1]Sky Gold &amp; Diamond Financials'!B26*100</f>
        <v>17.668328448196675</v>
      </c>
      <c r="D67" s="18">
        <f>'[1]Sky Gold &amp; Diamond Financials'!C49/'[1]Sky Gold &amp; Diamond Financials'!C26*100</f>
        <v>15.401237599449956</v>
      </c>
      <c r="E67" s="18">
        <f>'[1]Sky Gold &amp; Diamond Financials'!D49/'[1]Sky Gold &amp; Diamond Financials'!D26*100</f>
        <v>15.478615071283095</v>
      </c>
      <c r="F67" s="18">
        <f>'[1]Sky Gold &amp; Diamond Financials'!E49/'[1]Sky Gold &amp; Diamond Financials'!E26*100</f>
        <v>8.695652173913043</v>
      </c>
      <c r="G67" s="18">
        <f>'[1]Sky Gold &amp; Diamond Financials'!F49/'[1]Sky Gold &amp; Diamond Financials'!F26*100</f>
        <v>17.325810918008759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5F5D-DC6B-47CC-9C9F-F1A89180E8B0}">
  <dimension ref="A1:G67"/>
  <sheetViews>
    <sheetView topLeftCell="A49" workbookViewId="0">
      <selection activeCell="G49" sqref="G49"/>
    </sheetView>
  </sheetViews>
  <sheetFormatPr defaultRowHeight="14.4" x14ac:dyDescent="0.3"/>
  <cols>
    <col min="1" max="1" width="24.6640625" customWidth="1"/>
    <col min="2" max="2" width="34.44140625" customWidth="1"/>
    <col min="3" max="3" width="14.88671875" bestFit="1" customWidth="1"/>
    <col min="4" max="4" width="14.77734375" bestFit="1" customWidth="1"/>
    <col min="5" max="7" width="14" bestFit="1" customWidth="1"/>
  </cols>
  <sheetData>
    <row r="1" spans="1:7" ht="15.6" x14ac:dyDescent="0.3">
      <c r="A1" s="24" t="s">
        <v>68</v>
      </c>
      <c r="B1" s="25"/>
      <c r="C1" s="25"/>
      <c r="D1" s="25"/>
      <c r="E1" s="25"/>
      <c r="F1" s="25"/>
      <c r="G1" s="26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x14ac:dyDescent="0.3">
      <c r="A3" s="4">
        <v>1</v>
      </c>
      <c r="B3" s="5" t="s">
        <v>3</v>
      </c>
      <c r="C3" s="12">
        <v>16.78</v>
      </c>
      <c r="D3" s="12">
        <v>27.89</v>
      </c>
      <c r="E3" s="12">
        <v>42.77</v>
      </c>
      <c r="F3" s="12">
        <v>17.25</v>
      </c>
      <c r="G3" s="12">
        <v>16.600000000000001</v>
      </c>
    </row>
    <row r="4" spans="1:7" x14ac:dyDescent="0.3">
      <c r="A4" s="4">
        <v>2</v>
      </c>
      <c r="B4" s="5" t="s">
        <v>4</v>
      </c>
      <c r="C4" s="12">
        <v>16.78</v>
      </c>
      <c r="D4" s="12">
        <v>27.89</v>
      </c>
      <c r="E4" s="12">
        <v>42.77</v>
      </c>
      <c r="F4" s="12">
        <v>17.25</v>
      </c>
      <c r="G4" s="12">
        <v>16.600000000000001</v>
      </c>
    </row>
    <row r="5" spans="1:7" ht="16.8" x14ac:dyDescent="0.4">
      <c r="A5" s="4">
        <v>3</v>
      </c>
      <c r="B5" s="5" t="s">
        <v>5</v>
      </c>
      <c r="C5" s="7">
        <f>'[1]Rain Industries Financials'!B50/'[1]Rain Industries Financials'!B59</f>
        <v>57.774370872771044</v>
      </c>
      <c r="D5" s="7">
        <f>'[1]Rain Industries Financials'!C50/'[1]Rain Industries Financials'!C59</f>
        <v>91.081532817907856</v>
      </c>
      <c r="E5" s="7">
        <f>'[1]Rain Industries Financials'!D50/'[1]Rain Industries Financials'!D59</f>
        <v>30.797244164983013</v>
      </c>
      <c r="F5" s="7">
        <f>'[1]Rain Industries Financials'!E50/'[1]Rain Industries Financials'!E59</f>
        <v>24.78366906565789</v>
      </c>
      <c r="G5" s="7">
        <f>'[1]Rain Industries Financials'!F50/'[1]Rain Industries Financials'!F59</f>
        <v>54.186663120473746</v>
      </c>
    </row>
    <row r="6" spans="1:7" ht="16.8" x14ac:dyDescent="0.4">
      <c r="A6" s="4">
        <v>4</v>
      </c>
      <c r="B6" s="5" t="s">
        <v>6</v>
      </c>
      <c r="C6" s="7">
        <f>'[1]Rain Industries Financials'!B36/'[1]Rain Industries Financials'!B59</f>
        <v>202.91641683317118</v>
      </c>
      <c r="D6" s="7">
        <f>'[1]Rain Industries Financials'!C36/'[1]Rain Industries Financials'!C59</f>
        <v>230.8767879250799</v>
      </c>
      <c r="E6" s="7">
        <f>'[1]Rain Industries Financials'!D36/'[1]Rain Industries Financials'!D59</f>
        <v>261.12777860303652</v>
      </c>
      <c r="F6" s="7">
        <f>'[1]Rain Industries Financials'!E36/'[1]Rain Industries Financials'!E59</f>
        <v>189.24961423393222</v>
      </c>
      <c r="G6" s="7">
        <f>'[1]Rain Industries Financials'!F36/'[1]Rain Industries Financials'!F59</f>
        <v>164.51812362958881</v>
      </c>
    </row>
    <row r="7" spans="1:7" ht="16.8" x14ac:dyDescent="0.4">
      <c r="A7" s="4">
        <v>5</v>
      </c>
      <c r="B7" s="5" t="s">
        <v>7</v>
      </c>
      <c r="C7" s="7">
        <f>'[1]Rain Industries Financials'!B51/'[1]Rain Industries Financials'!B59</f>
        <v>10.319026575037404</v>
      </c>
      <c r="D7" s="7">
        <f>'[1]Rain Industries Financials'!C51/'[1]Rain Industries Financials'!C59</f>
        <v>1.0000128469020706</v>
      </c>
      <c r="E7" s="7">
        <f>'[1]Rain Industries Financials'!D51/'[1]Rain Industries Financials'!D59</f>
        <v>3.1740262077218477</v>
      </c>
      <c r="F7" s="7">
        <f>'[1]Rain Industries Financials'!E51/'[1]Rain Industries Financials'!E59</f>
        <v>1.0000128469020706</v>
      </c>
      <c r="G7" s="7">
        <f>'[1]Rain Industries Financials'!F51/'[1]Rain Industries Financials'!F59</f>
        <v>2.0751567318336206</v>
      </c>
    </row>
    <row r="8" spans="1:7" ht="16.8" x14ac:dyDescent="0.4">
      <c r="A8" s="4">
        <v>6</v>
      </c>
      <c r="B8" s="5" t="s">
        <v>8</v>
      </c>
      <c r="C8" s="7">
        <f>'[1]Rain Industries Financials'!B3/'[1]Rain Industries Financials'!B59</f>
        <v>457.10089232334093</v>
      </c>
      <c r="D8" s="7">
        <f>'[1]Rain Industries Financials'!C3/'[1]Rain Industries Financials'!C59</f>
        <v>539.37024117381327</v>
      </c>
      <c r="E8" s="7">
        <f>'[1]Rain Industries Financials'!D3/'[1]Rain Industries Financials'!D59</f>
        <v>624.68461204759524</v>
      </c>
      <c r="F8" s="7">
        <f>'[1]Rain Industries Financials'!E3/'[1]Rain Industries Financials'!E59</f>
        <v>431.90036046218984</v>
      </c>
      <c r="G8" s="7">
        <f>'[1]Rain Industries Financials'!F3/'[1]Rain Industries Financials'!F59</f>
        <v>311.12910476843075</v>
      </c>
    </row>
    <row r="9" spans="1:7" ht="16.8" x14ac:dyDescent="0.4">
      <c r="A9" s="4">
        <v>7</v>
      </c>
      <c r="B9" s="5" t="s">
        <v>9</v>
      </c>
      <c r="C9" s="7">
        <f>'[1]Rain Industries Financials'!B8/'[1]Rain Industries Financials'!B59</f>
        <v>44.680104244776118</v>
      </c>
      <c r="D9" s="7">
        <f>'[1]Rain Industries Financials'!C8/'[1]Rain Industries Financials'!C59</f>
        <v>55.617601675804529</v>
      </c>
      <c r="E9" s="7">
        <f>'[1]Rain Industries Financials'!D8/'[1]Rain Industries Financials'!D59</f>
        <v>111.56459661252255</v>
      </c>
      <c r="F9" s="7">
        <f>'[1]Rain Industries Financials'!E8/'[1]Rain Industries Financials'!E59</f>
        <v>75.803382031853019</v>
      </c>
      <c r="G9" s="7">
        <f>'[1]Rain Industries Financials'!F8/'[1]Rain Industries Financials'!F59</f>
        <v>65.230925710807156</v>
      </c>
    </row>
    <row r="10" spans="1:7" ht="16.8" x14ac:dyDescent="0.4">
      <c r="A10" s="4">
        <v>8</v>
      </c>
      <c r="B10" s="5" t="s">
        <v>10</v>
      </c>
      <c r="C10" s="7">
        <f>('[1]Rain Industries Financials'!B10-'[1]Rain Industries Financials'!C10)</f>
        <v>-3987.110000000006</v>
      </c>
      <c r="D10" s="7">
        <f>'[1]Rain Industries Financials'!C10/'[1]Rain Industries Financials'!C59</f>
        <v>32.53813169991701</v>
      </c>
      <c r="E10" s="7">
        <f>'[1]Rain Industries Financials'!D10/'[1]Rain Industries Financials'!D59</f>
        <v>88.067639483485081</v>
      </c>
      <c r="F10" s="7">
        <f>'[1]Rain Industries Financials'!E10/'[1]Rain Industries Financials'!E59</f>
        <v>52.073242183676179</v>
      </c>
      <c r="G10" s="7">
        <f>'[1]Rain Industries Financials'!F10/'[1]Rain Industries Financials'!F59</f>
        <v>41.692136618767123</v>
      </c>
    </row>
    <row r="11" spans="1:7" ht="16.8" x14ac:dyDescent="0.4">
      <c r="A11" s="4">
        <v>9</v>
      </c>
      <c r="B11" s="5" t="s">
        <v>11</v>
      </c>
      <c r="C11" s="7">
        <f>'[1]Rain Industries Financials'!B12/'[1]Rain Industries Financials'!B59</f>
        <v>-6.7098825431915241</v>
      </c>
      <c r="D11" s="7">
        <f>'[1]Rain Industries Financials'!C12/'[1]Rain Industries Financials'!C59</f>
        <v>-14.342090001994643</v>
      </c>
      <c r="E11" s="7">
        <f>'[1]Rain Industries Financials'!D12/'[1]Rain Industries Financials'!D59</f>
        <v>69.1927128934515</v>
      </c>
      <c r="F11" s="7">
        <f>'[1]Rain Industries Financials'!E12/'[1]Rain Industries Financials'!E59</f>
        <v>37.949647630228661</v>
      </c>
      <c r="G11" s="7">
        <f>'[1]Rain Industries Financials'!F12/'[1]Rain Industries Financials'!F59</f>
        <v>25.300964249937639</v>
      </c>
    </row>
    <row r="12" spans="1:7" ht="16.8" x14ac:dyDescent="0.4">
      <c r="A12" s="4">
        <v>10</v>
      </c>
      <c r="B12" s="5" t="s">
        <v>12</v>
      </c>
      <c r="C12" s="7">
        <f>'[1]Rain Industries Financials'!B14/'[1]Rain Industries Financials'!B59</f>
        <v>-13.377249303089753</v>
      </c>
      <c r="D12" s="7">
        <f>'[1]Rain Industries Financials'!C14/'[1]Rain Industries Financials'!C59</f>
        <v>-23.672044854781678</v>
      </c>
      <c r="E12" s="7">
        <f>'[1]Rain Industries Financials'!D14/'[1]Rain Industries Financials'!D59</f>
        <v>46.883224564927438</v>
      </c>
      <c r="F12" s="7">
        <f>'[1]Rain Industries Financials'!E14/'[1]Rain Industries Financials'!E59</f>
        <v>20.619887315394944</v>
      </c>
      <c r="G12" s="7">
        <f>'[1]Rain Industries Financials'!F14/'[1]Rain Industries Financials'!F59</f>
        <v>17.488882323355192</v>
      </c>
    </row>
    <row r="13" spans="1:7" ht="16.8" x14ac:dyDescent="0.4">
      <c r="A13" s="4">
        <v>11</v>
      </c>
      <c r="B13" s="5" t="s">
        <v>13</v>
      </c>
      <c r="C13" s="7">
        <f>'[1]Rain Industries Financials'!B6/'[1]Rain Industries Financials'!B4*100</f>
        <v>43.321784000588991</v>
      </c>
      <c r="D13" s="7">
        <f>'[1]Rain Industries Financials'!C6/'[1]Rain Industries Financials'!C4*100</f>
        <v>39.401530466648666</v>
      </c>
      <c r="E13" s="7">
        <f>'[1]Rain Industries Financials'!D6/'[1]Rain Industries Financials'!D4*100</f>
        <v>46.538532392062372</v>
      </c>
      <c r="F13" s="7">
        <f>'[1]Rain Industries Financials'!E6/'[1]Rain Industries Financials'!E4*100</f>
        <v>49.671417560094504</v>
      </c>
      <c r="G13" s="7">
        <f>'[1]Rain Industries Financials'!F6/'[1]Rain Industries Financials'!F4*100</f>
        <v>55.269244752055627</v>
      </c>
    </row>
    <row r="14" spans="1:7" ht="16.8" x14ac:dyDescent="0.4">
      <c r="A14" s="4">
        <v>12</v>
      </c>
      <c r="B14" s="5" t="s">
        <v>14</v>
      </c>
      <c r="C14" s="13">
        <f>'[1]Rain Industries Financials'!B13/'[1]Rain Industries Financials'!B12</f>
        <v>-0.99366370677584581</v>
      </c>
      <c r="D14" s="13">
        <f>'[1]Rain Industries Financials'!C13/'[1]Rain Industries Financials'!C12</f>
        <v>-0.65052965442898902</v>
      </c>
      <c r="E14" s="13">
        <f>'[1]Rain Industries Financials'!D13/'[1]Rain Industries Financials'!D12</f>
        <v>0.32242540284376481</v>
      </c>
      <c r="F14" s="13">
        <f>'[1]Rain Industries Financials'!E13/'[1]Rain Industries Financials'!E12</f>
        <v>0.45665141567822498</v>
      </c>
      <c r="G14" s="13">
        <f>'[1]Rain Industries Financials'!F13/'[1]Rain Industries Financials'!F12</f>
        <v>0.30876617386634575</v>
      </c>
    </row>
    <row r="15" spans="1:7" ht="16.8" x14ac:dyDescent="0.4">
      <c r="A15" s="4">
        <v>13</v>
      </c>
      <c r="B15" s="5" t="s">
        <v>15</v>
      </c>
      <c r="C15" s="14"/>
      <c r="D15" s="14"/>
      <c r="E15" s="14"/>
      <c r="F15" s="14"/>
      <c r="G15" s="14"/>
    </row>
    <row r="16" spans="1:7" ht="16.8" x14ac:dyDescent="0.4">
      <c r="A16" s="4">
        <v>14</v>
      </c>
      <c r="B16" s="5" t="s">
        <v>16</v>
      </c>
      <c r="C16" s="13">
        <f>('[1]Rain Industries Financials'!B14-'[1]Rain Industries Financials'!B51)/'[1]Rain Industries Financials'!B14</f>
        <v>1.7713862798874511</v>
      </c>
      <c r="D16" s="13">
        <f>('[1]Rain Industries Financials'!C14-'[1]Rain Industries Financials'!C51)/'[1]Rain Industries Financials'!C14</f>
        <v>1.0422444640096258</v>
      </c>
      <c r="E16" s="13">
        <f>('[1]Rain Industries Financials'!D14-'[1]Rain Industries Financials'!D51)/'[1]Rain Industries Financials'!D14</f>
        <v>0.93229931948630762</v>
      </c>
      <c r="F16" s="13">
        <f>('[1]Rain Industries Financials'!E14-'[1]Rain Industries Financials'!E51)/'[1]Rain Industries Financials'!E14</f>
        <v>0.9515025067011178</v>
      </c>
      <c r="G16" s="13">
        <f>('[1]Rain Industries Financials'!F14-'[1]Rain Industries Financials'!F51)/'[1]Rain Industries Financials'!F14</f>
        <v>0.88134423381290683</v>
      </c>
    </row>
    <row r="17" spans="1:7" ht="16.8" x14ac:dyDescent="0.4">
      <c r="A17" s="4">
        <v>15</v>
      </c>
      <c r="B17" s="8" t="s">
        <v>17</v>
      </c>
      <c r="C17" s="7">
        <f>'[1]Rain Industries Financials'!B8/'[1]Rain Industries Financials'!B4*100</f>
        <v>9.6210039084632193</v>
      </c>
      <c r="D17" s="7">
        <f>'[1]Rain Industries Financials'!C8/'[1]Rain Industries Financials'!C4*100</f>
        <v>10.211011211471693</v>
      </c>
      <c r="E17" s="7">
        <f>'[1]Rain Industries Financials'!D8/'[1]Rain Industries Financials'!D4*100</f>
        <v>17.77042952472825</v>
      </c>
      <c r="F17" s="7">
        <f>'[1]Rain Industries Financials'!E8/'[1]Rain Industries Financials'!E4*100</f>
        <v>17.320867304922906</v>
      </c>
      <c r="G17" s="7">
        <f>'[1]Rain Industries Financials'!F8/'[1]Rain Industries Financials'!F4*100</f>
        <v>20.091721695715833</v>
      </c>
    </row>
    <row r="18" spans="1:7" ht="16.8" x14ac:dyDescent="0.4">
      <c r="A18" s="4">
        <v>16</v>
      </c>
      <c r="B18" s="5" t="s">
        <v>18</v>
      </c>
      <c r="C18" s="7">
        <f>'[1]Rain Industries Financials'!B10/'[1]Rain Industries Financials'!B4*100</f>
        <v>4.4538874964388526</v>
      </c>
      <c r="D18" s="7">
        <f>'[1]Rain Industries Financials'!C10/'[1]Rain Industries Financials'!C4*100</f>
        <v>5.9737784006737122</v>
      </c>
      <c r="E18" s="7">
        <f>'[1]Rain Industries Financials'!D10/'[1]Rain Industries Financials'!D4*100</f>
        <v>14.027745614371574</v>
      </c>
      <c r="F18" s="7">
        <f>'[1]Rain Industries Financials'!E10/'[1]Rain Industries Financials'!E4*100</f>
        <v>11.898594677762038</v>
      </c>
      <c r="G18" s="7">
        <f>'[1]Rain Industries Financials'!F10/'[1]Rain Industries Financials'!F4*100</f>
        <v>12.841559378717374</v>
      </c>
    </row>
    <row r="19" spans="1:7" ht="16.8" x14ac:dyDescent="0.4">
      <c r="A19" s="4">
        <v>17</v>
      </c>
      <c r="B19" s="5" t="s">
        <v>19</v>
      </c>
      <c r="C19" s="7">
        <f>'[1]Rain Industries Financials'!B12/'[1]Rain Industries Financials'!B4*100</f>
        <v>-1.4448445737662412</v>
      </c>
      <c r="D19" s="7">
        <f>'[1]Rain Industries Financials'!C12/'[1]Rain Industries Financials'!C4*100</f>
        <v>-2.6331096162676269</v>
      </c>
      <c r="E19" s="7">
        <f>'[1]Rain Industries Financials'!D12/'[1]Rain Industries Financials'!D4*100</f>
        <v>11.021276152401031</v>
      </c>
      <c r="F19" s="7">
        <f>'[1]Rain Industries Financials'!E12/'[1]Rain Industries Financials'!E4*100</f>
        <v>8.6713916088277241</v>
      </c>
      <c r="G19" s="7">
        <f>'[1]Rain Industries Financials'!F12/'[1]Rain Industries Financials'!F4*100</f>
        <v>7.7929283818025485</v>
      </c>
    </row>
    <row r="20" spans="1:7" ht="16.8" x14ac:dyDescent="0.4">
      <c r="A20" s="4">
        <v>18</v>
      </c>
      <c r="B20" s="5" t="s">
        <v>20</v>
      </c>
      <c r="C20" s="7">
        <f>'[1]Rain Industries Financials'!B14/'[1]Rain Industries Financials'!B4*100</f>
        <v>-2.8805341886497717</v>
      </c>
      <c r="D20" s="7">
        <f>'[1]Rain Industries Financials'!C14/'[1]Rain Industries Financials'!C4*100</f>
        <v>-4.3460255050118546</v>
      </c>
      <c r="E20" s="7">
        <f>'[1]Rain Industries Financials'!D14/'[1]Rain Industries Financials'!D4*100</f>
        <v>7.4677367491107507</v>
      </c>
      <c r="F20" s="7">
        <f>'[1]Rain Industries Financials'!E14/'[1]Rain Industries Financials'!E4*100</f>
        <v>4.7115883547562625</v>
      </c>
      <c r="G20" s="7">
        <f>'[1]Rain Industries Financials'!F14/'[1]Rain Industries Financials'!F4*100</f>
        <v>5.3867357021389219</v>
      </c>
    </row>
    <row r="21" spans="1:7" ht="16.8" x14ac:dyDescent="0.4">
      <c r="A21" s="4">
        <v>19</v>
      </c>
      <c r="B21" s="5" t="s">
        <v>21</v>
      </c>
      <c r="C21" s="7">
        <f>'[1]Rain Industries Financials'!B10/'[1]Rain Industries Financials'!B4*100</f>
        <v>4.4538874964388526</v>
      </c>
      <c r="D21" s="7">
        <f>'[1]Rain Industries Financials'!C10/'[1]Rain Industries Financials'!C4*100</f>
        <v>5.9737784006737122</v>
      </c>
      <c r="E21" s="7">
        <f>'[1]Rain Industries Financials'!D10/'[1]Rain Industries Financials'!D4*100</f>
        <v>14.027745614371574</v>
      </c>
      <c r="F21" s="7">
        <f>'[1]Rain Industries Financials'!E10/'[1]Rain Industries Financials'!E4*100</f>
        <v>11.898594677762038</v>
      </c>
      <c r="G21" s="7">
        <f>'[1]Rain Industries Financials'!F10/'[1]Rain Industries Financials'!F4*100</f>
        <v>12.841559378717374</v>
      </c>
    </row>
    <row r="22" spans="1:7" ht="16.8" x14ac:dyDescent="0.4">
      <c r="A22" s="4">
        <v>20</v>
      </c>
      <c r="B22" s="5" t="s">
        <v>22</v>
      </c>
      <c r="C22" s="7">
        <f>'[1]Rain Industries Financials'!B10/'[1]Rain Industries Financials'!B4*100</f>
        <v>4.4538874964388526</v>
      </c>
      <c r="D22" s="7">
        <f>'[1]Rain Industries Financials'!C10/'[1]Rain Industries Financials'!C4*100</f>
        <v>5.9737784006737122</v>
      </c>
      <c r="E22" s="7">
        <f>'[1]Rain Industries Financials'!D10/'[1]Rain Industries Financials'!D4*100</f>
        <v>14.027745614371574</v>
      </c>
      <c r="F22" s="7">
        <f>'[1]Rain Industries Financials'!E10/'[1]Rain Industries Financials'!E4*100</f>
        <v>11.898594677762038</v>
      </c>
      <c r="G22" s="7">
        <f>'[1]Rain Industries Financials'!F10/'[1]Rain Industries Financials'!F4*100</f>
        <v>12.841559378717374</v>
      </c>
    </row>
    <row r="23" spans="1:7" ht="16.8" x14ac:dyDescent="0.4">
      <c r="A23" s="4">
        <v>21</v>
      </c>
      <c r="B23" s="5" t="s">
        <v>23</v>
      </c>
      <c r="C23" s="7">
        <f>'[1]Rain Industries Financials'!B8/'[1]Rain Industries Financials'!B4*100</f>
        <v>9.6210039084632193</v>
      </c>
      <c r="D23" s="7">
        <f>'[1]Rain Industries Financials'!C8/'[1]Rain Industries Financials'!C4*100</f>
        <v>10.211011211471693</v>
      </c>
      <c r="E23" s="7">
        <f>'[1]Rain Industries Financials'!D8/'[1]Rain Industries Financials'!D4*100</f>
        <v>17.77042952472825</v>
      </c>
      <c r="F23" s="7">
        <f>'[1]Rain Industries Financials'!E8/'[1]Rain Industries Financials'!E4*100</f>
        <v>17.320867304922906</v>
      </c>
      <c r="G23" s="7">
        <f>'[1]Rain Industries Financials'!F8/'[1]Rain Industries Financials'!F4*100</f>
        <v>20.091721695715833</v>
      </c>
    </row>
    <row r="24" spans="1:7" ht="16.8" x14ac:dyDescent="0.4">
      <c r="A24" s="4">
        <v>22</v>
      </c>
      <c r="B24" s="5" t="s">
        <v>24</v>
      </c>
      <c r="C24" s="7">
        <f>'[1]Rain Industries Financials'!B67/'[1]Rain Industries Financials'!B36</f>
        <v>1.2326872679672372</v>
      </c>
      <c r="D24" s="7">
        <f>'[1]Rain Industries Financials'!C67/'[1]Rain Industries Financials'!C36</f>
        <v>1.0538475535388139</v>
      </c>
      <c r="E24" s="7">
        <f>'[1]Rain Industries Financials'!D67/'[1]Rain Industries Financials'!D36</f>
        <v>1.0703483579492925</v>
      </c>
      <c r="F24" s="7">
        <f>'[1]Rain Industries Financials'!E67/'[1]Rain Industries Financials'!E36</f>
        <v>1.2761703283522343</v>
      </c>
      <c r="G24" s="7">
        <f>'[1]Rain Industries Financials'!F67/'[1]Rain Industries Financials'!F36</f>
        <v>1.5062372865183238</v>
      </c>
    </row>
    <row r="25" spans="1:7" ht="16.8" x14ac:dyDescent="0.4">
      <c r="A25" s="4">
        <v>23</v>
      </c>
      <c r="B25" s="5" t="s">
        <v>25</v>
      </c>
      <c r="C25" s="7">
        <f>'[1]Rain Industries Financials'!B34/'[1]Rain Industries Financials'!B40</f>
        <v>1.7503936642338884</v>
      </c>
      <c r="D25" s="7">
        <f>'[1]Rain Industries Financials'!C34/'[1]Rain Industries Financials'!C40</f>
        <v>2.4394952710968427</v>
      </c>
      <c r="E25" s="7">
        <f>'[1]Rain Industries Financials'!D34/'[1]Rain Industries Financials'!D40</f>
        <v>2.3602383244401479</v>
      </c>
      <c r="F25" s="7">
        <f>'[1]Rain Industries Financials'!E34/'[1]Rain Industries Financials'!E40</f>
        <v>2.1899945329935697</v>
      </c>
      <c r="G25" s="7">
        <f>'[1]Rain Industries Financials'!F34/'[1]Rain Industries Financials'!F40</f>
        <v>1.9375156298433069</v>
      </c>
    </row>
    <row r="26" spans="1:7" ht="16.8" x14ac:dyDescent="0.4">
      <c r="A26" s="4">
        <v>24</v>
      </c>
      <c r="B26" s="5" t="s">
        <v>26</v>
      </c>
      <c r="C26" s="7">
        <f>('[1]Rain Industries Financials'!B34-'[1]Rain Industries Financials'!B32-'[1]Rain Industries Financials'!B30)/'[1]Rain Industries Financials'!B40</f>
        <v>0.97684214132490144</v>
      </c>
      <c r="D26" s="7">
        <f>('[1]Rain Industries Financials'!C34-'[1]Rain Industries Financials'!C32-'[1]Rain Industries Financials'!C30)/'[1]Rain Industries Financials'!C40</f>
        <v>1.4334958472882913</v>
      </c>
      <c r="E26" s="7">
        <f>('[1]Rain Industries Financials'!D34-'[1]Rain Industries Financials'!D32-'[1]Rain Industries Financials'!D30)/'[1]Rain Industries Financials'!D40</f>
        <v>1.1964341677989443</v>
      </c>
      <c r="F26" s="7">
        <f>('[1]Rain Industries Financials'!E34-'[1]Rain Industries Financials'!E32-'[1]Rain Industries Financials'!E30)/'[1]Rain Industries Financials'!E40</f>
        <v>1.3329210820547968</v>
      </c>
      <c r="G26" s="7">
        <f>('[1]Rain Industries Financials'!F34-'[1]Rain Industries Financials'!F32-'[1]Rain Industries Financials'!F30)/'[1]Rain Industries Financials'!F40</f>
        <v>1.3208120867936135</v>
      </c>
    </row>
    <row r="27" spans="1:7" ht="16.8" x14ac:dyDescent="0.4">
      <c r="A27" s="4">
        <v>25</v>
      </c>
      <c r="B27" s="5" t="s">
        <v>27</v>
      </c>
      <c r="C27" s="7">
        <f>'[1]Rain Industries Financials'!B67/'[1]Rain Industries Financials'!B35</f>
        <v>0.44427075624056378</v>
      </c>
      <c r="D27" s="7">
        <f>'[1]Rain Industries Financials'!C67/'[1]Rain Industries Financials'!C35</f>
        <v>0.40899766873671278</v>
      </c>
      <c r="E27" s="7">
        <f>'[1]Rain Industries Financials'!D67/'[1]Rain Industries Financials'!D35</f>
        <v>0.42396656283208412</v>
      </c>
      <c r="F27" s="7">
        <f>'[1]Rain Industries Financials'!E67/'[1]Rain Industries Financials'!E35</f>
        <v>0.43552622753666564</v>
      </c>
      <c r="G27" s="7">
        <f>'[1]Rain Industries Financials'!F67/'[1]Rain Industries Financials'!F35</f>
        <v>0.45592060591775324</v>
      </c>
    </row>
    <row r="28" spans="1:7" ht="16.8" x14ac:dyDescent="0.4">
      <c r="A28" s="4">
        <v>26</v>
      </c>
      <c r="B28" s="5" t="s">
        <v>28</v>
      </c>
      <c r="C28" s="7">
        <f>'[1]Rain Industries Financials'!B65/'[1]Rain Industries Financials'!B36</f>
        <v>1.0309639288229198</v>
      </c>
      <c r="D28" s="7">
        <f>'[1]Rain Industries Financials'!C65/'[1]Rain Industries Financials'!C36</f>
        <v>0.94365046363754479</v>
      </c>
      <c r="E28" s="7">
        <f>'[1]Rain Industries Financials'!D65/'[1]Rain Industries Financials'!D36</f>
        <v>0.90757401866349696</v>
      </c>
      <c r="F28" s="7">
        <f>'[1]Rain Industries Financials'!E65/'[1]Rain Industries Financials'!E36</f>
        <v>1.1811375342892723</v>
      </c>
      <c r="G28" s="7">
        <f>'[1]Rain Industries Financials'!F65/'[1]Rain Industries Financials'!F36</f>
        <v>1.4129450893250848</v>
      </c>
    </row>
    <row r="29" spans="1:7" ht="16.8" x14ac:dyDescent="0.4">
      <c r="A29" s="4">
        <v>27</v>
      </c>
      <c r="B29" s="5" t="s">
        <v>29</v>
      </c>
      <c r="C29" s="7">
        <f>'[1]Rain Industries Financials'!B66/'[1]Rain Industries Financials'!B36</f>
        <v>0.20172333914431723</v>
      </c>
      <c r="D29" s="7">
        <f>'[1]Rain Industries Financials'!C66/'[1]Rain Industries Financials'!C36</f>
        <v>0.11019708990126897</v>
      </c>
      <c r="E29" s="7">
        <f>'[1]Rain Industries Financials'!D66/'[1]Rain Industries Financials'!D36</f>
        <v>0.16277433928579563</v>
      </c>
      <c r="F29" s="7">
        <f>'[1]Rain Industries Financials'!E66/'[1]Rain Industries Financials'!E36</f>
        <v>9.5032794062962014E-2</v>
      </c>
      <c r="G29" s="7">
        <f>'[1]Rain Industries Financials'!F66/'[1]Rain Industries Financials'!F36</f>
        <v>9.329219719323914E-2</v>
      </c>
    </row>
    <row r="30" spans="1:7" ht="16.8" x14ac:dyDescent="0.4">
      <c r="A30" s="4">
        <v>28</v>
      </c>
      <c r="B30" s="5" t="s">
        <v>30</v>
      </c>
      <c r="C30" s="7">
        <f>'[1]Rain Industries Financials'!B64/'[1]Rain Industries Financials'!B36</f>
        <v>1.039107071847263</v>
      </c>
      <c r="D30" s="7">
        <f>'[1]Rain Industries Financials'!C64/'[1]Rain Industries Financials'!C36</f>
        <v>0.87289826810866256</v>
      </c>
      <c r="E30" s="7">
        <f>'[1]Rain Industries Financials'!D64/'[1]Rain Industries Financials'!D36</f>
        <v>0.93739838231476547</v>
      </c>
      <c r="F30" s="7">
        <f>'[1]Rain Industries Financials'!E64/'[1]Rain Industries Financials'!E36</f>
        <v>1.1028688383585512</v>
      </c>
      <c r="G30" s="7">
        <f>'[1]Rain Industries Financials'!F64/'[1]Rain Industries Financials'!F36</f>
        <v>1.2315769271361177</v>
      </c>
    </row>
    <row r="31" spans="1:7" ht="16.8" x14ac:dyDescent="0.4">
      <c r="A31" s="4">
        <v>29</v>
      </c>
      <c r="B31" s="9" t="s">
        <v>31</v>
      </c>
      <c r="C31" s="7">
        <f>'[1]Rain Industries Financials'!B10/'[1]Rain Industries Financials'!B11</f>
        <v>0.73963996912563079</v>
      </c>
      <c r="D31" s="7">
        <f>'[1]Rain Industries Financials'!C10/'[1]Rain Industries Financials'!C11</f>
        <v>1.3360540962212502</v>
      </c>
      <c r="E31" s="7">
        <f>'[1]Rain Industries Financials'!D10/'[1]Rain Industries Financials'!D11</f>
        <v>5.655701302172834</v>
      </c>
      <c r="F31" s="7">
        <f>'[1]Rain Industries Financials'!E10/'[1]Rain Industries Financials'!E11</f>
        <v>3.6571513883494755</v>
      </c>
      <c r="G31" s="7">
        <f>'[1]Rain Industries Financials'!F10/'[1]Rain Industries Financials'!F11</f>
        <v>2.8614159989062791</v>
      </c>
    </row>
    <row r="32" spans="1:7" ht="16.8" x14ac:dyDescent="0.4">
      <c r="A32" s="4">
        <v>30</v>
      </c>
      <c r="B32" s="9" t="s">
        <v>32</v>
      </c>
      <c r="C32" s="14">
        <f>'[1]Rain Industries Financials'!B36/'[1]Rain Industries Financials'!B35</f>
        <v>0.36040832722575972</v>
      </c>
      <c r="D32" s="14">
        <f>'[1]Rain Industries Financials'!C36/'[1]Rain Industries Financials'!C35</f>
        <v>0.3880994621691734</v>
      </c>
      <c r="E32" s="14">
        <f>'[1]Rain Industries Financials'!D36/'[1]Rain Industries Financials'!D35</f>
        <v>0.39610147451841976</v>
      </c>
      <c r="F32" s="14">
        <f>'[1]Rain Industries Financials'!E36/'[1]Rain Industries Financials'!E35</f>
        <v>0.34127593931682182</v>
      </c>
      <c r="G32" s="14">
        <f>'[1]Rain Industries Financials'!F36/'[1]Rain Industries Financials'!F35</f>
        <v>0.30268843428489034</v>
      </c>
    </row>
    <row r="33" spans="1:7" ht="16.8" x14ac:dyDescent="0.4">
      <c r="A33" s="4">
        <v>31</v>
      </c>
      <c r="B33" s="9" t="s">
        <v>33</v>
      </c>
      <c r="C33" s="7">
        <f>(1.2*'[1]Rain Industries Financials'!B52)+(1.4*'[1]Rain Industries Financials'!B53)+(3.3*'[1]Rain Industries Financials'!B54)+(0.6*'[1]Rain Industries Financials'!B55)+(1*'[1]Rain Industries Financials'!B56)</f>
        <v>1.5325653363824734</v>
      </c>
      <c r="D33" s="7">
        <f>(1.2*'[1]Rain Industries Financials'!C52)+(1.4*'[1]Rain Industries Financials'!C53)+(3.3*'[1]Rain Industries Financials'!C54)+(0.6*'[1]Rain Industries Financials'!C55)+(1*'[1]Rain Industries Financials'!C56)</f>
        <v>1.7948526380123291</v>
      </c>
      <c r="E33" s="7">
        <f>(1.2*'[1]Rain Industries Financials'!D52)+(1.4*'[1]Rain Industries Financials'!D53)+(3.3*'[1]Rain Industries Financials'!D54)+(0.6*'[1]Rain Industries Financials'!D55)+(1*'[1]Rain Industries Financials'!D56)</f>
        <v>2.1244049558592857</v>
      </c>
      <c r="F33" s="7">
        <f>(1.2*'[1]Rain Industries Financials'!E52)+(1.4*'[1]Rain Industries Financials'!E53)+(3.3*'[1]Rain Industries Financials'!E54)+(0.6*'[1]Rain Industries Financials'!E55)+(1*'[1]Rain Industries Financials'!E56)</f>
        <v>1.7415547169301562</v>
      </c>
      <c r="G33" s="7">
        <f>(1.2*'[1]Rain Industries Financials'!F52)+(1.4*'[1]Rain Industries Financials'!F53)+(3.3*'[1]Rain Industries Financials'!F54)+(0.6*'[1]Rain Industries Financials'!F55)+(1*'[1]Rain Industries Financials'!F56)</f>
        <v>1.3768458769328245</v>
      </c>
    </row>
    <row r="34" spans="1:7" ht="16.8" x14ac:dyDescent="0.4">
      <c r="A34" s="4">
        <v>32</v>
      </c>
      <c r="B34" s="10" t="s">
        <v>34</v>
      </c>
      <c r="C34" s="7">
        <f>'[1]Rain Industries Financials'!B28/'[1]Rain Industries Financials'!B40</f>
        <v>0.32798592118175485</v>
      </c>
      <c r="D34" s="7">
        <f>'[1]Rain Industries Financials'!C28/'[1]Rain Industries Financials'!C40</f>
        <v>0.43342397758405521</v>
      </c>
      <c r="E34" s="7">
        <f>'[1]Rain Industries Financials'!D28/'[1]Rain Industries Financials'!D40</f>
        <v>0.29800482651397681</v>
      </c>
      <c r="F34" s="7">
        <f>'[1]Rain Industries Financials'!E28/'[1]Rain Industries Financials'!E40</f>
        <v>0.37296039581532264</v>
      </c>
      <c r="G34" s="7">
        <f>'[1]Rain Industries Financials'!F28/'[1]Rain Industries Financials'!F40</f>
        <v>0.59109763017544703</v>
      </c>
    </row>
    <row r="35" spans="1:7" ht="16.8" x14ac:dyDescent="0.4">
      <c r="A35" s="4">
        <v>33</v>
      </c>
      <c r="B35" s="9" t="s">
        <v>35</v>
      </c>
      <c r="C35" s="7">
        <f>C57/'[1]Rain Industries Financials'!B69</f>
        <v>2.3885188527423358</v>
      </c>
      <c r="D35" s="7">
        <f>D57/'[1]Rain Industries Financials'!C69</f>
        <v>4.6168533887668115</v>
      </c>
      <c r="E35" s="7">
        <f>E57/'[1]Rain Industries Financials'!D69</f>
        <v>1.5485752010433667</v>
      </c>
      <c r="F35" s="7">
        <f>F57/'[1]Rain Industries Financials'!E69</f>
        <v>0.64145546969666467</v>
      </c>
      <c r="G35" s="7">
        <f>G57/'[1]Rain Industries Financials'!F69</f>
        <v>-2.3084238759678706</v>
      </c>
    </row>
    <row r="36" spans="1:7" ht="16.8" x14ac:dyDescent="0.4">
      <c r="A36" s="4">
        <v>34</v>
      </c>
      <c r="B36" s="5" t="s">
        <v>36</v>
      </c>
      <c r="C36" s="7">
        <f>'[1]Rain Industries Financials'!B3/'[1]Rain Industries Financials'!B35</f>
        <v>0.81187599577564851</v>
      </c>
      <c r="D36" s="7">
        <f>'[1]Rain Industries Financials'!C3/'[1]Rain Industries Financials'!C35</f>
        <v>0.90667105338256082</v>
      </c>
      <c r="E36" s="7">
        <f>'[1]Rain Industries Financials'!D3/'[1]Rain Industries Financials'!D35</f>
        <v>0.94757630637670553</v>
      </c>
      <c r="F36" s="7">
        <f>'[1]Rain Industries Financials'!E3/'[1]Rain Industries Financials'!E35</f>
        <v>0.77885073533523552</v>
      </c>
      <c r="G36" s="7">
        <f>'[1]Rain Industries Financials'!F3/'[1]Rain Industries Financials'!F35</f>
        <v>0.57243043808869687</v>
      </c>
    </row>
    <row r="37" spans="1:7" ht="16.8" x14ac:dyDescent="0.4">
      <c r="A37" s="4">
        <v>35</v>
      </c>
      <c r="B37" s="5" t="s">
        <v>37</v>
      </c>
      <c r="C37" s="7">
        <f>'[1]Rain Industries Financials'!B5/'[1]Rain Industries Financials'!B31</f>
        <v>2.8427644379781332</v>
      </c>
      <c r="D37" s="7">
        <f>'[1]Rain Industries Financials'!C5/'[1]Rain Industries Financials'!C31</f>
        <v>2.886880986170496</v>
      </c>
      <c r="E37" s="7">
        <f>'[1]Rain Industries Financials'!D5/'[1]Rain Industries Financials'!D31</f>
        <v>3.2132616219651853</v>
      </c>
      <c r="F37" s="7">
        <f>'[1]Rain Industries Financials'!E5/'[1]Rain Industries Financials'!E31</f>
        <v>3.616041399174565</v>
      </c>
      <c r="G37" s="7">
        <f>'[1]Rain Industries Financials'!F5/'[1]Rain Industries Financials'!F31</f>
        <v>2.9356048449619392</v>
      </c>
    </row>
    <row r="38" spans="1:7" ht="16.8" x14ac:dyDescent="0.4">
      <c r="A38" s="4">
        <v>36</v>
      </c>
      <c r="B38" s="5" t="s">
        <v>38</v>
      </c>
      <c r="C38" s="7">
        <f>'[1]Rain Industries Financials'!B3/'[1]Rain Industries Financials'!B22</f>
        <v>7.8834298354643799</v>
      </c>
      <c r="D38" s="7">
        <f>'[1]Rain Industries Financials'!C3/'[1]Rain Industries Financials'!C22</f>
        <v>7.7790606030979914</v>
      </c>
      <c r="E38" s="7">
        <f>'[1]Rain Industries Financials'!D3/'[1]Rain Industries Financials'!D22</f>
        <v>10.022845852272361</v>
      </c>
      <c r="F38" s="7">
        <f>'[1]Rain Industries Financials'!E3/'[1]Rain Industries Financials'!E22</f>
        <v>10.413456334439905</v>
      </c>
      <c r="G38" s="7">
        <f>'[1]Rain Industries Financials'!F3/'[1]Rain Industries Financials'!F22</f>
        <v>9.528455543647798</v>
      </c>
    </row>
    <row r="39" spans="1:7" ht="16.8" x14ac:dyDescent="0.4">
      <c r="A39" s="4">
        <v>37</v>
      </c>
      <c r="B39" s="5" t="s">
        <v>39</v>
      </c>
      <c r="C39" s="7">
        <f>'[1]Rain Industries Financials'!B22/'[1]Rain Industries Financials'!B3*365</f>
        <v>46.299644649339278</v>
      </c>
      <c r="D39" s="7">
        <f>'[1]Rain Industries Financials'!C22/'[1]Rain Industries Financials'!C3*365</f>
        <v>46.920832555879521</v>
      </c>
      <c r="E39" s="7">
        <f>'[1]Rain Industries Financials'!D22/'[1]Rain Industries Financials'!D3*365</f>
        <v>36.416802710504406</v>
      </c>
      <c r="F39" s="7">
        <f>'[1]Rain Industries Financials'!E22/'[1]Rain Industries Financials'!E3*365</f>
        <v>35.05080237316151</v>
      </c>
      <c r="G39" s="7">
        <f>'[1]Rain Industries Financials'!F22/'[1]Rain Industries Financials'!F3*365</f>
        <v>38.306312951560074</v>
      </c>
    </row>
    <row r="40" spans="1:7" ht="16.8" x14ac:dyDescent="0.4">
      <c r="A40" s="4">
        <v>38</v>
      </c>
      <c r="B40" s="5" t="s">
        <v>40</v>
      </c>
      <c r="C40" s="7">
        <f>'[1]Rain Industries Financials'!B39/'[1]Rain Industries Financials'!B5*365</f>
        <v>59.168439019557987</v>
      </c>
      <c r="D40" s="7">
        <f>'[1]Rain Industries Financials'!C39/'[1]Rain Industries Financials'!C5*365</f>
        <v>47.628753927650443</v>
      </c>
      <c r="E40" s="7">
        <f>'[1]Rain Industries Financials'!D39/'[1]Rain Industries Financials'!D5*365</f>
        <v>47.613825254387173</v>
      </c>
      <c r="F40" s="7">
        <f>'[1]Rain Industries Financials'!E39/'[1]Rain Industries Financials'!E5*365</f>
        <v>54.676224664282671</v>
      </c>
      <c r="G40" s="7">
        <f>'[1]Rain Industries Financials'!F39/'[1]Rain Industries Financials'!F5*365</f>
        <v>60.214126803578765</v>
      </c>
    </row>
    <row r="41" spans="1:7" ht="16.8" x14ac:dyDescent="0.4">
      <c r="A41" s="4">
        <v>39</v>
      </c>
      <c r="B41" s="5" t="s">
        <v>41</v>
      </c>
      <c r="C41" s="7">
        <f>'[1]Rain Industries Financials'!B31/'[1]Rain Industries Financials'!B5*365</f>
        <v>128.39614676606828</v>
      </c>
      <c r="D41" s="7">
        <f>'[1]Rain Industries Financials'!C31/'[1]Rain Industries Financials'!C5*365</f>
        <v>126.43403096577933</v>
      </c>
      <c r="E41" s="7">
        <f>'[1]Rain Industries Financials'!D31/'[1]Rain Industries Financials'!D5*365</f>
        <v>113.59174662434465</v>
      </c>
      <c r="F41" s="7">
        <f>'[1]Rain Industries Financials'!E31/'[1]Rain Industries Financials'!E5*365</f>
        <v>100.93910984628624</v>
      </c>
      <c r="G41" s="7">
        <f>'[1]Rain Industries Financials'!F31/'[1]Rain Industries Financials'!F5*365</f>
        <v>124.33553535872171</v>
      </c>
    </row>
    <row r="42" spans="1:7" ht="16.8" x14ac:dyDescent="0.4">
      <c r="A42" s="4">
        <v>40</v>
      </c>
      <c r="B42" s="5" t="s">
        <v>42</v>
      </c>
      <c r="C42" s="7">
        <f>C39+C41-C40</f>
        <v>115.52735239584959</v>
      </c>
      <c r="D42" s="7">
        <f t="shared" ref="D42:G42" si="0">D39+D41-D40</f>
        <v>125.72610959400839</v>
      </c>
      <c r="E42" s="7">
        <f t="shared" si="0"/>
        <v>102.39472408046188</v>
      </c>
      <c r="F42" s="7">
        <f t="shared" si="0"/>
        <v>81.313687555165075</v>
      </c>
      <c r="G42" s="7">
        <f t="shared" si="0"/>
        <v>102.42772150670301</v>
      </c>
    </row>
    <row r="43" spans="1:7" ht="16.8" x14ac:dyDescent="0.4">
      <c r="A43" s="4">
        <v>41</v>
      </c>
      <c r="B43" s="9" t="s">
        <v>43</v>
      </c>
      <c r="C43" s="7">
        <f>'[1]Rain Industries Financials'!B3/'[1]Rain Industries Financials'!B26</f>
        <v>2.842317507668553</v>
      </c>
      <c r="D43" s="7">
        <f>'[1]Rain Industries Financials'!C3/'[1]Rain Industries Financials'!C26</f>
        <v>3.2879763256084296</v>
      </c>
      <c r="E43" s="7">
        <f>'[1]Rain Industries Financials'!D3/'[1]Rain Industries Financials'!D26</f>
        <v>3.7570001428700941</v>
      </c>
      <c r="F43" s="7">
        <f>'[1]Rain Industries Financials'!E3/'[1]Rain Industries Financials'!E26</f>
        <v>2.6981849061713343</v>
      </c>
      <c r="G43" s="7">
        <f>'[1]Rain Industries Financials'!F3/'[1]Rain Industries Financials'!F26</f>
        <v>1.8844108283781686</v>
      </c>
    </row>
    <row r="44" spans="1:7" ht="16.8" x14ac:dyDescent="0.4">
      <c r="A44" s="4">
        <v>42</v>
      </c>
      <c r="B44" s="11" t="s">
        <v>44</v>
      </c>
      <c r="C44" s="7">
        <f>'[1]Rain Industries Financials'!B3/'[1]Rain Industries Financials'!B44</f>
        <v>5.0862769293881005</v>
      </c>
      <c r="D44" s="7">
        <f>'[1]Rain Industries Financials'!C3/'[1]Rain Industries Financials'!C44</f>
        <v>3.8873400085540197</v>
      </c>
      <c r="E44" s="7">
        <f>'[1]Rain Industries Financials'!D3/'[1]Rain Industries Financials'!D44</f>
        <v>3.9421011433989923</v>
      </c>
      <c r="F44" s="7">
        <f>'[1]Rain Industries Financials'!E3/'[1]Rain Industries Financials'!E44</f>
        <v>4.1272808064782831</v>
      </c>
      <c r="G44" s="7">
        <f>'[1]Rain Industries Financials'!F3/'[1]Rain Industries Financials'!F44</f>
        <v>4.3412181404770624</v>
      </c>
    </row>
    <row r="45" spans="1:7" ht="16.8" x14ac:dyDescent="0.4">
      <c r="A45" s="4">
        <v>43</v>
      </c>
      <c r="B45" s="9" t="s">
        <v>45</v>
      </c>
      <c r="C45" s="7">
        <f>'[1]Rain Industries Financials'!B14/'[1]Rain Industries Financials'!B63</f>
        <v>-1.8794402673350041</v>
      </c>
      <c r="D45" s="7">
        <f>'[1]Rain Industries Financials'!C14/'[1]Rain Industries Financials'!C63</f>
        <v>-3.1746371610845294</v>
      </c>
      <c r="E45" s="7">
        <f>'[1]Rain Industries Financials'!D14/'[1]Rain Industries Financials'!D63</f>
        <v>5.9730946969696967</v>
      </c>
      <c r="F45" s="7">
        <f>'[1]Rain Industries Financials'!E14/'[1]Rain Industries Financials'!E63</f>
        <v>2.8897541666666666</v>
      </c>
      <c r="G45" s="7">
        <f>'[1]Rain Industries Financials'!F14/'[1]Rain Industries Financials'!F63</f>
        <v>2.2624269230769234</v>
      </c>
    </row>
    <row r="46" spans="1:7" ht="16.8" x14ac:dyDescent="0.4">
      <c r="A46" s="4">
        <v>44</v>
      </c>
      <c r="B46" s="5" t="s">
        <v>46</v>
      </c>
      <c r="C46" s="7">
        <f>'[1]Rain Industries Financials'!B47/'[1]Rain Industries'!C3</f>
        <v>9.7467222884386171</v>
      </c>
      <c r="D46" s="7">
        <f>'[1]Rain Industries Financials'!C47/'[1]Rain Industries'!D3</f>
        <v>5.344209394048046</v>
      </c>
      <c r="E46" s="7">
        <f>'[1]Rain Industries Financials'!D47/'[1]Rain Industries'!E3</f>
        <v>4.5358896422726209</v>
      </c>
      <c r="F46" s="7">
        <f>'[1]Rain Industries Financials'!E47/'[1]Rain Industries'!F3</f>
        <v>8.2811594202898551</v>
      </c>
      <c r="G46" s="7">
        <f>'[1]Rain Industries Financials'!F47/'[1]Rain Industries'!G3</f>
        <v>3.3644578313253009</v>
      </c>
    </row>
    <row r="47" spans="1:7" ht="16.8" x14ac:dyDescent="0.4">
      <c r="A47" s="4">
        <v>45</v>
      </c>
      <c r="B47" s="5" t="s">
        <v>47</v>
      </c>
      <c r="C47" s="7">
        <f>'[1]Rain Industries Financials'!B47/'[1]Rain Industries Financials'!B68</f>
        <v>0.35779847019924238</v>
      </c>
      <c r="D47" s="7">
        <f>'[1]Rain Industries Financials'!C47/'[1]Rain Industries Financials'!C68</f>
        <v>0.27634079269117168</v>
      </c>
      <c r="E47" s="7">
        <f>'[1]Rain Industries Financials'!D47/'[1]Rain Industries Financials'!D68</f>
        <v>0.31055671335348817</v>
      </c>
      <c r="F47" s="7">
        <f>'[1]Rain Industries Financials'!E47/'[1]Rain Industries Financials'!E68</f>
        <v>0.33074758225978745</v>
      </c>
      <c r="G47" s="7">
        <f>'[1]Rain Industries Financials'!F47/'[1]Rain Industries Financials'!F68</f>
        <v>0.17950747501288383</v>
      </c>
    </row>
    <row r="48" spans="1:7" ht="16.8" x14ac:dyDescent="0.4">
      <c r="A48" s="4">
        <v>46</v>
      </c>
      <c r="B48" s="5" t="s">
        <v>48</v>
      </c>
      <c r="C48" s="7">
        <f>'[1]Rain Industries Financials'!B47/'[1]Rain Industries'!C6</f>
        <v>0.80599688557709703</v>
      </c>
      <c r="D48" s="7">
        <f>'[1]Rain Industries Financials'!C47/'[1]Rain Industries'!D6</f>
        <v>0.64558243961869011</v>
      </c>
      <c r="E48" s="7">
        <f>'[1]Rain Industries Financials'!D47/'[1]Rain Industries'!E6</f>
        <v>0.74293129990936968</v>
      </c>
      <c r="F48" s="7">
        <f>'[1]Rain Industries Financials'!E47/'[1]Rain Industries'!F6</f>
        <v>0.75482320309209472</v>
      </c>
      <c r="G48" s="7">
        <f>'[1]Rain Industries Financials'!F47/'[1]Rain Industries'!G6</f>
        <v>0.3394762763386836</v>
      </c>
    </row>
    <row r="49" spans="1:7" ht="16.8" x14ac:dyDescent="0.4">
      <c r="A49" s="4">
        <v>47</v>
      </c>
      <c r="B49" s="5" t="s">
        <v>49</v>
      </c>
      <c r="C49" s="7">
        <f>'[1]Rain Industries Financials'!B47/'[1]Rain Industries Financials'!B60</f>
        <v>-7.3681991139239403E-3</v>
      </c>
      <c r="D49" s="7"/>
      <c r="E49" s="7">
        <f>'[1]Rain Industries Financials'!D47/'[1]Rain Industries Financials'!D60</f>
        <v>-6.6146811825958914E-3</v>
      </c>
      <c r="F49" s="7"/>
      <c r="G49" s="7"/>
    </row>
    <row r="50" spans="1:7" ht="16.8" x14ac:dyDescent="0.4">
      <c r="A50" s="4">
        <v>48</v>
      </c>
      <c r="B50" s="5" t="s">
        <v>50</v>
      </c>
      <c r="C50" s="7">
        <f>'[1]Rain Industries Financials'!B47/'[1]Rain Industries Financials'!B61</f>
        <v>1.2664177451801789E-2</v>
      </c>
      <c r="D50" s="7">
        <f>'[1]Rain Industries Financials'!C47/'[1]Rain Industries Financials'!C61</f>
        <v>6.0400739964784804E-3</v>
      </c>
      <c r="E50" s="7">
        <f>'[1]Rain Industries Financials'!D47/'[1]Rain Industries Financials'!D61</f>
        <v>5.2902550230153354E-2</v>
      </c>
      <c r="F50" s="7">
        <f>'[1]Rain Industries Financials'!E47/'[1]Rain Industries Financials'!E61</f>
        <v>4.9983729482527571E-2</v>
      </c>
      <c r="G50" s="7">
        <f>'[1]Rain Industries Financials'!F47/'[1]Rain Industries Financials'!F61</f>
        <v>7.5268628817170679E-3</v>
      </c>
    </row>
    <row r="51" spans="1:7" ht="16.8" x14ac:dyDescent="0.4">
      <c r="A51" s="4">
        <v>49</v>
      </c>
      <c r="B51" s="5" t="s">
        <v>51</v>
      </c>
      <c r="C51" s="15">
        <f>'[1]Rain Industries Financials'!B47/'[1]Rain Industries Financials'!B50</f>
        <v>8.4164601361866112E-3</v>
      </c>
      <c r="D51" s="15">
        <f>'[1]Rain Industries Financials'!C47/'[1]Rain Industries Financials'!C50</f>
        <v>4.8653691478471603E-3</v>
      </c>
      <c r="E51" s="15">
        <f>'[1]Rain Industries Financials'!D47/'[1]Rain Industries Financials'!D50</f>
        <v>1.8728544232187609E-2</v>
      </c>
      <c r="F51" s="15">
        <f>'[1]Rain Industries Financials'!E47/'[1]Rain Industries Financials'!E50</f>
        <v>1.7136763005225604E-2</v>
      </c>
      <c r="G51" s="15">
        <f>'[1]Rain Industries Financials'!F47/'[1]Rain Industries Financials'!F50</f>
        <v>3.0643962151826153E-3</v>
      </c>
    </row>
    <row r="52" spans="1:7" ht="16.8" x14ac:dyDescent="0.4">
      <c r="A52" s="4">
        <v>50</v>
      </c>
      <c r="B52" s="11" t="s">
        <v>52</v>
      </c>
      <c r="C52" s="7">
        <f>'[1]Rain Industries Financials'!B60/'[1]Rain Industries Financials'!B59</f>
        <v>-65.993831304727394</v>
      </c>
      <c r="D52" s="7">
        <f>'[1]Rain Industries Financials'!C60/'[1]Rain Industries Financials'!C59</f>
        <v>-90.066505655926704</v>
      </c>
      <c r="E52" s="7">
        <f>'[1]Rain Industries Financials'!D60/'[1]Rain Industries Financials'!D59</f>
        <v>-87.198087655527701</v>
      </c>
      <c r="F52" s="7">
        <f>'[1]Rain Industries Financials'!E60/'[1]Rain Industries Financials'!E59</f>
        <v>-100.74022684263474</v>
      </c>
      <c r="G52" s="7">
        <f>'[1]Rain Industries Financials'!F60/'[1]Rain Industries Financials'!F59</f>
        <v>-116.88073447793572</v>
      </c>
    </row>
    <row r="53" spans="1:7" ht="16.8" x14ac:dyDescent="0.4">
      <c r="A53" s="4">
        <v>51</v>
      </c>
      <c r="B53" s="11" t="s">
        <v>53</v>
      </c>
      <c r="C53" s="7">
        <f>('[1]Rain Industries Financials'!B35-'[1]Rain Industries Financials'!B41)/'[1]Rain Industries Financials'!B59</f>
        <v>119.7630667346852</v>
      </c>
      <c r="D53" s="7">
        <f>('[1]Rain Industries Financials'!C35-'[1]Rain Industries Financials'!C41)/'[1]Rain Industries Financials'!C59</f>
        <v>96.388275587152691</v>
      </c>
      <c r="E53" s="7">
        <f>('[1]Rain Industries Financials'!D35-'[1]Rain Industries Financials'!D41)/'[1]Rain Industries Financials'!D59</f>
        <v>116.49788430907714</v>
      </c>
      <c r="F53" s="7">
        <f>('[1]Rain Industries Financials'!E35-'[1]Rain Industries Financials'!E41)/'[1]Rain Industries Financials'!E59</f>
        <v>87.93759470297816</v>
      </c>
      <c r="G53" s="7">
        <f>('[1]Rain Industries Financials'!F35-'[1]Rain Industries Financials'!F41)/'[1]Rain Industries Financials'!F59</f>
        <v>76.445251434313789</v>
      </c>
    </row>
    <row r="54" spans="1:7" ht="16.8" x14ac:dyDescent="0.4">
      <c r="A54" s="4">
        <v>52</v>
      </c>
      <c r="B54" s="11" t="s">
        <v>54</v>
      </c>
      <c r="C54" s="7">
        <f>'[1]Rain Industries Financials'!B24/'[1]Rain Industries Financials'!B59</f>
        <v>443.25504773319824</v>
      </c>
      <c r="D54" s="7">
        <f>'[1]Rain Industries Financials'!C24/'[1]Rain Industries Financials'!C59</f>
        <v>498.50249451249823</v>
      </c>
      <c r="E54" s="7">
        <f>'[1]Rain Industries Financials'!D24/'[1]Rain Industries Financials'!D59</f>
        <v>542.74676738154255</v>
      </c>
      <c r="F54" s="7">
        <f>'[1]Rain Industries Financials'!E24/'[1]Rain Industries Financials'!E59</f>
        <v>466.59787771496832</v>
      </c>
      <c r="G54" s="7">
        <f>'[1]Rain Industries Financials'!F24/'[1]Rain Industries Financials'!F59</f>
        <v>467.07774117115974</v>
      </c>
    </row>
    <row r="55" spans="1:7" ht="16.8" x14ac:dyDescent="0.4">
      <c r="A55" s="4">
        <v>53</v>
      </c>
      <c r="B55" s="5" t="s">
        <v>55</v>
      </c>
      <c r="C55" s="7">
        <f>('[1]Rain Industries Financials'!B3-'[1]Rain Industries Financials'!C3)/'[1]Rain Industries Financials'!C3*100</f>
        <v>-15.252852784653518</v>
      </c>
      <c r="D55" s="7">
        <f>('[1]Rain Industries Financials'!C3-'[1]Rain Industries Financials'!D3)/'[1]Rain Industries Financials'!D3*100</f>
        <v>-13.657191041434158</v>
      </c>
      <c r="E55" s="7">
        <f>('[1]Rain Industries Financials'!D3-'[1]Rain Industries Financials'!E3)/'[1]Rain Industries Financials'!E3*100</f>
        <v>44.636279390714328</v>
      </c>
      <c r="F55" s="7">
        <f>('[1]Rain Industries Financials'!E3-'[1]Rain Industries Financials'!F3)/'[1]Rain Industries Financials'!F3*100</f>
        <v>38.81708713289536</v>
      </c>
      <c r="G55" s="7">
        <f>('[1]Rain Industries Financials'!F3-'[1]Rain Industries Financials'!G3)/'[1]Rain Industries Financials'!G3*100</f>
        <v>-15.338699229337092</v>
      </c>
    </row>
    <row r="56" spans="1:7" ht="16.8" x14ac:dyDescent="0.4">
      <c r="A56" s="4">
        <v>54</v>
      </c>
      <c r="B56" s="5" t="s">
        <v>56</v>
      </c>
      <c r="C56" s="7">
        <f>('[1]Rain Industries Financials'!B14-'[1]Rain Industries Financials'!C14)/'[1]Rain Industries Financials'!C14*100</f>
        <v>-43.489253314811997</v>
      </c>
      <c r="D56" s="7">
        <f>('[1]Rain Industries Financials'!C14-'[1]Rain Industries Financials'!D14)/'[1]Rain Industries Financials'!D14*100</f>
        <v>-150.49150324973667</v>
      </c>
      <c r="E56" s="7">
        <f>('[1]Rain Industries Financials'!D14-'[1]Rain Industries Financials'!E14)/'[1]Rain Industries Financials'!E14*100</f>
        <v>127.36896592991617</v>
      </c>
      <c r="F56" s="7">
        <f>('[1]Rain Industries Financials'!E14-'[1]Rain Industries Financials'!F14)/'[1]Rain Industries Financials'!F14*100</f>
        <v>17.902830690664032</v>
      </c>
      <c r="G56" s="7">
        <f>('[1]Rain Industries Financials'!F14-'[1]Rain Industries Financials'!G14)/'[1]Rain Industries Financials'!G14*100</f>
        <v>27.203233326269267</v>
      </c>
    </row>
    <row r="57" spans="1:7" ht="16.8" x14ac:dyDescent="0.4">
      <c r="A57" s="4">
        <v>55</v>
      </c>
      <c r="B57" s="5" t="s">
        <v>57</v>
      </c>
      <c r="C57" s="7">
        <f>('[1]Rain Industries Financials'!B10-'[1]Rain Industries Financials'!C10)/'[1]Rain Industries Financials'!C10*100</f>
        <v>-36.431726434248361</v>
      </c>
      <c r="D57" s="7">
        <f>('[1]Rain Industries Financials'!C10-'[1]Rain Industries Financials'!D10)/'[1]Rain Industries Financials'!D10*100</f>
        <v>-63.053248740681035</v>
      </c>
      <c r="E57" s="7">
        <f>('[1]Rain Industries Financials'!D10-'[1]Rain Industries Financials'!E10)/'[1]Rain Industries Financials'!E10*100</f>
        <v>69.122635331303329</v>
      </c>
      <c r="F57" s="7">
        <f>('[1]Rain Industries Financials'!E10-'[1]Rain Industries Financials'!F10)/'[1]Rain Industries Financials'!F10*100</f>
        <v>24.899432859087753</v>
      </c>
      <c r="G57" s="7">
        <f>('[1]Rain Industries Financials'!F10-'[1]Rain Industries Financials'!G10)/'[1]Rain Industries Financials'!G10*100</f>
        <v>35.40821952729172</v>
      </c>
    </row>
    <row r="58" spans="1:7" ht="16.8" x14ac:dyDescent="0.4">
      <c r="A58" s="4">
        <v>56</v>
      </c>
      <c r="B58" s="5" t="s">
        <v>58</v>
      </c>
      <c r="C58" s="7">
        <f>('[1]Rain Industries Financials'!B8-'[1]Rain Industries Financials'!C8)/'[1]Rain Industries Financials'!C8*100</f>
        <v>-19.665532316159865</v>
      </c>
      <c r="D58" s="7">
        <f>('[1]Rain Industries Financials'!C8-'[1]Rain Industries Financials'!D8)/'[1]Rain Industries Financials'!D8*100</f>
        <v>-50.147624457451101</v>
      </c>
      <c r="E58" s="7">
        <f>('[1]Rain Industries Financials'!D8-'[1]Rain Industries Financials'!E8)/'[1]Rain Industries Financials'!E8*100</f>
        <v>47.176278448423908</v>
      </c>
      <c r="F58" s="7">
        <f>('[1]Rain Industries Financials'!E8-'[1]Rain Industries Financials'!F8)/'[1]Rain Industries Financials'!F8*100</f>
        <v>16.20773614024348</v>
      </c>
      <c r="G58" s="7">
        <f>('[1]Rain Industries Financials'!F8-'[1]Rain Industries Financials'!G8)/'[1]Rain Industries Financials'!G8*100</f>
        <v>34.633307601394684</v>
      </c>
    </row>
    <row r="59" spans="1:7" ht="16.8" x14ac:dyDescent="0.4">
      <c r="A59" s="4">
        <v>57</v>
      </c>
      <c r="B59" s="5" t="s">
        <v>59</v>
      </c>
      <c r="C59" s="7">
        <f>'[1]Rain Industries'!C7/'[1]Rain Industries'!C3*100</f>
        <v>61.49598674038976</v>
      </c>
      <c r="D59" s="7">
        <f>'[1]Rain Industries'!D7/'[1]Rain Industries'!D3*100</f>
        <v>3.5855605840877396</v>
      </c>
      <c r="E59" s="7">
        <f>'[1]Rain Industries'!E7/'[1]Rain Industries'!E3*100</f>
        <v>7.4211508246945224</v>
      </c>
      <c r="F59" s="7">
        <f>'[1]Rain Industries'!F7/'[1]Rain Industries'!F3*100</f>
        <v>5.7971759240699745</v>
      </c>
      <c r="G59" s="7">
        <f>'[1]Rain Industries'!G7/'[1]Rain Industries'!G3*100</f>
        <v>12.500944167672412</v>
      </c>
    </row>
    <row r="60" spans="1:7" ht="16.8" x14ac:dyDescent="0.4">
      <c r="A60" s="4">
        <v>58</v>
      </c>
      <c r="B60" s="5" t="s">
        <v>60</v>
      </c>
      <c r="C60" s="7">
        <f>C7/'[1]Rain Industries Financials'!B47*100</f>
        <v>6.3094017578950794</v>
      </c>
      <c r="D60" s="7">
        <f>D7/'[1]Rain Industries Financials'!C47*100</f>
        <v>0.67092441925667257</v>
      </c>
      <c r="E60" s="7">
        <f>E7/'[1]Rain Industries Financials'!D47*100</f>
        <v>1.6360959833617774</v>
      </c>
      <c r="F60" s="7">
        <f>F7/'[1]Rain Industries Financials'!E47*100</f>
        <v>0.70004399503120107</v>
      </c>
      <c r="G60" s="7">
        <f>G7/'[1]Rain Industries Financials'!F47*100</f>
        <v>3.7155894929876823</v>
      </c>
    </row>
    <row r="61" spans="1:7" ht="16.8" x14ac:dyDescent="0.4">
      <c r="A61" s="4">
        <v>59</v>
      </c>
      <c r="B61" s="5" t="s">
        <v>61</v>
      </c>
      <c r="C61" s="7">
        <f>'[1]Rain Industries Financials'!B14/'[1]Rain Industries Financials'!B36*100</f>
        <v>-6.5924923729004785</v>
      </c>
      <c r="D61" s="7">
        <f>'[1]Rain Industries Financials'!C14/'[1]Rain Industries Financials'!C36*100</f>
        <v>-10.253107325134527</v>
      </c>
      <c r="E61" s="7">
        <f>'[1]Rain Industries Financials'!D14/'[1]Rain Industries Financials'!D36*100</f>
        <v>17.954131427816716</v>
      </c>
      <c r="F61" s="7">
        <f>'[1]Rain Industries Financials'!E14/'[1]Rain Industries Financials'!E36*100</f>
        <v>10.895603353730813</v>
      </c>
      <c r="G61" s="7">
        <f>'[1]Rain Industries Financials'!F14/'[1]Rain Industries Financials'!F36*100</f>
        <v>10.63036821568137</v>
      </c>
    </row>
    <row r="62" spans="1:7" ht="16.8" x14ac:dyDescent="0.4">
      <c r="A62" s="4">
        <v>60</v>
      </c>
      <c r="B62" s="5" t="s">
        <v>62</v>
      </c>
      <c r="C62" s="7">
        <f>'[1]Rain Industries Financials'!B14/'[1]Rain Industries Financials'!B24*100</f>
        <v>-3.017957578035686</v>
      </c>
      <c r="D62" s="7">
        <f>'[1]Rain Industries Financials'!C14/'[1]Rain Industries Financials'!C24*100</f>
        <v>-4.7486311734370226</v>
      </c>
      <c r="E62" s="7">
        <f>'[1]Rain Industries Financials'!D14/'[1]Rain Industries Financials'!D24*100</f>
        <v>8.6381398070988897</v>
      </c>
      <c r="F62" s="7">
        <f>'[1]Rain Industries Financials'!E14/'[1]Rain Industries Financials'!E24*100</f>
        <v>4.4191986933963427</v>
      </c>
      <c r="G62" s="7">
        <f>'[1]Rain Industries Financials'!F14/'[1]Rain Industries Financials'!F24*100</f>
        <v>3.7443193673719568</v>
      </c>
    </row>
    <row r="63" spans="1:7" ht="16.8" x14ac:dyDescent="0.4">
      <c r="A63" s="4">
        <v>61</v>
      </c>
      <c r="B63" s="5" t="s">
        <v>63</v>
      </c>
      <c r="C63" s="7">
        <f>'[1]Rain Industries Financials'!B14/'[1]Rain Industries Financials'!B35*100</f>
        <v>-2.3759891483656408</v>
      </c>
      <c r="D63" s="7">
        <f>'[1]Rain Industries Financials'!C14/'[1]Rain Industries Financials'!C35*100</f>
        <v>-3.9792254384475223</v>
      </c>
      <c r="E63" s="7">
        <f>'[1]Rain Industries Financials'!D14/'[1]Rain Industries Financials'!D35*100</f>
        <v>7.1116579322557039</v>
      </c>
      <c r="F63" s="7">
        <f>'[1]Rain Industries Financials'!E14/'[1]Rain Industries Financials'!E35*100</f>
        <v>3.7184072689679972</v>
      </c>
      <c r="G63" s="7">
        <f>'[1]Rain Industries Financials'!F14/'[1]Rain Industries Financials'!F35*100</f>
        <v>3.2176895110764576</v>
      </c>
    </row>
    <row r="64" spans="1:7" ht="16.8" x14ac:dyDescent="0.4">
      <c r="A64" s="4">
        <v>62</v>
      </c>
      <c r="B64" s="5" t="s">
        <v>64</v>
      </c>
      <c r="C64" s="7">
        <f>'[1]Rain Industries Financials'!B50/'[1]Rain Industries Financials'!B8</f>
        <v>1.2930670563403144</v>
      </c>
      <c r="D64" s="7">
        <f>'[1]Rain Industries Financials'!C50/'[1]Rain Industries Financials'!C8</f>
        <v>1.6376386265057397</v>
      </c>
      <c r="E64" s="7">
        <f>'[1]Rain Industries Financials'!D50/'[1]Rain Industries Financials'!D8</f>
        <v>0.2760485413840163</v>
      </c>
      <c r="F64" s="7">
        <f>'[1]Rain Industries Financials'!E50/'[1]Rain Industries Financials'!E8</f>
        <v>0.32694674566424553</v>
      </c>
      <c r="G64" s="7">
        <f>'[1]Rain Industries Financials'!F50/'[1]Rain Industries Financials'!F8</f>
        <v>0.83068977682002065</v>
      </c>
    </row>
    <row r="65" spans="1:7" ht="16.8" x14ac:dyDescent="0.4">
      <c r="A65" s="4">
        <v>63</v>
      </c>
      <c r="B65" s="5" t="s">
        <v>65</v>
      </c>
      <c r="C65" s="7">
        <f>'[1]Rain Industries Financials'!B61/'[1]Rain Industries Financials'!B14</f>
        <v>-2.8702576799470152</v>
      </c>
      <c r="D65" s="7">
        <f>'[1]Rain Industries Financials'!C61/'[1]Rain Industries Financials'!C14</f>
        <v>-3.0993319509318655</v>
      </c>
      <c r="E65" s="7">
        <f>'[1]Rain Industries Financials'!D61/'[1]Rain Industries Financials'!D14</f>
        <v>0.23255291880192561</v>
      </c>
      <c r="F65" s="7">
        <f>'[1]Rain Industries Financials'!E61/'[1]Rain Industries Financials'!E14</f>
        <v>0.41207801701701841</v>
      </c>
      <c r="G65" s="7">
        <f>'[1]Rain Industries Financials'!F61/'[1]Rain Industries Financials'!F14</f>
        <v>1.2614245083989113</v>
      </c>
    </row>
    <row r="66" spans="1:7" ht="16.8" x14ac:dyDescent="0.4">
      <c r="A66" s="4">
        <v>64</v>
      </c>
      <c r="B66" s="5" t="s">
        <v>66</v>
      </c>
      <c r="C66" s="7">
        <f>'[1]Rain Industries Financials'!B24/'[1]Rain Industries Financials'!B3*100</f>
        <v>96.970943434442376</v>
      </c>
      <c r="D66" s="7">
        <f>'[1]Rain Industries Financials'!C24/'[1]Rain Industries Financials'!C3*100</f>
        <v>92.423062389876023</v>
      </c>
      <c r="E66" s="7">
        <f>'[1]Rain Industries Financials'!D24/'[1]Rain Industries Financials'!D3*100</f>
        <v>86.883325907856729</v>
      </c>
      <c r="F66" s="7">
        <f>'[1]Rain Industries Financials'!E24/'[1]Rain Industries Financials'!E3*100</f>
        <v>108.0336856435238</v>
      </c>
      <c r="G66" s="7">
        <f>'[1]Rain Industries Financials'!F24/'[1]Rain Industries Financials'!F3*100</f>
        <v>150.12344843752226</v>
      </c>
    </row>
    <row r="67" spans="1:7" ht="16.8" x14ac:dyDescent="0.4">
      <c r="A67" s="4">
        <v>65</v>
      </c>
      <c r="B67" s="5" t="s">
        <v>67</v>
      </c>
      <c r="C67" s="7">
        <f>'[1]Rain Industries Financials'!B49/'[1]Rain Industries Financials'!B26*100</f>
        <v>12.219177150226727</v>
      </c>
      <c r="D67" s="7">
        <f>'[1]Rain Industries Financials'!C49/'[1]Rain Industries Financials'!C26*100</f>
        <v>12.179613931831366</v>
      </c>
      <c r="E67" s="7">
        <f>'[1]Rain Industries Financials'!D49/'[1]Rain Industries Financials'!D26*100</f>
        <v>12.363842028948449</v>
      </c>
      <c r="F67" s="7">
        <f>'[1]Rain Industries Financials'!E49/'[1]Rain Industries Financials'!E26*100</f>
        <v>12.532604098620537</v>
      </c>
      <c r="G67" s="7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750-2BFF-4365-909A-E72D014EC989}">
  <dimension ref="A1:G67"/>
  <sheetViews>
    <sheetView workbookViewId="0">
      <selection activeCell="F15" sqref="F15"/>
    </sheetView>
  </sheetViews>
  <sheetFormatPr defaultRowHeight="14.4" x14ac:dyDescent="0.3"/>
  <cols>
    <col min="1" max="1" width="24.6640625" customWidth="1"/>
    <col min="2" max="2" width="34.44140625" customWidth="1"/>
    <col min="3" max="5" width="9.109375" bestFit="1" customWidth="1"/>
    <col min="6" max="6" width="10.21875" bestFit="1" customWidth="1"/>
    <col min="7" max="7" width="9.44140625" bestFit="1" customWidth="1"/>
  </cols>
  <sheetData>
    <row r="1" spans="1:7" ht="15.6" x14ac:dyDescent="0.3">
      <c r="A1" s="24" t="s">
        <v>0</v>
      </c>
      <c r="B1" s="25"/>
      <c r="C1" s="25"/>
      <c r="D1" s="25"/>
      <c r="E1" s="25"/>
      <c r="F1" s="25"/>
      <c r="G1" s="26"/>
    </row>
    <row r="2" spans="1:7" x14ac:dyDescent="0.3">
      <c r="A2" s="1" t="s">
        <v>1</v>
      </c>
      <c r="B2" s="2" t="s">
        <v>2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8" customHeight="1" x14ac:dyDescent="0.4">
      <c r="A3" s="4">
        <v>1</v>
      </c>
      <c r="B3" s="5" t="s">
        <v>3</v>
      </c>
      <c r="C3" s="6">
        <v>179.4</v>
      </c>
      <c r="D3" s="6">
        <v>67.319999999999993</v>
      </c>
      <c r="E3" s="6">
        <v>24.4</v>
      </c>
      <c r="F3" s="6">
        <v>-34.49</v>
      </c>
      <c r="G3" s="6">
        <v>61.6</v>
      </c>
    </row>
    <row r="4" spans="1:7" ht="16.8" x14ac:dyDescent="0.4">
      <c r="A4" s="4">
        <v>2</v>
      </c>
      <c r="B4" s="5" t="s">
        <v>4</v>
      </c>
      <c r="C4" s="6">
        <v>179.4</v>
      </c>
      <c r="D4" s="6">
        <v>67.319999999999993</v>
      </c>
      <c r="E4" s="6">
        <v>24.4</v>
      </c>
      <c r="F4" s="6">
        <v>-34.49</v>
      </c>
      <c r="G4" s="6">
        <v>61.6</v>
      </c>
    </row>
    <row r="5" spans="1:7" ht="16.8" x14ac:dyDescent="0.4">
      <c r="A5" s="4">
        <v>3</v>
      </c>
      <c r="B5" s="5" t="s">
        <v>5</v>
      </c>
      <c r="C5" s="6">
        <v>277.13</v>
      </c>
      <c r="D5" s="6">
        <v>178.11</v>
      </c>
      <c r="E5" s="6">
        <v>145.53</v>
      </c>
      <c r="F5" s="6">
        <v>87.79</v>
      </c>
      <c r="G5" s="6">
        <v>209.45</v>
      </c>
    </row>
    <row r="6" spans="1:7" ht="16.8" x14ac:dyDescent="0.4">
      <c r="A6" s="4">
        <v>4</v>
      </c>
      <c r="B6" s="5" t="s">
        <v>6</v>
      </c>
      <c r="C6" s="7"/>
      <c r="D6" s="7"/>
      <c r="E6" s="7"/>
      <c r="F6" s="7"/>
      <c r="G6" s="7"/>
    </row>
    <row r="7" spans="1:7" ht="16.8" x14ac:dyDescent="0.4">
      <c r="A7" s="4">
        <v>5</v>
      </c>
      <c r="B7" s="5" t="s">
        <v>7</v>
      </c>
      <c r="C7" s="7"/>
      <c r="D7" s="7"/>
      <c r="E7" s="7"/>
      <c r="F7" s="7"/>
      <c r="G7" s="7"/>
    </row>
    <row r="8" spans="1:7" ht="16.8" x14ac:dyDescent="0.4">
      <c r="A8" s="4">
        <v>6</v>
      </c>
      <c r="B8" s="5" t="s">
        <v>8</v>
      </c>
      <c r="C8" s="7"/>
      <c r="D8" s="7"/>
      <c r="E8" s="7"/>
      <c r="F8" s="7"/>
      <c r="G8" s="7"/>
    </row>
    <row r="9" spans="1:7" ht="16.8" x14ac:dyDescent="0.4">
      <c r="A9" s="4">
        <v>7</v>
      </c>
      <c r="B9" s="5" t="s">
        <v>9</v>
      </c>
      <c r="C9" s="7"/>
      <c r="D9" s="7"/>
      <c r="E9" s="7"/>
      <c r="F9" s="7"/>
      <c r="G9" s="7"/>
    </row>
    <row r="10" spans="1:7" ht="16.8" x14ac:dyDescent="0.4">
      <c r="A10" s="4">
        <v>8</v>
      </c>
      <c r="B10" s="5" t="s">
        <v>10</v>
      </c>
      <c r="C10" s="7"/>
      <c r="D10" s="7"/>
      <c r="E10" s="7"/>
      <c r="F10" s="7"/>
      <c r="G10" s="7"/>
    </row>
    <row r="11" spans="1:7" ht="16.8" x14ac:dyDescent="0.4">
      <c r="A11" s="4">
        <v>9</v>
      </c>
      <c r="B11" s="5" t="s">
        <v>11</v>
      </c>
      <c r="C11" s="7"/>
      <c r="D11" s="7"/>
      <c r="E11" s="7"/>
      <c r="F11" s="7"/>
      <c r="G11" s="7"/>
    </row>
    <row r="12" spans="1:7" ht="16.8" x14ac:dyDescent="0.4">
      <c r="A12" s="4">
        <v>10</v>
      </c>
      <c r="B12" s="5" t="s">
        <v>12</v>
      </c>
      <c r="C12" s="7"/>
      <c r="D12" s="7"/>
      <c r="E12" s="7"/>
      <c r="F12" s="7"/>
      <c r="G12" s="7"/>
    </row>
    <row r="13" spans="1:7" ht="16.8" x14ac:dyDescent="0.4">
      <c r="A13" s="4">
        <v>11</v>
      </c>
      <c r="B13" s="5" t="s">
        <v>13</v>
      </c>
      <c r="C13" s="7"/>
      <c r="D13" s="7"/>
      <c r="E13" s="7"/>
      <c r="F13" s="7"/>
      <c r="G13" s="7"/>
    </row>
    <row r="14" spans="1:7" ht="16.8" x14ac:dyDescent="0.4">
      <c r="A14" s="4">
        <v>12</v>
      </c>
      <c r="B14" s="5" t="s">
        <v>14</v>
      </c>
      <c r="C14" s="23"/>
      <c r="D14" s="7"/>
      <c r="E14" s="7"/>
      <c r="F14" s="7"/>
      <c r="G14" s="7"/>
    </row>
    <row r="15" spans="1:7" ht="16.8" x14ac:dyDescent="0.4">
      <c r="A15" s="4">
        <v>13</v>
      </c>
      <c r="B15" s="5" t="s">
        <v>15</v>
      </c>
      <c r="C15" s="7"/>
      <c r="D15" s="7"/>
      <c r="E15" s="7"/>
      <c r="F15" s="7"/>
      <c r="G15" s="7"/>
    </row>
    <row r="16" spans="1:7" ht="16.8" x14ac:dyDescent="0.4">
      <c r="A16" s="4">
        <v>14</v>
      </c>
      <c r="B16" s="5" t="s">
        <v>16</v>
      </c>
      <c r="C16" s="6">
        <v>0.93300000000000005</v>
      </c>
      <c r="D16" s="6">
        <v>0.95599999999999996</v>
      </c>
      <c r="E16" s="6"/>
      <c r="F16" s="6">
        <v>1</v>
      </c>
      <c r="G16" s="6">
        <v>0.999</v>
      </c>
    </row>
    <row r="17" spans="1:7" ht="16.8" x14ac:dyDescent="0.4">
      <c r="A17" s="4">
        <v>15</v>
      </c>
      <c r="B17" s="8" t="s">
        <v>17</v>
      </c>
      <c r="C17" s="7"/>
      <c r="D17" s="7"/>
      <c r="E17" s="7"/>
      <c r="F17" s="7"/>
      <c r="G17" s="7"/>
    </row>
    <row r="18" spans="1:7" ht="16.8" x14ac:dyDescent="0.4">
      <c r="A18" s="4">
        <v>16</v>
      </c>
      <c r="B18" s="5" t="s">
        <v>18</v>
      </c>
      <c r="C18" s="7"/>
      <c r="D18" s="7"/>
      <c r="E18" s="7"/>
      <c r="F18" s="7"/>
      <c r="G18" s="7"/>
    </row>
    <row r="19" spans="1:7" ht="16.8" x14ac:dyDescent="0.4">
      <c r="A19" s="4">
        <v>17</v>
      </c>
      <c r="B19" s="5" t="s">
        <v>19</v>
      </c>
      <c r="C19" s="7"/>
      <c r="D19" s="7"/>
      <c r="E19" s="7"/>
      <c r="F19" s="7"/>
      <c r="G19" s="7"/>
    </row>
    <row r="20" spans="1:7" ht="16.8" x14ac:dyDescent="0.4">
      <c r="A20" s="4">
        <v>18</v>
      </c>
      <c r="B20" s="5" t="s">
        <v>20</v>
      </c>
      <c r="C20" s="6">
        <v>8.52</v>
      </c>
      <c r="D20" s="6">
        <v>3.25</v>
      </c>
      <c r="E20" s="6">
        <v>1.23</v>
      </c>
      <c r="F20" s="6">
        <v>-1.96</v>
      </c>
      <c r="G20" s="6">
        <v>2.96</v>
      </c>
    </row>
    <row r="21" spans="1:7" ht="16.8" x14ac:dyDescent="0.4">
      <c r="A21" s="4">
        <v>19</v>
      </c>
      <c r="B21" s="5" t="s">
        <v>21</v>
      </c>
      <c r="C21" s="6">
        <v>2.13</v>
      </c>
      <c r="D21" s="6">
        <v>9.17</v>
      </c>
      <c r="E21" s="6">
        <v>2.66</v>
      </c>
      <c r="F21" s="6">
        <v>0.13200000000000001</v>
      </c>
      <c r="G21" s="6">
        <v>7.95</v>
      </c>
    </row>
    <row r="22" spans="1:7" ht="16.8" x14ac:dyDescent="0.4">
      <c r="A22" s="4">
        <v>20</v>
      </c>
      <c r="B22" s="5" t="s">
        <v>22</v>
      </c>
      <c r="C22" s="6">
        <v>2.13</v>
      </c>
      <c r="D22" s="6">
        <v>9.17</v>
      </c>
      <c r="E22" s="6">
        <v>2.66</v>
      </c>
      <c r="F22" s="6">
        <v>0.13200000000000001</v>
      </c>
      <c r="G22" s="6">
        <v>7.95</v>
      </c>
    </row>
    <row r="23" spans="1:7" ht="16.8" x14ac:dyDescent="0.4">
      <c r="A23" s="4">
        <v>21</v>
      </c>
      <c r="B23" s="5" t="s">
        <v>23</v>
      </c>
      <c r="C23" s="6">
        <v>18.510000000000002</v>
      </c>
      <c r="D23" s="6">
        <v>14.52</v>
      </c>
      <c r="E23" s="6">
        <v>14.16</v>
      </c>
      <c r="F23" s="6">
        <v>13.87</v>
      </c>
      <c r="G23" s="6">
        <v>16.05</v>
      </c>
    </row>
    <row r="24" spans="1:7" ht="16.8" x14ac:dyDescent="0.4">
      <c r="A24" s="4">
        <v>22</v>
      </c>
      <c r="B24" s="5" t="s">
        <v>24</v>
      </c>
      <c r="C24" s="6">
        <v>72.25</v>
      </c>
      <c r="D24" s="6">
        <v>119.51</v>
      </c>
      <c r="E24" s="6">
        <v>121.63</v>
      </c>
      <c r="F24" s="6">
        <v>169.79</v>
      </c>
      <c r="G24" s="6">
        <v>153.84</v>
      </c>
    </row>
    <row r="25" spans="1:7" ht="16.8" x14ac:dyDescent="0.4">
      <c r="A25" s="4">
        <v>23</v>
      </c>
      <c r="B25" s="5" t="s">
        <v>25</v>
      </c>
      <c r="C25" s="6">
        <v>1.31</v>
      </c>
      <c r="D25" s="6">
        <v>1.18</v>
      </c>
      <c r="E25" s="6">
        <v>1.17</v>
      </c>
      <c r="F25" s="6">
        <v>1.27</v>
      </c>
      <c r="G25" s="6">
        <v>1.01</v>
      </c>
    </row>
    <row r="26" spans="1:7" ht="16.8" x14ac:dyDescent="0.4">
      <c r="A26" s="4">
        <v>24</v>
      </c>
      <c r="B26" s="5" t="s">
        <v>26</v>
      </c>
      <c r="C26" s="6">
        <v>0.77900000000000003</v>
      </c>
      <c r="D26" s="6">
        <v>0.78100000000000003</v>
      </c>
      <c r="E26" s="6">
        <v>0.66200000000000003</v>
      </c>
      <c r="F26" s="6">
        <v>0.85799999999999998</v>
      </c>
      <c r="G26" s="6">
        <v>0.56599999999999995</v>
      </c>
    </row>
    <row r="27" spans="1:7" ht="16.8" x14ac:dyDescent="0.4">
      <c r="A27" s="4">
        <v>25</v>
      </c>
      <c r="B27" s="5" t="s">
        <v>27</v>
      </c>
      <c r="C27" s="6">
        <v>30.69</v>
      </c>
      <c r="D27" s="6">
        <v>38.81</v>
      </c>
      <c r="E27" s="6">
        <v>33.46</v>
      </c>
      <c r="F27" s="6">
        <v>43.82</v>
      </c>
      <c r="G27" s="6">
        <v>38.5</v>
      </c>
    </row>
    <row r="28" spans="1:7" ht="16.8" x14ac:dyDescent="0.4">
      <c r="A28" s="4">
        <v>26</v>
      </c>
      <c r="B28" s="5" t="s">
        <v>28</v>
      </c>
      <c r="C28" s="7"/>
      <c r="D28" s="7"/>
      <c r="E28" s="7"/>
      <c r="F28" s="7"/>
      <c r="G28" s="7"/>
    </row>
    <row r="29" spans="1:7" ht="16.8" x14ac:dyDescent="0.4">
      <c r="A29" s="4">
        <v>27</v>
      </c>
      <c r="B29" s="5" t="s">
        <v>29</v>
      </c>
      <c r="C29" s="6">
        <v>39.68</v>
      </c>
      <c r="D29" s="6">
        <v>72.53</v>
      </c>
      <c r="E29" s="6">
        <v>64.23</v>
      </c>
      <c r="F29" s="6">
        <v>40.82</v>
      </c>
      <c r="G29" s="6">
        <v>66.27</v>
      </c>
    </row>
    <row r="30" spans="1:7" ht="16.8" x14ac:dyDescent="0.4">
      <c r="A30" s="4">
        <v>28</v>
      </c>
      <c r="B30" s="5" t="s">
        <v>30</v>
      </c>
      <c r="C30" s="7"/>
      <c r="D30" s="7"/>
      <c r="E30" s="7"/>
      <c r="F30" s="7"/>
      <c r="G30" s="7"/>
    </row>
    <row r="31" spans="1:7" ht="16.8" x14ac:dyDescent="0.4">
      <c r="A31" s="4">
        <v>29</v>
      </c>
      <c r="B31" s="9" t="s">
        <v>31</v>
      </c>
      <c r="C31" s="6">
        <v>3.17</v>
      </c>
      <c r="D31" s="6">
        <v>1.84</v>
      </c>
      <c r="E31" s="6">
        <v>1.71</v>
      </c>
      <c r="F31" s="6">
        <v>1.1100000000000001</v>
      </c>
      <c r="G31" s="6">
        <v>1.69</v>
      </c>
    </row>
    <row r="32" spans="1:7" ht="16.8" x14ac:dyDescent="0.4">
      <c r="A32" s="4">
        <v>30</v>
      </c>
      <c r="B32" s="9" t="s">
        <v>32</v>
      </c>
      <c r="C32" s="6">
        <v>42.47</v>
      </c>
      <c r="D32" s="6">
        <v>32.479999999999997</v>
      </c>
      <c r="E32" s="6">
        <v>27.51</v>
      </c>
      <c r="F32" s="6">
        <v>25.81</v>
      </c>
      <c r="G32" s="6">
        <v>25.03</v>
      </c>
    </row>
    <row r="33" spans="1:7" ht="16.8" x14ac:dyDescent="0.4">
      <c r="A33" s="4">
        <v>31</v>
      </c>
      <c r="B33" s="9" t="s">
        <v>33</v>
      </c>
      <c r="C33" s="7"/>
      <c r="D33" s="7"/>
      <c r="E33" s="7"/>
      <c r="F33" s="7"/>
      <c r="G33" s="7"/>
    </row>
    <row r="34" spans="1:7" ht="16.8" x14ac:dyDescent="0.4">
      <c r="A34" s="4">
        <v>32</v>
      </c>
      <c r="B34" s="10" t="s">
        <v>34</v>
      </c>
      <c r="C34" s="6">
        <v>0.107</v>
      </c>
      <c r="D34" s="6">
        <v>0.23400000000000001</v>
      </c>
      <c r="E34" s="6">
        <v>7.0000000000000007E-2</v>
      </c>
      <c r="F34" s="6">
        <v>0.112</v>
      </c>
      <c r="G34" s="6">
        <v>0.13</v>
      </c>
    </row>
    <row r="35" spans="1:7" ht="16.8" x14ac:dyDescent="0.4">
      <c r="A35" s="4">
        <v>33</v>
      </c>
      <c r="B35" s="9" t="s">
        <v>35</v>
      </c>
      <c r="C35" s="7"/>
      <c r="D35" s="7"/>
      <c r="E35" s="7"/>
      <c r="F35" s="7"/>
      <c r="G35" s="7"/>
    </row>
    <row r="36" spans="1:7" ht="16.8" x14ac:dyDescent="0.4">
      <c r="A36" s="4">
        <v>34</v>
      </c>
      <c r="B36" s="5" t="s">
        <v>36</v>
      </c>
      <c r="C36" s="6">
        <v>88.2</v>
      </c>
      <c r="D36" s="6">
        <v>86.13</v>
      </c>
      <c r="E36" s="6">
        <v>89.04</v>
      </c>
      <c r="F36" s="6">
        <v>76.599999999999994</v>
      </c>
      <c r="G36" s="6">
        <v>91.89</v>
      </c>
    </row>
    <row r="37" spans="1:7" ht="16.8" x14ac:dyDescent="0.4">
      <c r="A37" s="4">
        <v>35</v>
      </c>
      <c r="B37" s="5" t="s">
        <v>37</v>
      </c>
      <c r="C37" s="6">
        <v>3.42</v>
      </c>
      <c r="D37" s="6">
        <v>2.15</v>
      </c>
      <c r="E37" s="6">
        <v>2.41</v>
      </c>
      <c r="F37" s="6">
        <v>2.46</v>
      </c>
      <c r="G37" s="6">
        <v>2.5499999999999998</v>
      </c>
    </row>
    <row r="38" spans="1:7" ht="16.8" x14ac:dyDescent="0.4">
      <c r="A38" s="4">
        <v>36</v>
      </c>
      <c r="B38" s="5" t="s">
        <v>38</v>
      </c>
      <c r="C38" s="6">
        <v>4.78</v>
      </c>
      <c r="D38" s="6">
        <v>4.7300000000000004</v>
      </c>
      <c r="E38" s="6">
        <v>4.92</v>
      </c>
      <c r="F38" s="6">
        <v>4.5</v>
      </c>
      <c r="G38" s="6">
        <v>4.8499999999999996</v>
      </c>
    </row>
    <row r="39" spans="1:7" ht="16.8" x14ac:dyDescent="0.4">
      <c r="A39" s="4">
        <v>37</v>
      </c>
      <c r="B39" s="5" t="s">
        <v>39</v>
      </c>
      <c r="C39" s="7"/>
      <c r="D39" s="7"/>
      <c r="E39" s="7"/>
      <c r="F39" s="7"/>
      <c r="G39" s="7"/>
    </row>
    <row r="40" spans="1:7" ht="16.8" x14ac:dyDescent="0.4">
      <c r="A40" s="4">
        <v>38</v>
      </c>
      <c r="B40" s="5" t="s">
        <v>40</v>
      </c>
      <c r="C40" s="23">
        <v>101</v>
      </c>
      <c r="D40" s="23">
        <v>133</v>
      </c>
      <c r="E40" s="23">
        <v>130</v>
      </c>
      <c r="F40" s="23">
        <v>136</v>
      </c>
      <c r="G40" s="23">
        <v>168</v>
      </c>
    </row>
    <row r="41" spans="1:7" ht="16.8" x14ac:dyDescent="0.4">
      <c r="A41" s="4">
        <v>39</v>
      </c>
      <c r="B41" s="5" t="s">
        <v>41</v>
      </c>
      <c r="C41" s="6">
        <v>106.65</v>
      </c>
      <c r="D41" s="6">
        <v>169.41</v>
      </c>
      <c r="E41" s="6">
        <v>151.52000000000001</v>
      </c>
      <c r="F41" s="6">
        <v>148.59</v>
      </c>
      <c r="G41" s="6">
        <v>143.08000000000001</v>
      </c>
    </row>
    <row r="42" spans="1:7" ht="16.8" x14ac:dyDescent="0.4">
      <c r="A42" s="4">
        <v>40</v>
      </c>
      <c r="B42" s="5" t="s">
        <v>42</v>
      </c>
      <c r="C42" s="6">
        <v>182.96</v>
      </c>
      <c r="D42" s="6">
        <v>246.6</v>
      </c>
      <c r="E42" s="6">
        <v>225.7</v>
      </c>
      <c r="F42" s="6">
        <v>229.71</v>
      </c>
      <c r="G42" s="6">
        <v>218.32</v>
      </c>
    </row>
    <row r="43" spans="1:7" ht="16.8" x14ac:dyDescent="0.4">
      <c r="A43" s="4">
        <v>41</v>
      </c>
      <c r="B43" s="9" t="s">
        <v>43</v>
      </c>
      <c r="C43" s="7"/>
      <c r="D43" s="7"/>
      <c r="E43" s="7"/>
      <c r="F43" s="7"/>
      <c r="G43" s="7"/>
    </row>
    <row r="44" spans="1:7" ht="16.8" x14ac:dyDescent="0.4">
      <c r="A44" s="4">
        <v>42</v>
      </c>
      <c r="B44" s="11" t="s">
        <v>44</v>
      </c>
      <c r="C44" s="7"/>
      <c r="D44" s="7"/>
      <c r="E44" s="7"/>
      <c r="F44" s="7"/>
      <c r="G44" s="7"/>
    </row>
    <row r="45" spans="1:7" ht="16.8" x14ac:dyDescent="0.4">
      <c r="A45" s="4">
        <v>43</v>
      </c>
      <c r="B45" s="9" t="s">
        <v>45</v>
      </c>
      <c r="C45" s="7"/>
      <c r="D45" s="7"/>
      <c r="E45" s="7"/>
      <c r="F45" s="7"/>
      <c r="G45" s="7"/>
    </row>
    <row r="46" spans="1:7" ht="16.8" x14ac:dyDescent="0.4">
      <c r="A46" s="4">
        <v>44</v>
      </c>
      <c r="B46" s="5" t="s">
        <v>46</v>
      </c>
      <c r="C46" s="6">
        <v>41.57</v>
      </c>
      <c r="D46" s="6">
        <v>41.03</v>
      </c>
      <c r="E46" s="6">
        <v>87.58</v>
      </c>
      <c r="F46" s="6">
        <v>-27.47</v>
      </c>
      <c r="G46" s="6">
        <v>7.53</v>
      </c>
    </row>
    <row r="47" spans="1:7" ht="16.8" x14ac:dyDescent="0.4">
      <c r="A47" s="4">
        <v>45</v>
      </c>
      <c r="B47" s="5" t="s">
        <v>47</v>
      </c>
      <c r="C47" s="6">
        <v>3.54</v>
      </c>
      <c r="D47" s="6">
        <v>1.33</v>
      </c>
      <c r="E47" s="6">
        <v>1.08</v>
      </c>
      <c r="F47" s="6">
        <v>0.53700000000000003</v>
      </c>
      <c r="G47" s="6">
        <v>0.222</v>
      </c>
    </row>
    <row r="48" spans="1:7" ht="16.8" x14ac:dyDescent="0.4">
      <c r="A48" s="4">
        <v>46</v>
      </c>
      <c r="B48" s="5" t="s">
        <v>48</v>
      </c>
      <c r="C48" s="6">
        <v>7.58</v>
      </c>
      <c r="D48" s="6">
        <v>3.24</v>
      </c>
      <c r="E48" s="6">
        <v>3.55</v>
      </c>
      <c r="F48" s="6">
        <v>1.63</v>
      </c>
      <c r="G48" s="6">
        <v>0.78800000000000003</v>
      </c>
    </row>
    <row r="49" spans="1:7" ht="16.8" x14ac:dyDescent="0.4">
      <c r="A49" s="4">
        <v>47</v>
      </c>
      <c r="B49" s="5" t="s">
        <v>49</v>
      </c>
      <c r="C49" s="7"/>
      <c r="D49" s="7"/>
      <c r="E49" s="7"/>
      <c r="F49" s="7"/>
      <c r="G49" s="7"/>
    </row>
    <row r="50" spans="1:7" ht="16.8" x14ac:dyDescent="0.4">
      <c r="A50" s="4">
        <v>48</v>
      </c>
      <c r="B50" s="5" t="s">
        <v>50</v>
      </c>
      <c r="C50" s="7"/>
      <c r="D50" s="7"/>
      <c r="E50" s="7"/>
      <c r="F50" s="7"/>
      <c r="G50" s="7"/>
    </row>
    <row r="51" spans="1:7" ht="16.8" x14ac:dyDescent="0.4">
      <c r="A51" s="4">
        <v>49</v>
      </c>
      <c r="B51" s="5" t="s">
        <v>51</v>
      </c>
      <c r="C51" s="7"/>
      <c r="D51" s="7"/>
      <c r="E51" s="7"/>
      <c r="F51" s="7"/>
      <c r="G51" s="7"/>
    </row>
    <row r="52" spans="1:7" ht="16.8" x14ac:dyDescent="0.4">
      <c r="A52" s="4">
        <v>50</v>
      </c>
      <c r="B52" s="11" t="s">
        <v>52</v>
      </c>
      <c r="C52" s="7"/>
      <c r="D52" s="7"/>
      <c r="E52" s="7"/>
      <c r="F52" s="7"/>
      <c r="G52" s="7"/>
    </row>
    <row r="53" spans="1:7" ht="16.8" x14ac:dyDescent="0.4">
      <c r="A53" s="4">
        <v>51</v>
      </c>
      <c r="B53" s="11" t="s">
        <v>53</v>
      </c>
      <c r="C53" s="7"/>
      <c r="D53" s="7"/>
      <c r="E53" s="7"/>
      <c r="F53" s="7"/>
      <c r="G53" s="7"/>
    </row>
    <row r="54" spans="1:7" ht="16.8" x14ac:dyDescent="0.4">
      <c r="A54" s="4">
        <v>52</v>
      </c>
      <c r="B54" s="11" t="s">
        <v>54</v>
      </c>
      <c r="C54" s="7"/>
      <c r="D54" s="7"/>
      <c r="E54" s="7"/>
      <c r="F54" s="7"/>
      <c r="G54" s="7"/>
    </row>
    <row r="55" spans="1:7" ht="16.8" x14ac:dyDescent="0.4">
      <c r="A55" s="4">
        <v>53</v>
      </c>
      <c r="B55" s="5" t="s">
        <v>55</v>
      </c>
      <c r="C55" s="7"/>
      <c r="D55" s="7"/>
      <c r="E55" s="7"/>
      <c r="F55" s="7"/>
      <c r="G55" s="7"/>
    </row>
    <row r="56" spans="1:7" ht="16.8" x14ac:dyDescent="0.4">
      <c r="A56" s="4">
        <v>54</v>
      </c>
      <c r="B56" s="5" t="s">
        <v>56</v>
      </c>
      <c r="C56" s="7"/>
      <c r="D56" s="7"/>
      <c r="E56" s="7"/>
      <c r="F56" s="7"/>
      <c r="G56" s="7"/>
    </row>
    <row r="57" spans="1:7" ht="16.8" x14ac:dyDescent="0.4">
      <c r="A57" s="4">
        <v>55</v>
      </c>
      <c r="B57" s="5" t="s">
        <v>57</v>
      </c>
      <c r="C57" s="7"/>
      <c r="D57" s="7"/>
      <c r="E57" s="7"/>
      <c r="F57" s="7"/>
      <c r="G57" s="7"/>
    </row>
    <row r="58" spans="1:7" ht="16.8" x14ac:dyDescent="0.4">
      <c r="A58" s="4">
        <v>56</v>
      </c>
      <c r="B58" s="5" t="s">
        <v>58</v>
      </c>
      <c r="C58" s="7"/>
      <c r="D58" s="7"/>
      <c r="E58" s="7"/>
      <c r="F58" s="7"/>
      <c r="G58" s="7"/>
    </row>
    <row r="59" spans="1:7" ht="16.8" x14ac:dyDescent="0.4">
      <c r="A59" s="4">
        <v>57</v>
      </c>
      <c r="B59" s="5" t="s">
        <v>59</v>
      </c>
      <c r="C59" s="6">
        <v>6.66</v>
      </c>
      <c r="D59" s="6">
        <v>4.4400000000000004</v>
      </c>
      <c r="E59" s="6"/>
      <c r="F59" s="6">
        <v>-9.0999999999999998E-2</v>
      </c>
      <c r="G59" s="6">
        <v>5.0999999999999997E-2</v>
      </c>
    </row>
    <row r="60" spans="1:7" ht="16.8" x14ac:dyDescent="0.4">
      <c r="A60" s="4">
        <v>58</v>
      </c>
      <c r="B60" s="5" t="s">
        <v>60</v>
      </c>
      <c r="C60" s="6">
        <v>15.02</v>
      </c>
      <c r="D60" s="6">
        <v>22.52</v>
      </c>
      <c r="E60" s="6"/>
      <c r="F60" s="6">
        <v>-1093.5</v>
      </c>
      <c r="G60" s="6">
        <v>1953</v>
      </c>
    </row>
    <row r="61" spans="1:7" ht="16.8" x14ac:dyDescent="0.4">
      <c r="A61" s="4">
        <v>59</v>
      </c>
      <c r="B61" s="5" t="s">
        <v>61</v>
      </c>
      <c r="C61" s="6">
        <v>18.239999999999998</v>
      </c>
      <c r="D61" s="6">
        <v>7.9</v>
      </c>
      <c r="E61" s="6">
        <v>4.0599999999999996</v>
      </c>
      <c r="F61" s="6">
        <v>-5.93</v>
      </c>
      <c r="G61" s="6">
        <v>10.47</v>
      </c>
    </row>
    <row r="62" spans="1:7" ht="16.8" x14ac:dyDescent="0.4">
      <c r="A62" s="4">
        <v>60</v>
      </c>
      <c r="B62" s="5" t="s">
        <v>62</v>
      </c>
      <c r="C62" s="6">
        <v>19.899999999999999</v>
      </c>
      <c r="D62" s="6">
        <v>13.17</v>
      </c>
      <c r="E62" s="6">
        <v>12.23</v>
      </c>
      <c r="F62" s="6">
        <v>8.75</v>
      </c>
      <c r="G62" s="6">
        <v>15.72</v>
      </c>
    </row>
    <row r="63" spans="1:7" ht="16.8" x14ac:dyDescent="0.4">
      <c r="A63" s="4">
        <v>61</v>
      </c>
      <c r="B63" s="5" t="s">
        <v>63</v>
      </c>
      <c r="C63" s="6">
        <v>7.75</v>
      </c>
      <c r="D63" s="6">
        <v>2.56</v>
      </c>
      <c r="E63" s="6">
        <v>1.1200000000000001</v>
      </c>
      <c r="F63" s="6">
        <v>-1.53</v>
      </c>
      <c r="G63" s="6">
        <v>2.62</v>
      </c>
    </row>
    <row r="64" spans="1:7" ht="16.8" x14ac:dyDescent="0.4">
      <c r="A64" s="4">
        <v>62</v>
      </c>
      <c r="B64" s="5" t="s">
        <v>64</v>
      </c>
      <c r="C64" s="7"/>
      <c r="D64" s="7"/>
      <c r="E64" s="7"/>
      <c r="F64" s="7"/>
      <c r="G64" s="7"/>
    </row>
    <row r="65" spans="1:7" ht="16.8" x14ac:dyDescent="0.4">
      <c r="A65" s="4">
        <v>63</v>
      </c>
      <c r="B65" s="5" t="s">
        <v>65</v>
      </c>
      <c r="C65" s="6">
        <v>-2.4700000000000002</v>
      </c>
      <c r="D65" s="6">
        <v>3.5</v>
      </c>
      <c r="E65" s="6">
        <v>3.93</v>
      </c>
      <c r="F65" s="6">
        <v>4.2699999999999996</v>
      </c>
      <c r="G65" s="6">
        <v>10.24</v>
      </c>
    </row>
    <row r="66" spans="1:7" ht="16.8" x14ac:dyDescent="0.4">
      <c r="A66" s="4">
        <v>64</v>
      </c>
      <c r="B66" s="5" t="s">
        <v>66</v>
      </c>
      <c r="C66" s="7"/>
      <c r="D66" s="7"/>
      <c r="E66" s="7"/>
      <c r="F66" s="7"/>
      <c r="G66" s="7"/>
    </row>
    <row r="67" spans="1:7" ht="16.8" x14ac:dyDescent="0.4">
      <c r="A67" s="4">
        <v>65</v>
      </c>
      <c r="B67" s="5" t="s">
        <v>67</v>
      </c>
      <c r="C67" s="7"/>
      <c r="D67" s="7"/>
      <c r="E67" s="7"/>
      <c r="F67" s="7"/>
      <c r="G67" s="7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VRL Logistics</vt:lpstr>
      <vt:lpstr>DB Corp</vt:lpstr>
      <vt:lpstr>Sky Gold &amp; Diamond</vt:lpstr>
      <vt:lpstr>Rain Industries</vt:lpstr>
      <vt:lpstr>Dynamitic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Ahire</dc:creator>
  <cp:lastModifiedBy>Abhilasha Ahire</cp:lastModifiedBy>
  <dcterms:created xsi:type="dcterms:W3CDTF">2025-06-27T20:16:13Z</dcterms:created>
  <dcterms:modified xsi:type="dcterms:W3CDTF">2025-06-28T14:17:22Z</dcterms:modified>
</cp:coreProperties>
</file>