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a\Downloads\"/>
    </mc:Choice>
  </mc:AlternateContent>
  <xr:revisionPtr revIDLastSave="0" documentId="13_ncr:1_{35DFA50A-47D5-4D0E-82D3-D3AD24BAA197}" xr6:coauthVersionLast="47" xr6:coauthVersionMax="47" xr10:uidLastSave="{00000000-0000-0000-0000-000000000000}"/>
  <bookViews>
    <workbookView xWindow="-108" yWindow="-108" windowWidth="23256" windowHeight="12456" xr2:uid="{59409DC3-CCEC-4BAC-A8DD-AEF0F3AA550F}"/>
  </bookViews>
  <sheets>
    <sheet name="PVR Inbox" sheetId="1" r:id="rId1"/>
    <sheet name="Usha Martin" sheetId="2" r:id="rId2"/>
    <sheet name="Mah Seamless" sheetId="3" r:id="rId3"/>
    <sheet name="Praj Industries" sheetId="4" r:id="rId4"/>
    <sheet name="Syrma SGS Technologi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4" l="1"/>
  <c r="F67" i="4"/>
  <c r="E67" i="4"/>
  <c r="D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2" i="4"/>
  <c r="F62" i="4"/>
  <c r="E62" i="4"/>
  <c r="D62" i="4"/>
  <c r="C62" i="4"/>
  <c r="G61" i="4"/>
  <c r="F61" i="4"/>
  <c r="E61" i="4"/>
  <c r="D61" i="4"/>
  <c r="C61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57" i="4"/>
  <c r="F57" i="4"/>
  <c r="F35" i="4" s="1"/>
  <c r="E57" i="4"/>
  <c r="E35" i="4" s="1"/>
  <c r="D57" i="4"/>
  <c r="D35" i="4" s="1"/>
  <c r="C57" i="4"/>
  <c r="C35" i="4" s="1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41" i="4"/>
  <c r="F41" i="4"/>
  <c r="E41" i="4"/>
  <c r="D41" i="4"/>
  <c r="C41" i="4"/>
  <c r="G40" i="4"/>
  <c r="F40" i="4"/>
  <c r="E40" i="4"/>
  <c r="E42" i="4" s="1"/>
  <c r="D40" i="4"/>
  <c r="D42" i="4" s="1"/>
  <c r="C40" i="4"/>
  <c r="G39" i="4"/>
  <c r="F39" i="4"/>
  <c r="E39" i="4"/>
  <c r="D39" i="4"/>
  <c r="C39" i="4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26" i="4"/>
  <c r="F26" i="4"/>
  <c r="E26" i="4"/>
  <c r="D26" i="4"/>
  <c r="C26" i="4"/>
  <c r="G25" i="4"/>
  <c r="F25" i="4"/>
  <c r="E25" i="4"/>
  <c r="D25" i="4"/>
  <c r="C25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G35" i="3" s="1"/>
  <c r="F57" i="3"/>
  <c r="F35" i="3" s="1"/>
  <c r="E57" i="3"/>
  <c r="E35" i="3" s="1"/>
  <c r="D57" i="3"/>
  <c r="D35" i="3" s="1"/>
  <c r="C57" i="3"/>
  <c r="C35" i="3" s="1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1" i="3"/>
  <c r="F41" i="3"/>
  <c r="E41" i="3"/>
  <c r="D41" i="3"/>
  <c r="C41" i="3"/>
  <c r="G40" i="3"/>
  <c r="G42" i="3" s="1"/>
  <c r="F40" i="3"/>
  <c r="F42" i="3" s="1"/>
  <c r="E40" i="3"/>
  <c r="D40" i="3"/>
  <c r="C40" i="3"/>
  <c r="G39" i="3"/>
  <c r="F39" i="3"/>
  <c r="E39" i="3"/>
  <c r="E42" i="3" s="1"/>
  <c r="D39" i="3"/>
  <c r="D42" i="3" s="1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D60" i="2"/>
  <c r="C60" i="2"/>
  <c r="F59" i="2"/>
  <c r="D59" i="2"/>
  <c r="C59" i="2"/>
  <c r="G58" i="2"/>
  <c r="F58" i="2"/>
  <c r="E58" i="2"/>
  <c r="D58" i="2"/>
  <c r="C58" i="2"/>
  <c r="G57" i="2"/>
  <c r="G35" i="2" s="1"/>
  <c r="F57" i="2"/>
  <c r="F35" i="2" s="1"/>
  <c r="E57" i="2"/>
  <c r="E35" i="2" s="1"/>
  <c r="D57" i="2"/>
  <c r="C57" i="2"/>
  <c r="C35" i="2" s="1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D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F7" i="2"/>
  <c r="D7" i="2"/>
  <c r="C7" i="2"/>
  <c r="G6" i="2"/>
  <c r="F6" i="2"/>
  <c r="E6" i="2"/>
  <c r="D6" i="2"/>
  <c r="C6" i="2"/>
  <c r="G5" i="2"/>
  <c r="F5" i="2"/>
  <c r="E5" i="2"/>
  <c r="D5" i="2"/>
  <c r="C5" i="2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G59" i="1"/>
  <c r="G58" i="1"/>
  <c r="F58" i="1"/>
  <c r="E58" i="1"/>
  <c r="D58" i="1"/>
  <c r="C58" i="1"/>
  <c r="G57" i="1"/>
  <c r="G35" i="1" s="1"/>
  <c r="F57" i="1"/>
  <c r="F35" i="1" s="1"/>
  <c r="E57" i="1"/>
  <c r="E35" i="1" s="1"/>
  <c r="D57" i="1"/>
  <c r="D35" i="1" s="1"/>
  <c r="C57" i="1"/>
  <c r="C35" i="1" s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40" i="1"/>
  <c r="F40" i="1"/>
  <c r="F42" i="1" s="1"/>
  <c r="E40" i="1"/>
  <c r="E42" i="1" s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G6" i="1"/>
  <c r="F6" i="1"/>
  <c r="E6" i="1"/>
  <c r="D6" i="1"/>
  <c r="C6" i="1"/>
  <c r="G5" i="1"/>
  <c r="F5" i="1"/>
  <c r="E5" i="1"/>
  <c r="D5" i="1"/>
  <c r="C5" i="1"/>
  <c r="G42" i="1" l="1"/>
  <c r="F42" i="2"/>
  <c r="F42" i="4"/>
  <c r="C42" i="1"/>
  <c r="E42" i="2"/>
  <c r="G42" i="4"/>
  <c r="C42" i="2"/>
  <c r="C42" i="3"/>
  <c r="D42" i="1"/>
  <c r="C42" i="4"/>
  <c r="G42" i="2"/>
  <c r="D42" i="2"/>
</calcChain>
</file>

<file path=xl/sharedStrings.xml><?xml version="1.0" encoding="utf-8"?>
<sst xmlns="http://schemas.openxmlformats.org/spreadsheetml/2006/main" count="340" uniqueCount="72">
  <si>
    <t xml:space="preserve">PVR Inbox </t>
  </si>
  <si>
    <t>ID</t>
  </si>
  <si>
    <t>Ratio Name</t>
  </si>
  <si>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</si>
  <si>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</si>
  <si>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</si>
  <si>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</si>
  <si>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</si>
  <si>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</si>
  <si>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</si>
  <si>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</si>
  <si>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</si>
  <si>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</si>
  <si>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Gross profit margin (%)</t>
  </si>
  <si>
    <t>Effective tax rate (%)</t>
  </si>
  <si>
    <t>Return on insvertment (%)</t>
  </si>
  <si>
    <t>Retention ratio (%)</t>
  </si>
  <si>
    <t>PBDIT Margin (%)</t>
  </si>
  <si>
    <t>PBIT Margin (%)</t>
  </si>
  <si>
    <t>PBT Margin (%)</t>
  </si>
  <si>
    <t>Net Profit Margin (%)</t>
  </si>
  <si>
    <t>Operating Profit Margin (%)</t>
  </si>
  <si>
    <t>EBIT Margin (%)</t>
  </si>
  <si>
    <t>EBITDA Margin (%)</t>
  </si>
  <si>
    <t>Total Debt/Equity (x)</t>
  </si>
  <si>
    <t>Current Ratio (x)</t>
  </si>
  <si>
    <t>Quick Ratio (x)</t>
  </si>
  <si>
    <t>Debt Ratio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</si>
  <si>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</si>
  <si>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</si>
  <si>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</si>
  <si>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</si>
  <si>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</si>
  <si>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</si>
  <si>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</si>
  <si>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</si>
  <si>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Asset Turnover Ratio (%)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</si>
  <si>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</si>
  <si>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</si>
  <si>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</si>
  <si>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</si>
  <si>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</si>
  <si>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</si>
  <si>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Fixed Asset Turnover Ratio (x)</t>
  </si>
  <si>
    <t>Working Capital Turnover Ratio (x)</t>
  </si>
  <si>
    <t>Revenue/Employee (₹)</t>
  </si>
  <si>
    <t>PE Ratio</t>
  </si>
  <si>
    <t>PS Ratio</t>
  </si>
  <si>
    <t>PB Ratio</t>
  </si>
  <si>
    <t>P/TBV Ratio</t>
  </si>
  <si>
    <t>P/FCF Ratio</t>
  </si>
  <si>
    <t>P/OCF Ratio</t>
  </si>
  <si>
    <t>angible Book Value/Share (₹)</t>
  </si>
  <si>
    <t>Net Asset Value (NAV)/Share (₹)</t>
  </si>
  <si>
    <t>Capital Employed/Share (₹)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</si>
  <si>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</si>
  <si>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</si>
  <si>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</si>
  <si>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</si>
  <si>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</si>
  <si>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</si>
  <si>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Return on Equity (ROE) (%)</t>
  </si>
  <si>
    <t>Return on Capital Employed (ROCE) (%)</t>
  </si>
  <si>
    <t>Return on Assets (ROA) (%)</t>
  </si>
  <si>
    <t>Operating Cash Flow/EBITDA</t>
  </si>
  <si>
    <t>Free Cash Flow/Net Income</t>
  </si>
  <si>
    <t>Capex/Sales (%)</t>
  </si>
  <si>
    <t xml:space="preserve">Depreciation/Fixed Assets (%)	</t>
  </si>
  <si>
    <t>Usha Martin</t>
  </si>
  <si>
    <t>Maharashtra Seamless</t>
  </si>
  <si>
    <t>Praj Industries</t>
  </si>
  <si>
    <t>Syrma SGS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</si>
</sst>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404040"/>
      <name val="Segoe UI"/>
      <family val="2"/>
    </font>
    <font>
      <sz val="11"/>
      <color theme="1"/>
      <name val="Segoe UI"/>
      <family val="2"/>
    </font>
    <font>
      <sz val="11"/>
      <color rgb="FF333333"/>
      <name val="Segoe UI"/>
      <family val="2"/>
    </font>
    <font>
      <sz val="11"/>
      <color rgb="FF21252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3" fillId="4" borderId="5" xfId="0" applyFont="1" applyFill="1" applyBorder="1" applyAlignment="1">
      <alignment horizontal="left" wrapText="1" indent="1"/>
    </xf>
    <xf numFmtId="0" fontId="4" fillId="0" borderId="5" xfId="0" applyFont="1" applyBorder="1" applyAlignment="1">
      <alignment horizontal="left" indent="1"/>
    </xf>
    <xf numFmtId="2" fontId="4" fillId="0" borderId="5" xfId="0" applyNumberFormat="1" applyFont="1" applyBorder="1" applyAlignment="1">
      <alignment horizontal="left" indent="1"/>
    </xf>
    <xf numFmtId="2" fontId="3" fillId="4" borderId="5" xfId="0" applyNumberFormat="1" applyFont="1" applyFill="1" applyBorder="1" applyAlignment="1">
      <alignment horizontal="left" wrapText="1" indent="1"/>
    </xf>
    <xf numFmtId="10" fontId="3" fillId="4" borderId="5" xfId="0" applyNumberFormat="1" applyFont="1" applyFill="1" applyBorder="1" applyAlignment="1">
      <alignment horizontal="left" wrapText="1" indent="1"/>
    </xf>
    <xf numFmtId="0" fontId="0" fillId="0" borderId="4" xfId="0" applyBorder="1" applyAlignment="1">
      <alignment vertical="center" wrapText="1"/>
    </xf>
    <xf numFmtId="0" fontId="4" fillId="0" borderId="5" xfId="0" applyFont="1" applyBorder="1"/>
    <xf numFmtId="0" fontId="3" fillId="0" borderId="5" xfId="0" applyFont="1" applyBorder="1"/>
    <xf numFmtId="0" fontId="4" fillId="4" borderId="5" xfId="0" applyFont="1" applyFill="1" applyBorder="1" applyAlignment="1">
      <alignment horizontal="left" vertical="center" wrapText="1" indent="1"/>
    </xf>
    <xf numFmtId="164" fontId="3" fillId="4" borderId="5" xfId="0" applyNumberFormat="1" applyFont="1" applyFill="1" applyBorder="1" applyAlignment="1">
      <alignment horizontal="left" wrapText="1" indent="1"/>
    </xf>
    <xf numFmtId="9" fontId="3" fillId="4" borderId="5" xfId="0" applyNumberFormat="1" applyFont="1" applyFill="1" applyBorder="1" applyAlignment="1">
      <alignment horizontal="left" wrapText="1" indent="1"/>
    </xf>
    <xf numFmtId="0" fontId="4" fillId="0" borderId="4" xfId="0" applyFont="1" applyBorder="1"/>
    <xf numFmtId="0" fontId="3" fillId="0" borderId="4" xfId="0" applyFont="1" applyBorder="1"/>
    <xf numFmtId="0" fontId="4" fillId="4" borderId="4" xfId="0" applyFont="1" applyFill="1" applyBorder="1" applyAlignment="1">
      <alignment horizontal="left" vertical="center" wrapText="1" indent="1"/>
    </xf>
    <xf numFmtId="165" fontId="3" fillId="4" borderId="5" xfId="0" applyNumberFormat="1" applyFont="1" applyFill="1" applyBorder="1" applyAlignment="1">
      <alignment horizontal="left" wrapText="1" indent="1"/>
    </xf>
    <xf numFmtId="2" fontId="0" fillId="0" borderId="0" xfId="0" applyNumberFormat="1"/>
    <xf numFmtId="0" fontId="0" fillId="0" borderId="6" xfId="0" applyBorder="1" applyAlignment="1">
      <alignment horizontal="center"/>
    </xf>
    <xf numFmtId="0" fontId="5" fillId="4" borderId="5" xfId="0" applyFont="1" applyFill="1" applyBorder="1" applyAlignment="1">
      <alignment horizontal="left" wrapText="1" indent="1"/>
    </xf>
    <xf numFmtId="0" fontId="5" fillId="0" borderId="5" xfId="0" applyFont="1" applyBorder="1" applyAlignment="1">
      <alignment horizontal="left" indent="1"/>
    </xf>
    <xf numFmtId="0" fontId="6" fillId="4" borderId="5" xfId="0" applyFont="1" applyFill="1" applyBorder="1" applyAlignment="1">
      <alignment horizontal="left" wrapText="1" inden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hilasha\Downloads\UptoSkills%20Task%204%20Rough.xlsx" TargetMode="External"/><Relationship Id="rId1" Type="http://schemas.openxmlformats.org/officeDocument/2006/relationships/externalLinkPath" Target="UptoSkills%20Task%204%20Rou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VR Inbox"/>
      <sheetName val="PVR Inbox Financials"/>
      <sheetName val="Usha Martin"/>
      <sheetName val="Usha Martin Fiancials"/>
      <sheetName val="Maharashtra seamless"/>
      <sheetName val="Maharashtra seamless Financials"/>
      <sheetName val="Praj industries"/>
      <sheetName val="Praj industries Financials"/>
      <sheetName val="Syrma SGS Tech"/>
      <sheetName val="Syrma SGS Tech Financials"/>
    </sheetNames>
    <sheetDataSet>
      <sheetData sheetId="0">
        <row r="3">
          <cell r="C3">
            <v>-3.3</v>
          </cell>
          <cell r="D3">
            <v>-51.6</v>
          </cell>
          <cell r="E3">
            <v>-80.23</v>
          </cell>
          <cell r="F3">
            <v>-135.63999999999999</v>
          </cell>
          <cell r="G3">
            <v>5.5</v>
          </cell>
        </row>
        <row r="6">
          <cell r="C6">
            <v>746.24153887820387</v>
          </cell>
          <cell r="D6">
            <v>748.15769675996216</v>
          </cell>
          <cell r="E6">
            <v>224.62076443719712</v>
          </cell>
          <cell r="F6">
            <v>301.73378265674899</v>
          </cell>
          <cell r="G6">
            <v>288.32223009750214</v>
          </cell>
        </row>
      </sheetData>
      <sheetData sheetId="1">
        <row r="3">
          <cell r="B3">
            <v>61071</v>
          </cell>
          <cell r="C3">
            <v>37506</v>
          </cell>
          <cell r="D3">
            <v>133100</v>
          </cell>
          <cell r="E3">
            <v>28001</v>
          </cell>
          <cell r="F3">
            <v>341444</v>
          </cell>
        </row>
        <row r="5">
          <cell r="B5">
            <v>62637</v>
          </cell>
          <cell r="C5">
            <v>38297</v>
          </cell>
          <cell r="D5">
            <v>165713</v>
          </cell>
          <cell r="E5">
            <v>74935</v>
          </cell>
          <cell r="F5">
            <v>345223</v>
          </cell>
          <cell r="G5">
            <v>311870</v>
          </cell>
        </row>
        <row r="6">
          <cell r="B6">
            <v>25680</v>
          </cell>
          <cell r="C6">
            <v>15675</v>
          </cell>
          <cell r="D6">
            <v>66677</v>
          </cell>
          <cell r="E6">
            <v>29004</v>
          </cell>
          <cell r="F6">
            <v>139095</v>
          </cell>
        </row>
        <row r="7">
          <cell r="B7">
            <v>35391</v>
          </cell>
          <cell r="C7">
            <v>21831</v>
          </cell>
          <cell r="D7">
            <v>66423</v>
          </cell>
          <cell r="E7">
            <v>-1003</v>
          </cell>
          <cell r="F7">
            <v>202349</v>
          </cell>
        </row>
        <row r="9">
          <cell r="B9">
            <v>18101</v>
          </cell>
          <cell r="C9">
            <v>10476</v>
          </cell>
          <cell r="D9">
            <v>10573</v>
          </cell>
          <cell r="E9">
            <v>-33493</v>
          </cell>
          <cell r="F9">
            <v>107659</v>
          </cell>
          <cell r="G9">
            <v>58633</v>
          </cell>
        </row>
        <row r="11">
          <cell r="B11">
            <v>5908</v>
          </cell>
          <cell r="C11">
            <v>2943</v>
          </cell>
          <cell r="D11">
            <v>-50867</v>
          </cell>
          <cell r="E11">
            <v>-90975</v>
          </cell>
          <cell r="F11">
            <v>53413</v>
          </cell>
          <cell r="G11">
            <v>39505</v>
          </cell>
        </row>
        <row r="12">
          <cell r="B12">
            <v>7913</v>
          </cell>
          <cell r="C12">
            <v>5716</v>
          </cell>
          <cell r="D12">
            <v>49817</v>
          </cell>
          <cell r="E12">
            <v>49784</v>
          </cell>
          <cell r="F12">
            <v>48179</v>
          </cell>
        </row>
        <row r="13">
          <cell r="B13">
            <v>-439</v>
          </cell>
          <cell r="C13">
            <v>-2090</v>
          </cell>
          <cell r="D13">
            <v>68071</v>
          </cell>
          <cell r="E13">
            <v>93884</v>
          </cell>
          <cell r="F13">
            <v>8959</v>
          </cell>
        </row>
        <row r="14">
          <cell r="B14">
            <v>112</v>
          </cell>
          <cell r="C14">
            <v>1274</v>
          </cell>
          <cell r="D14">
            <v>19220</v>
          </cell>
          <cell r="E14">
            <v>19063</v>
          </cell>
          <cell r="F14">
            <v>6274</v>
          </cell>
        </row>
        <row r="15">
          <cell r="B15">
            <v>327</v>
          </cell>
          <cell r="C15">
            <v>3364</v>
          </cell>
          <cell r="D15">
            <v>48851</v>
          </cell>
          <cell r="E15">
            <v>74821</v>
          </cell>
          <cell r="F15">
            <v>2685</v>
          </cell>
          <cell r="G15">
            <v>18940</v>
          </cell>
        </row>
        <row r="23">
          <cell r="B23">
            <v>2085.5</v>
          </cell>
          <cell r="C23">
            <v>4448.5</v>
          </cell>
          <cell r="D23">
            <v>5070.5</v>
          </cell>
          <cell r="E23">
            <v>10997.5</v>
          </cell>
          <cell r="F23">
            <v>18656</v>
          </cell>
        </row>
        <row r="25">
          <cell r="B25">
            <v>144701</v>
          </cell>
          <cell r="C25">
            <v>144254</v>
          </cell>
          <cell r="D25">
            <v>589137</v>
          </cell>
          <cell r="E25">
            <v>637205</v>
          </cell>
          <cell r="F25">
            <v>613872</v>
          </cell>
        </row>
        <row r="27">
          <cell r="B27">
            <v>88437</v>
          </cell>
          <cell r="C27">
            <v>85650</v>
          </cell>
          <cell r="D27">
            <v>426083</v>
          </cell>
          <cell r="E27">
            <v>446295</v>
          </cell>
          <cell r="F27">
            <v>479524</v>
          </cell>
        </row>
        <row r="29">
          <cell r="B29">
            <v>3930</v>
          </cell>
          <cell r="C29">
            <v>3331</v>
          </cell>
          <cell r="D29">
            <v>50076</v>
          </cell>
          <cell r="E29">
            <v>55561</v>
          </cell>
          <cell r="F29">
            <v>31559</v>
          </cell>
        </row>
        <row r="31">
          <cell r="B31">
            <v>725</v>
          </cell>
          <cell r="C31">
            <v>664</v>
          </cell>
          <cell r="D31">
            <v>3420</v>
          </cell>
          <cell r="E31">
            <v>2495</v>
          </cell>
          <cell r="F31">
            <v>3067</v>
          </cell>
        </row>
        <row r="32">
          <cell r="B32">
            <v>694.5</v>
          </cell>
          <cell r="C32">
            <v>2042</v>
          </cell>
          <cell r="D32">
            <v>2957.5</v>
          </cell>
          <cell r="E32">
            <v>2781</v>
          </cell>
          <cell r="F32">
            <v>3050.5</v>
          </cell>
        </row>
        <row r="33">
          <cell r="B33">
            <v>511</v>
          </cell>
          <cell r="C33">
            <v>533</v>
          </cell>
          <cell r="D33">
            <v>4196</v>
          </cell>
          <cell r="E33">
            <v>2397</v>
          </cell>
          <cell r="F33">
            <v>3307</v>
          </cell>
        </row>
        <row r="34">
          <cell r="F34">
            <v>117</v>
          </cell>
        </row>
        <row r="35">
          <cell r="B35">
            <v>9939</v>
          </cell>
          <cell r="C35">
            <v>8498</v>
          </cell>
          <cell r="D35">
            <v>86607</v>
          </cell>
          <cell r="E35">
            <v>100227</v>
          </cell>
          <cell r="F35">
            <v>75361</v>
          </cell>
        </row>
        <row r="36">
          <cell r="B36">
            <v>168204</v>
          </cell>
          <cell r="C36">
            <v>164767</v>
          </cell>
          <cell r="D36">
            <v>732584</v>
          </cell>
          <cell r="E36">
            <v>750256</v>
          </cell>
          <cell r="F36">
            <v>742920</v>
          </cell>
        </row>
        <row r="37">
          <cell r="B37">
            <v>73232</v>
          </cell>
          <cell r="C37">
            <v>73295</v>
          </cell>
          <cell r="D37">
            <v>137011</v>
          </cell>
          <cell r="E37">
            <v>183340</v>
          </cell>
          <cell r="F37">
            <v>148051</v>
          </cell>
        </row>
        <row r="40">
          <cell r="B40">
            <v>5827</v>
          </cell>
          <cell r="C40">
            <v>17578.5</v>
          </cell>
          <cell r="D40">
            <v>25165</v>
          </cell>
          <cell r="E40">
            <v>25779.5</v>
          </cell>
          <cell r="F40">
            <v>34007</v>
          </cell>
        </row>
        <row r="41">
          <cell r="B41">
            <v>23503</v>
          </cell>
          <cell r="C41">
            <v>20513</v>
          </cell>
          <cell r="D41">
            <v>143447</v>
          </cell>
          <cell r="E41">
            <v>113051</v>
          </cell>
          <cell r="F41">
            <v>129048</v>
          </cell>
        </row>
        <row r="42">
          <cell r="B42">
            <v>94972</v>
          </cell>
          <cell r="C42">
            <v>91472</v>
          </cell>
          <cell r="D42">
            <v>595573</v>
          </cell>
          <cell r="E42">
            <v>566916</v>
          </cell>
          <cell r="F42">
            <v>594869</v>
          </cell>
        </row>
        <row r="45">
          <cell r="B45">
            <v>-13564</v>
          </cell>
          <cell r="C45">
            <v>-12015</v>
          </cell>
          <cell r="D45">
            <v>-56840</v>
          </cell>
          <cell r="E45">
            <v>-12824</v>
          </cell>
          <cell r="F45">
            <v>-53687</v>
          </cell>
        </row>
        <row r="48">
          <cell r="B48">
            <v>1385.3</v>
          </cell>
          <cell r="C48">
            <v>1534</v>
          </cell>
          <cell r="D48">
            <v>1922.3</v>
          </cell>
          <cell r="E48">
            <v>1226.1500000000001</v>
          </cell>
          <cell r="F48">
            <v>1183.8</v>
          </cell>
        </row>
        <row r="50">
          <cell r="B50">
            <v>11942</v>
          </cell>
          <cell r="C50">
            <v>6886</v>
          </cell>
          <cell r="D50">
            <v>58584</v>
          </cell>
          <cell r="E50">
            <v>55529</v>
          </cell>
          <cell r="F50">
            <v>20499</v>
          </cell>
        </row>
        <row r="51">
          <cell r="B51">
            <v>19790</v>
          </cell>
          <cell r="C51">
            <v>8639</v>
          </cell>
          <cell r="D51">
            <v>16679</v>
          </cell>
          <cell r="E51">
            <v>41268</v>
          </cell>
          <cell r="F51">
            <v>78704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3600</v>
          </cell>
        </row>
        <row r="53">
          <cell r="B53">
            <v>-8.0640175025564198E-2</v>
          </cell>
          <cell r="C53">
            <v>-7.292115532843349E-2</v>
          </cell>
          <cell r="D53">
            <v>-7.758837211841918E-2</v>
          </cell>
          <cell r="E53">
            <v>-1.7092832313237081E-2</v>
          </cell>
          <cell r="F53">
            <v>-7.2264846820653636E-2</v>
          </cell>
        </row>
        <row r="54">
          <cell r="B54">
            <v>8.4896910893914532E-2</v>
          </cell>
          <cell r="C54">
            <v>8.4719634392809245E-2</v>
          </cell>
          <cell r="D54">
            <v>1.4480250728926648E-2</v>
          </cell>
          <cell r="E54">
            <v>7.6335277558593331E-2</v>
          </cell>
          <cell r="F54">
            <v>2.3588004091961448E-2</v>
          </cell>
        </row>
        <row r="55">
          <cell r="B55">
            <v>3.5124016075717579E-2</v>
          </cell>
          <cell r="C55">
            <v>1.7861586361346628E-2</v>
          </cell>
          <cell r="D55">
            <v>-6.9435040896334066E-2</v>
          </cell>
          <cell r="E55">
            <v>-0.12125861039431873</v>
          </cell>
          <cell r="F55">
            <v>7.1896031874226024E-2</v>
          </cell>
        </row>
        <row r="56">
          <cell r="B56">
            <v>1.4586404413932526E-2</v>
          </cell>
          <cell r="C56">
            <v>1.6770159174392164E-2</v>
          </cell>
          <cell r="D56">
            <v>3.2276479961314566E-3</v>
          </cell>
          <cell r="E56">
            <v>2.162842466961596E-3</v>
          </cell>
          <cell r="F56">
            <v>1.9900179703430504E-3</v>
          </cell>
        </row>
        <row r="57">
          <cell r="B57">
            <v>0.36307697795533994</v>
          </cell>
          <cell r="C57">
            <v>0.22763053281300261</v>
          </cell>
          <cell r="D57">
            <v>0.18168564970023915</v>
          </cell>
          <cell r="E57">
            <v>3.7321927448764156E-2</v>
          </cell>
          <cell r="F57">
            <v>0.45959726484682067</v>
          </cell>
        </row>
        <row r="58">
          <cell r="B58">
            <v>6344</v>
          </cell>
          <cell r="C58">
            <v>6360</v>
          </cell>
          <cell r="D58">
            <v>12490</v>
          </cell>
          <cell r="E58">
            <v>11674</v>
          </cell>
          <cell r="F58">
            <v>38505</v>
          </cell>
        </row>
        <row r="60">
          <cell r="B60">
            <v>98.134445999999997</v>
          </cell>
          <cell r="C60">
            <v>97.967314000000002</v>
          </cell>
          <cell r="D60">
            <v>609.96587</v>
          </cell>
          <cell r="E60">
            <v>607.62171999999998</v>
          </cell>
          <cell r="F60">
            <v>513.49144999999999</v>
          </cell>
        </row>
        <row r="61">
          <cell r="B61">
            <v>14424</v>
          </cell>
          <cell r="C61">
            <v>14384</v>
          </cell>
          <cell r="D61">
            <v>15907</v>
          </cell>
          <cell r="E61">
            <v>60405</v>
          </cell>
          <cell r="F61">
            <v>23501</v>
          </cell>
        </row>
        <row r="62">
          <cell r="B62">
            <v>13446</v>
          </cell>
          <cell r="C62">
            <v>2279</v>
          </cell>
          <cell r="D62">
            <v>4189</v>
          </cell>
          <cell r="E62">
            <v>29594</v>
          </cell>
          <cell r="F62">
            <v>40199</v>
          </cell>
        </row>
        <row r="63">
          <cell r="F63">
            <v>7.0108275415296593</v>
          </cell>
        </row>
        <row r="64">
          <cell r="B64">
            <v>16140</v>
          </cell>
          <cell r="C64">
            <v>15699</v>
          </cell>
          <cell r="D64">
            <v>8665</v>
          </cell>
          <cell r="E64">
            <v>7763</v>
          </cell>
          <cell r="F64">
            <v>14500</v>
          </cell>
        </row>
        <row r="65">
          <cell r="B65">
            <v>13247</v>
          </cell>
          <cell r="C65">
            <v>14596</v>
          </cell>
          <cell r="D65">
            <v>100288</v>
          </cell>
          <cell r="E65">
            <v>79396</v>
          </cell>
          <cell r="F65">
            <v>78519</v>
          </cell>
        </row>
        <row r="66">
          <cell r="B66">
            <v>10474</v>
          </cell>
          <cell r="C66">
            <v>12723</v>
          </cell>
          <cell r="D66">
            <v>103314</v>
          </cell>
          <cell r="E66">
            <v>97999</v>
          </cell>
          <cell r="F66">
            <v>91344</v>
          </cell>
        </row>
        <row r="67">
          <cell r="B67">
            <v>6703</v>
          </cell>
          <cell r="C67">
            <v>5204</v>
          </cell>
          <cell r="D67">
            <v>47050</v>
          </cell>
          <cell r="E67">
            <v>36958</v>
          </cell>
          <cell r="F67">
            <v>18734</v>
          </cell>
        </row>
        <row r="68">
          <cell r="B68">
            <v>17177</v>
          </cell>
          <cell r="C68">
            <v>17927</v>
          </cell>
          <cell r="D68">
            <v>150364</v>
          </cell>
          <cell r="E68">
            <v>134957</v>
          </cell>
          <cell r="F68">
            <v>110078</v>
          </cell>
        </row>
        <row r="70">
          <cell r="B70">
            <v>62.829947208446647</v>
          </cell>
          <cell r="C70">
            <v>-71.821187077385432</v>
          </cell>
          <cell r="D70">
            <v>375.34016642262776</v>
          </cell>
          <cell r="E70">
            <v>-91.799240871123814</v>
          </cell>
          <cell r="F70">
            <v>10.658681082202257</v>
          </cell>
        </row>
      </sheetData>
      <sheetData sheetId="2">
        <row r="3">
          <cell r="C3">
            <v>13.92</v>
          </cell>
          <cell r="D3">
            <v>11.51</v>
          </cell>
          <cell r="E3">
            <v>9.56</v>
          </cell>
          <cell r="F3">
            <v>4.91</v>
          </cell>
          <cell r="G3">
            <v>13.75</v>
          </cell>
        </row>
        <row r="6">
          <cell r="C6">
            <v>78.227212560089399</v>
          </cell>
          <cell r="D6">
            <v>66.780144160082017</v>
          </cell>
          <cell r="E6">
            <v>55.696334122613578</v>
          </cell>
          <cell r="F6">
            <v>46.172533349381894</v>
          </cell>
          <cell r="G6">
            <v>41.519085436857395</v>
          </cell>
        </row>
      </sheetData>
      <sheetData sheetId="3">
        <row r="3">
          <cell r="B3">
            <v>322520</v>
          </cell>
          <cell r="C3">
            <v>326776</v>
          </cell>
          <cell r="D3">
            <v>268807</v>
          </cell>
          <cell r="E3">
            <v>209728</v>
          </cell>
          <cell r="F3">
            <v>215382</v>
          </cell>
        </row>
        <row r="5">
          <cell r="B5">
            <v>326548</v>
          </cell>
          <cell r="C5">
            <v>329582</v>
          </cell>
          <cell r="D5">
            <v>272331</v>
          </cell>
          <cell r="E5">
            <v>212622</v>
          </cell>
          <cell r="F5">
            <v>220717</v>
          </cell>
          <cell r="G5">
            <v>250928</v>
          </cell>
        </row>
        <row r="6">
          <cell r="B6">
            <v>209750</v>
          </cell>
          <cell r="C6">
            <v>220512</v>
          </cell>
          <cell r="D6">
            <v>193251</v>
          </cell>
          <cell r="E6">
            <v>146877</v>
          </cell>
          <cell r="F6">
            <v>146363</v>
          </cell>
        </row>
        <row r="7">
          <cell r="B7">
            <v>112770</v>
          </cell>
          <cell r="C7">
            <v>106264</v>
          </cell>
          <cell r="D7">
            <v>75556</v>
          </cell>
          <cell r="E7">
            <v>62851</v>
          </cell>
          <cell r="F7">
            <v>69019</v>
          </cell>
        </row>
        <row r="9">
          <cell r="B9">
            <v>56202</v>
          </cell>
          <cell r="C9">
            <v>48737</v>
          </cell>
          <cell r="D9">
            <v>26857</v>
          </cell>
          <cell r="E9">
            <v>28362</v>
          </cell>
          <cell r="F9">
            <v>29895</v>
          </cell>
          <cell r="G9">
            <v>15317</v>
          </cell>
        </row>
        <row r="11">
          <cell r="B11">
            <v>48502</v>
          </cell>
          <cell r="C11">
            <v>41989</v>
          </cell>
          <cell r="D11">
            <v>19882</v>
          </cell>
          <cell r="E11">
            <v>21575</v>
          </cell>
          <cell r="F11">
            <v>23533</v>
          </cell>
          <cell r="G11">
            <v>9231</v>
          </cell>
        </row>
        <row r="12">
          <cell r="B12">
            <v>2478</v>
          </cell>
          <cell r="C12">
            <v>3027</v>
          </cell>
          <cell r="D12">
            <v>4246</v>
          </cell>
          <cell r="E12">
            <v>5690</v>
          </cell>
          <cell r="F12">
            <v>7418</v>
          </cell>
        </row>
        <row r="13">
          <cell r="B13">
            <v>54951</v>
          </cell>
          <cell r="C13">
            <v>45538</v>
          </cell>
          <cell r="D13">
            <v>33788</v>
          </cell>
          <cell r="E13">
            <v>18779</v>
          </cell>
          <cell r="F13">
            <v>14716</v>
          </cell>
        </row>
        <row r="14">
          <cell r="B14">
            <v>12539</v>
          </cell>
          <cell r="C14">
            <v>10478</v>
          </cell>
          <cell r="D14">
            <v>5485</v>
          </cell>
          <cell r="E14">
            <v>3644</v>
          </cell>
          <cell r="F14">
            <v>20973</v>
          </cell>
        </row>
        <row r="15">
          <cell r="B15">
            <v>42412</v>
          </cell>
          <cell r="C15">
            <v>35060</v>
          </cell>
          <cell r="D15">
            <v>29143</v>
          </cell>
          <cell r="E15">
            <v>15594</v>
          </cell>
          <cell r="F15">
            <v>-6214</v>
          </cell>
          <cell r="G15">
            <v>39201</v>
          </cell>
        </row>
        <row r="23">
          <cell r="B23">
            <v>51960</v>
          </cell>
          <cell r="C23">
            <v>45699</v>
          </cell>
          <cell r="D23">
            <v>37081</v>
          </cell>
          <cell r="E23">
            <v>31296.5</v>
          </cell>
          <cell r="F23">
            <v>31192.5</v>
          </cell>
        </row>
        <row r="25">
          <cell r="B25">
            <v>271425</v>
          </cell>
          <cell r="C25">
            <v>237766</v>
          </cell>
          <cell r="D25">
            <v>203801</v>
          </cell>
          <cell r="E25">
            <v>179460</v>
          </cell>
          <cell r="F25">
            <v>170844</v>
          </cell>
        </row>
        <row r="27">
          <cell r="B27">
            <v>118984</v>
          </cell>
          <cell r="C27">
            <v>96978</v>
          </cell>
          <cell r="D27">
            <v>84549</v>
          </cell>
          <cell r="E27">
            <v>86880</v>
          </cell>
          <cell r="F27">
            <v>88189</v>
          </cell>
        </row>
        <row r="29">
          <cell r="B29">
            <v>14978</v>
          </cell>
          <cell r="C29">
            <v>15016</v>
          </cell>
          <cell r="D29">
            <v>15438</v>
          </cell>
          <cell r="E29">
            <v>9946</v>
          </cell>
          <cell r="F29">
            <v>9732</v>
          </cell>
        </row>
        <row r="31">
          <cell r="B31">
            <v>88962</v>
          </cell>
          <cell r="C31">
            <v>88993</v>
          </cell>
          <cell r="D31">
            <v>79743</v>
          </cell>
          <cell r="E31">
            <v>67169</v>
          </cell>
          <cell r="F31">
            <v>61523</v>
          </cell>
        </row>
        <row r="32">
          <cell r="B32">
            <v>88977.5</v>
          </cell>
          <cell r="C32">
            <v>84368</v>
          </cell>
          <cell r="D32">
            <v>73456</v>
          </cell>
          <cell r="E32">
            <v>64346</v>
          </cell>
          <cell r="F32">
            <v>63108</v>
          </cell>
        </row>
        <row r="33">
          <cell r="B33">
            <v>1265</v>
          </cell>
          <cell r="C33">
            <v>1047</v>
          </cell>
          <cell r="D33">
            <v>981</v>
          </cell>
          <cell r="E33">
            <v>648</v>
          </cell>
          <cell r="F33">
            <v>626</v>
          </cell>
        </row>
        <row r="35">
          <cell r="B35">
            <v>178114</v>
          </cell>
          <cell r="C35">
            <v>174936</v>
          </cell>
          <cell r="D35">
            <v>157661</v>
          </cell>
          <cell r="E35">
            <v>137918</v>
          </cell>
          <cell r="F35">
            <v>129418</v>
          </cell>
        </row>
        <row r="36">
          <cell r="B36">
            <v>333013</v>
          </cell>
          <cell r="C36">
            <v>308683</v>
          </cell>
          <cell r="D36">
            <v>274288</v>
          </cell>
          <cell r="E36">
            <v>260529</v>
          </cell>
          <cell r="F36">
            <v>256090</v>
          </cell>
        </row>
        <row r="37">
          <cell r="B37">
            <v>238391</v>
          </cell>
          <cell r="C37">
            <v>203507</v>
          </cell>
          <cell r="D37">
            <v>169730</v>
          </cell>
          <cell r="E37">
            <v>140707</v>
          </cell>
          <cell r="F37">
            <v>126526</v>
          </cell>
        </row>
        <row r="40">
          <cell r="B40">
            <v>27355.5</v>
          </cell>
          <cell r="C40">
            <v>29689.5</v>
          </cell>
          <cell r="D40">
            <v>32866.5</v>
          </cell>
          <cell r="E40">
            <v>36279.5</v>
          </cell>
          <cell r="F40">
            <v>34391</v>
          </cell>
        </row>
        <row r="41">
          <cell r="B41">
            <v>61588</v>
          </cell>
          <cell r="C41">
            <v>70917</v>
          </cell>
          <cell r="D41">
            <v>70487</v>
          </cell>
          <cell r="E41">
            <v>81069</v>
          </cell>
          <cell r="F41">
            <v>85246</v>
          </cell>
        </row>
        <row r="42">
          <cell r="B42">
            <v>94622</v>
          </cell>
          <cell r="C42">
            <v>105176</v>
          </cell>
          <cell r="D42">
            <v>104558</v>
          </cell>
          <cell r="E42">
            <v>119822</v>
          </cell>
          <cell r="F42">
            <v>129564</v>
          </cell>
        </row>
        <row r="45">
          <cell r="B45">
            <v>116526</v>
          </cell>
          <cell r="C45">
            <v>104019</v>
          </cell>
          <cell r="D45">
            <v>87174</v>
          </cell>
          <cell r="E45">
            <v>56849</v>
          </cell>
          <cell r="F45">
            <v>44172</v>
          </cell>
        </row>
        <row r="48">
          <cell r="B48">
            <v>333.25</v>
          </cell>
          <cell r="C48">
            <v>214.5</v>
          </cell>
          <cell r="D48">
            <v>134.5</v>
          </cell>
          <cell r="E48">
            <v>33.049999999999997</v>
          </cell>
          <cell r="F48">
            <v>16</v>
          </cell>
        </row>
        <row r="50">
          <cell r="B50">
            <v>6880</v>
          </cell>
          <cell r="C50">
            <v>6077</v>
          </cell>
          <cell r="D50">
            <v>6122</v>
          </cell>
          <cell r="E50">
            <v>5948</v>
          </cell>
          <cell r="F50">
            <v>5559</v>
          </cell>
        </row>
        <row r="51">
          <cell r="B51">
            <v>44384</v>
          </cell>
          <cell r="C51">
            <v>25159</v>
          </cell>
          <cell r="D51">
            <v>15857</v>
          </cell>
          <cell r="E51">
            <v>21370</v>
          </cell>
          <cell r="F51">
            <v>21242</v>
          </cell>
        </row>
        <row r="52">
          <cell r="B52">
            <v>7619</v>
          </cell>
          <cell r="C52">
            <v>6095</v>
          </cell>
          <cell r="D52">
            <v>0</v>
          </cell>
          <cell r="E52">
            <v>3</v>
          </cell>
          <cell r="F52">
            <v>0</v>
          </cell>
        </row>
        <row r="53">
          <cell r="B53">
            <v>0.34991426761117433</v>
          </cell>
          <cell r="C53">
            <v>0.33697676904785817</v>
          </cell>
          <cell r="D53">
            <v>0.31781922650644578</v>
          </cell>
          <cell r="E53">
            <v>0.21820603464489557</v>
          </cell>
          <cell r="F53">
            <v>0.17248623530789955</v>
          </cell>
        </row>
        <row r="54">
          <cell r="B54">
            <v>0.44093173539771718</v>
          </cell>
          <cell r="C54">
            <v>0.36510595011711044</v>
          </cell>
          <cell r="D54">
            <v>0.30513547803768304</v>
          </cell>
          <cell r="E54">
            <v>0.10143208625527292</v>
          </cell>
          <cell r="F54">
            <v>0.16147448162755282</v>
          </cell>
        </row>
        <row r="55">
          <cell r="B55">
            <v>0.14564596577310795</v>
          </cell>
          <cell r="C55">
            <v>0.13602627938694389</v>
          </cell>
          <cell r="D55">
            <v>7.2485854284547624E-2</v>
          </cell>
          <cell r="E55">
            <v>8.2812278095720629E-2</v>
          </cell>
          <cell r="F55">
            <v>9.1893474950212814E-2</v>
          </cell>
        </row>
        <row r="56">
          <cell r="B56">
            <v>1.000711683928255E-3</v>
          </cell>
          <cell r="C56">
            <v>6.9488763553548463E-4</v>
          </cell>
          <cell r="D56">
            <v>4.9036049699585833E-4</v>
          </cell>
          <cell r="E56">
            <v>1.2685727884419775E-4</v>
          </cell>
          <cell r="F56">
            <v>6.2478035065797183E-5</v>
          </cell>
        </row>
        <row r="57">
          <cell r="B57">
            <v>0.96849071958151789</v>
          </cell>
          <cell r="C57">
            <v>1.0586135290897134</v>
          </cell>
          <cell r="D57">
            <v>0.98001735402204981</v>
          </cell>
          <cell r="E57">
            <v>0.80500827163194888</v>
          </cell>
          <cell r="F57">
            <v>0.84104025928384551</v>
          </cell>
        </row>
        <row r="58">
          <cell r="B58">
            <v>27762</v>
          </cell>
          <cell r="C58">
            <v>18233</v>
          </cell>
          <cell r="D58">
            <v>5112</v>
          </cell>
          <cell r="E58">
            <v>3707</v>
          </cell>
          <cell r="F58">
            <v>4056</v>
          </cell>
        </row>
        <row r="60">
          <cell r="B60">
            <v>3047.4178000000002</v>
          </cell>
          <cell r="C60">
            <v>3047.4178000000002</v>
          </cell>
          <cell r="D60">
            <v>3047.4178000000002</v>
          </cell>
          <cell r="E60">
            <v>3047.4178000000002</v>
          </cell>
          <cell r="F60">
            <v>3047.4178000000002</v>
          </cell>
        </row>
        <row r="61">
          <cell r="B61">
            <v>225472</v>
          </cell>
          <cell r="C61">
            <v>191320</v>
          </cell>
          <cell r="D61">
            <v>159130</v>
          </cell>
          <cell r="E61">
            <v>129892</v>
          </cell>
          <cell r="F61">
            <v>115835</v>
          </cell>
        </row>
        <row r="62">
          <cell r="B62">
            <v>16622</v>
          </cell>
          <cell r="C62">
            <v>6926</v>
          </cell>
          <cell r="D62">
            <v>10745</v>
          </cell>
          <cell r="E62">
            <v>17663</v>
          </cell>
          <cell r="F62">
            <v>17186</v>
          </cell>
        </row>
        <row r="63">
          <cell r="B63">
            <v>2.5001494708077114</v>
          </cell>
          <cell r="C63">
            <v>2.0000539473123768</v>
          </cell>
          <cell r="E63">
            <v>9.8444000688057928E-4</v>
          </cell>
        </row>
        <row r="64">
          <cell r="B64">
            <v>4859</v>
          </cell>
          <cell r="C64">
            <v>4651</v>
          </cell>
          <cell r="D64">
            <v>6285</v>
          </cell>
          <cell r="E64">
            <v>2271</v>
          </cell>
          <cell r="F64">
            <v>559</v>
          </cell>
        </row>
        <row r="66">
          <cell r="B66">
            <v>20018</v>
          </cell>
          <cell r="C66">
            <v>19729</v>
          </cell>
          <cell r="D66">
            <v>18854</v>
          </cell>
          <cell r="E66">
            <v>23739</v>
          </cell>
          <cell r="F66">
            <v>30518</v>
          </cell>
        </row>
        <row r="67">
          <cell r="B67">
            <v>9758</v>
          </cell>
          <cell r="C67">
            <v>15726</v>
          </cell>
          <cell r="D67">
            <v>17792</v>
          </cell>
          <cell r="E67">
            <v>24922</v>
          </cell>
          <cell r="F67">
            <v>23326</v>
          </cell>
        </row>
        <row r="68">
          <cell r="B68">
            <v>29776</v>
          </cell>
          <cell r="C68">
            <v>35455</v>
          </cell>
          <cell r="D68">
            <v>36646</v>
          </cell>
          <cell r="E68">
            <v>48661</v>
          </cell>
          <cell r="F68">
            <v>53844</v>
          </cell>
        </row>
        <row r="70">
          <cell r="B70">
            <v>-1.3024212304453204</v>
          </cell>
          <cell r="C70">
            <v>21.56528661828003</v>
          </cell>
          <cell r="D70">
            <v>28.169343149221849</v>
          </cell>
          <cell r="E70">
            <v>-2.6251033048258443</v>
          </cell>
          <cell r="F70">
            <v>-13.440369737767508</v>
          </cell>
        </row>
      </sheetData>
      <sheetData sheetId="4">
        <row r="3">
          <cell r="C3">
            <v>70.989999999999995</v>
          </cell>
          <cell r="D3">
            <v>57.07</v>
          </cell>
          <cell r="E3">
            <v>56.75</v>
          </cell>
          <cell r="F3">
            <v>14.63</v>
          </cell>
          <cell r="G3">
            <v>12.52</v>
          </cell>
        </row>
        <row r="6">
          <cell r="C6">
            <v>427.6665663775496</v>
          </cell>
          <cell r="D6">
            <v>356.26766035977573</v>
          </cell>
          <cell r="E6">
            <v>551.73603506383756</v>
          </cell>
          <cell r="F6">
            <v>492.36040511629125</v>
          </cell>
          <cell r="G6">
            <v>478.3138192443044</v>
          </cell>
        </row>
      </sheetData>
      <sheetData sheetId="5">
        <row r="3">
          <cell r="B3">
            <v>5404.12</v>
          </cell>
          <cell r="C3">
            <v>5716.37</v>
          </cell>
          <cell r="D3">
            <v>420028.22</v>
          </cell>
          <cell r="E3">
            <v>230834.4</v>
          </cell>
          <cell r="F3">
            <v>264482.87</v>
          </cell>
        </row>
        <row r="5">
          <cell r="B5">
            <v>5546.3</v>
          </cell>
          <cell r="C5">
            <v>5805.24</v>
          </cell>
          <cell r="D5">
            <v>431114.76</v>
          </cell>
          <cell r="E5">
            <v>239574.58</v>
          </cell>
          <cell r="F5">
            <v>269482.14</v>
          </cell>
          <cell r="G5">
            <v>312062.96999999997</v>
          </cell>
        </row>
        <row r="6">
          <cell r="B6">
            <v>3970.26</v>
          </cell>
          <cell r="C6">
            <v>4429.12</v>
          </cell>
          <cell r="D6">
            <v>375532.67</v>
          </cell>
          <cell r="E6">
            <v>189698.75</v>
          </cell>
          <cell r="F6">
            <v>204076.6</v>
          </cell>
        </row>
        <row r="7">
          <cell r="B7">
            <v>1576.04</v>
          </cell>
          <cell r="C7">
            <v>1376.12</v>
          </cell>
          <cell r="D7">
            <v>55582.090000000026</v>
          </cell>
          <cell r="E7">
            <v>49875.829999999987</v>
          </cell>
          <cell r="F7">
            <v>65405.540000000008</v>
          </cell>
        </row>
        <row r="9">
          <cell r="B9">
            <v>1399.82</v>
          </cell>
          <cell r="C9">
            <v>1123.73</v>
          </cell>
          <cell r="D9">
            <v>41728.980000000025</v>
          </cell>
          <cell r="E9">
            <v>41180.389999999985</v>
          </cell>
          <cell r="F9">
            <v>58307.55000000001</v>
          </cell>
          <cell r="G9">
            <v>59811.829999999958</v>
          </cell>
        </row>
        <row r="11">
          <cell r="B11">
            <v>1290.0999999999999</v>
          </cell>
          <cell r="C11">
            <v>986.01</v>
          </cell>
          <cell r="D11">
            <v>27943.700000000026</v>
          </cell>
          <cell r="E11">
            <v>29034.189999999984</v>
          </cell>
          <cell r="F11">
            <v>49516.160000000011</v>
          </cell>
          <cell r="G11">
            <v>51849.559999999954</v>
          </cell>
        </row>
        <row r="12">
          <cell r="B12">
            <v>8.4700000000000006</v>
          </cell>
          <cell r="C12">
            <v>38.32</v>
          </cell>
          <cell r="D12">
            <v>5069.83</v>
          </cell>
          <cell r="E12">
            <v>5574.39</v>
          </cell>
          <cell r="F12">
            <v>6392.13</v>
          </cell>
        </row>
        <row r="13">
          <cell r="B13">
            <v>1222.81</v>
          </cell>
          <cell r="C13">
            <v>923.66</v>
          </cell>
          <cell r="D13">
            <v>50522.71</v>
          </cell>
          <cell r="E13">
            <v>17257.47</v>
          </cell>
          <cell r="F13">
            <v>2543.16</v>
          </cell>
        </row>
        <row r="14">
          <cell r="B14">
            <v>271.14999999999998</v>
          </cell>
          <cell r="C14">
            <v>156.04</v>
          </cell>
          <cell r="D14">
            <v>10119.49</v>
          </cell>
          <cell r="E14">
            <v>5115.8500000000004</v>
          </cell>
          <cell r="F14">
            <v>8330.7000000000007</v>
          </cell>
        </row>
        <row r="15">
          <cell r="B15">
            <v>951.66</v>
          </cell>
          <cell r="C15">
            <v>767.62</v>
          </cell>
          <cell r="D15">
            <v>40403.22</v>
          </cell>
          <cell r="E15">
            <v>12144.29</v>
          </cell>
          <cell r="F15">
            <v>11469.56</v>
          </cell>
          <cell r="G15">
            <v>20193.57</v>
          </cell>
        </row>
        <row r="23">
          <cell r="B23">
            <v>580.39499999999998</v>
          </cell>
          <cell r="C23">
            <v>28162.685000000001</v>
          </cell>
          <cell r="D23">
            <v>51408.72</v>
          </cell>
          <cell r="E23">
            <v>41609.800000000003</v>
          </cell>
          <cell r="F23">
            <v>42657.074999999997</v>
          </cell>
        </row>
        <row r="25">
          <cell r="B25">
            <v>6157.76</v>
          </cell>
          <cell r="C25">
            <v>5315.4800000000005</v>
          </cell>
          <cell r="D25">
            <v>454705.52999999997</v>
          </cell>
          <cell r="E25">
            <v>430620.75999999995</v>
          </cell>
          <cell r="F25">
            <v>427496.54</v>
          </cell>
        </row>
        <row r="27">
          <cell r="B27">
            <v>1951.04</v>
          </cell>
          <cell r="C27">
            <v>642.47</v>
          </cell>
          <cell r="D27">
            <v>214739.94</v>
          </cell>
          <cell r="E27">
            <v>227578.98</v>
          </cell>
          <cell r="F27">
            <v>239146.06</v>
          </cell>
        </row>
        <row r="29">
          <cell r="B29">
            <v>54.52</v>
          </cell>
          <cell r="C29">
            <v>54.41</v>
          </cell>
          <cell r="D29">
            <v>4747.79</v>
          </cell>
          <cell r="E29">
            <v>6311.06</v>
          </cell>
          <cell r="F29">
            <v>8393.7800000000007</v>
          </cell>
        </row>
        <row r="31">
          <cell r="B31">
            <v>1576.12</v>
          </cell>
          <cell r="C31">
            <v>1505.83</v>
          </cell>
          <cell r="D31">
            <v>143461.95000000001</v>
          </cell>
          <cell r="E31">
            <v>97315.29</v>
          </cell>
          <cell r="F31">
            <v>76176.44</v>
          </cell>
        </row>
        <row r="32">
          <cell r="B32">
            <v>1540.9749999999999</v>
          </cell>
          <cell r="C32">
            <v>72483.89</v>
          </cell>
          <cell r="D32">
            <v>120388.62</v>
          </cell>
          <cell r="E32">
            <v>86745.864999999991</v>
          </cell>
          <cell r="F32">
            <v>76655.864999999991</v>
          </cell>
        </row>
        <row r="33">
          <cell r="B33">
            <v>141.30000000000001</v>
          </cell>
          <cell r="C33">
            <v>136.16999999999999</v>
          </cell>
          <cell r="D33">
            <v>25802.55</v>
          </cell>
          <cell r="E33">
            <v>13778.4</v>
          </cell>
          <cell r="F33">
            <v>8868.9699999999993</v>
          </cell>
        </row>
        <row r="34">
          <cell r="B34">
            <v>1100.3</v>
          </cell>
          <cell r="C34">
            <v>576.29</v>
          </cell>
          <cell r="D34">
            <v>7988.37</v>
          </cell>
          <cell r="E34">
            <v>17909.37</v>
          </cell>
          <cell r="F34">
            <v>1016.03</v>
          </cell>
        </row>
        <row r="35">
          <cell r="B35">
            <v>3613.7</v>
          </cell>
          <cell r="C35">
            <v>3207.52</v>
          </cell>
          <cell r="D35">
            <v>264709.59999999998</v>
          </cell>
          <cell r="E35">
            <v>214795.16</v>
          </cell>
          <cell r="F35">
            <v>182035.25</v>
          </cell>
        </row>
        <row r="36">
          <cell r="B36">
            <v>6587.85</v>
          </cell>
          <cell r="C36">
            <v>5858.76</v>
          </cell>
          <cell r="D36">
            <v>538764.85</v>
          </cell>
          <cell r="E36">
            <v>535561.69999999995</v>
          </cell>
          <cell r="F36">
            <v>523937.74</v>
          </cell>
        </row>
        <row r="37">
          <cell r="B37">
            <v>5730.7</v>
          </cell>
          <cell r="C37">
            <v>4773.96</v>
          </cell>
          <cell r="D37">
            <v>369661.08</v>
          </cell>
          <cell r="E37">
            <v>329879.63</v>
          </cell>
          <cell r="F37">
            <v>320468.46999999997</v>
          </cell>
        </row>
        <row r="40">
          <cell r="B40">
            <v>294.38</v>
          </cell>
          <cell r="C40">
            <v>24525.550000000003</v>
          </cell>
          <cell r="D40">
            <v>61469.84</v>
          </cell>
          <cell r="E40">
            <v>65673.065000000002</v>
          </cell>
          <cell r="F40">
            <v>42284.315000000002</v>
          </cell>
        </row>
        <row r="41">
          <cell r="B41">
            <v>430.09</v>
          </cell>
          <cell r="C41">
            <v>543.28</v>
          </cell>
          <cell r="D41">
            <v>84059.32</v>
          </cell>
          <cell r="E41">
            <v>104940.94</v>
          </cell>
          <cell r="F41">
            <v>96441.2</v>
          </cell>
        </row>
        <row r="42">
          <cell r="B42">
            <v>857.15000000000055</v>
          </cell>
          <cell r="C42">
            <v>1084.8000000000002</v>
          </cell>
          <cell r="D42">
            <v>169103.76999999996</v>
          </cell>
          <cell r="E42">
            <v>205682.06999999995</v>
          </cell>
          <cell r="F42">
            <v>203469.27000000002</v>
          </cell>
        </row>
        <row r="45">
          <cell r="B45">
            <v>3183.6099999999997</v>
          </cell>
          <cell r="C45">
            <v>2664.24</v>
          </cell>
          <cell r="D45">
            <v>180650.27999999997</v>
          </cell>
          <cell r="E45">
            <v>109854.22</v>
          </cell>
          <cell r="F45">
            <v>85594.05</v>
          </cell>
        </row>
        <row r="48">
          <cell r="B48">
            <v>886.95</v>
          </cell>
          <cell r="C48">
            <v>357.55</v>
          </cell>
          <cell r="D48">
            <v>551.54999999999995</v>
          </cell>
          <cell r="E48">
            <v>275.3</v>
          </cell>
          <cell r="F48">
            <v>193.6</v>
          </cell>
        </row>
        <row r="50">
          <cell r="B50">
            <v>1602.6</v>
          </cell>
          <cell r="C50">
            <v>1493.13</v>
          </cell>
          <cell r="D50">
            <v>1354.91</v>
          </cell>
          <cell r="E50">
            <v>122001.14</v>
          </cell>
          <cell r="F50">
            <v>115359.86</v>
          </cell>
        </row>
        <row r="51">
          <cell r="B51">
            <v>1041.42</v>
          </cell>
          <cell r="C51">
            <v>911.8</v>
          </cell>
          <cell r="D51">
            <v>-28709.58</v>
          </cell>
          <cell r="E51">
            <v>44741.32</v>
          </cell>
          <cell r="F51">
            <v>74795.05</v>
          </cell>
        </row>
        <row r="52">
          <cell r="B52">
            <v>67</v>
          </cell>
          <cell r="C52">
            <v>33.729999999999997</v>
          </cell>
          <cell r="D52">
            <v>2364.92</v>
          </cell>
          <cell r="E52">
            <v>1699.6</v>
          </cell>
          <cell r="F52">
            <v>4037.7</v>
          </cell>
        </row>
        <row r="53">
          <cell r="B53">
            <v>0.48325477963220165</v>
          </cell>
          <cell r="C53">
            <v>0.4547446900026626</v>
          </cell>
          <cell r="D53">
            <v>0.33530450251162447</v>
          </cell>
          <cell r="E53">
            <v>0.20511963420834614</v>
          </cell>
          <cell r="F53">
            <v>0.16336683438761254</v>
          </cell>
        </row>
        <row r="54">
          <cell r="B54">
            <v>0.68844615466350934</v>
          </cell>
          <cell r="C54">
            <v>0.6231216161781673</v>
          </cell>
          <cell r="D54">
            <v>5.4134934749362363E-3</v>
          </cell>
          <cell r="E54">
            <v>0.46492938161933539</v>
          </cell>
          <cell r="F54">
            <v>0.5490714602845751</v>
          </cell>
        </row>
        <row r="55">
          <cell r="B55">
            <v>0.1958302025698824</v>
          </cell>
          <cell r="C55">
            <v>0.16829670442209613</v>
          </cell>
          <cell r="D55">
            <v>5.1866226981957024E-2</v>
          </cell>
          <cell r="E55">
            <v>5.4212595859636691E-2</v>
          </cell>
          <cell r="F55">
            <v>9.4507717653628101E-2</v>
          </cell>
        </row>
        <row r="56">
          <cell r="B56">
            <v>1.0347663769468582</v>
          </cell>
          <cell r="C56">
            <v>0.32959992625368728</v>
          </cell>
          <cell r="D56">
            <v>3.2616067637049138E-3</v>
          </cell>
          <cell r="E56">
            <v>1.3384734994158708E-3</v>
          </cell>
          <cell r="F56">
            <v>9.5149503411497951E-4</v>
          </cell>
        </row>
        <row r="57">
          <cell r="B57">
            <v>0.8203161881342167</v>
          </cell>
          <cell r="C57">
            <v>0.97569622240883735</v>
          </cell>
          <cell r="D57">
            <v>0.77961325799186787</v>
          </cell>
          <cell r="E57">
            <v>0.43101364417955956</v>
          </cell>
          <cell r="F57">
            <v>0.50479828003991467</v>
          </cell>
        </row>
        <row r="58">
          <cell r="B58">
            <v>32.1</v>
          </cell>
          <cell r="C58">
            <v>18.809999999999999</v>
          </cell>
          <cell r="D58">
            <v>826.19</v>
          </cell>
          <cell r="E58">
            <v>1998.75</v>
          </cell>
          <cell r="F58">
            <v>84567.56</v>
          </cell>
        </row>
        <row r="60">
          <cell r="B60">
            <v>13.3999252</v>
          </cell>
          <cell r="C60">
            <v>13.3999252</v>
          </cell>
          <cell r="D60">
            <v>669.99626000000001</v>
          </cell>
          <cell r="E60">
            <v>669.99626000000001</v>
          </cell>
          <cell r="F60">
            <v>669.99626000000001</v>
          </cell>
        </row>
        <row r="61">
          <cell r="B61">
            <v>5729.33</v>
          </cell>
          <cell r="C61">
            <v>4772.59</v>
          </cell>
          <cell r="D61">
            <v>369523.99000000005</v>
          </cell>
          <cell r="E61">
            <v>329742.54000000004</v>
          </cell>
          <cell r="F61">
            <v>320331.37999999995</v>
          </cell>
        </row>
        <row r="62">
          <cell r="B62">
            <v>1009.32</v>
          </cell>
          <cell r="C62">
            <v>892.99</v>
          </cell>
          <cell r="D62">
            <v>-29535.77</v>
          </cell>
          <cell r="E62">
            <v>42742.57</v>
          </cell>
          <cell r="F62">
            <v>-9772.5099999999948</v>
          </cell>
        </row>
        <row r="63">
          <cell r="B63">
            <v>5.0000279106035608</v>
          </cell>
          <cell r="C63">
            <v>2.5171782302187773</v>
          </cell>
          <cell r="D63">
            <v>3.5297510466700217</v>
          </cell>
          <cell r="E63">
            <v>2.5367305781677048</v>
          </cell>
          <cell r="F63">
            <v>6.0264515506399992</v>
          </cell>
        </row>
        <row r="64">
          <cell r="B64">
            <v>1691</v>
          </cell>
          <cell r="C64">
            <v>1677</v>
          </cell>
          <cell r="D64">
            <v>1431</v>
          </cell>
          <cell r="E64">
            <v>1444</v>
          </cell>
          <cell r="F64">
            <v>1563</v>
          </cell>
        </row>
        <row r="65">
          <cell r="B65">
            <v>-54.52</v>
          </cell>
          <cell r="C65">
            <v>189.78</v>
          </cell>
          <cell r="D65">
            <v>66115.69</v>
          </cell>
          <cell r="E65">
            <v>85843.959999999992</v>
          </cell>
          <cell r="F65">
            <v>106149.93000000001</v>
          </cell>
        </row>
        <row r="66">
          <cell r="C66">
            <v>161.83000000000001</v>
          </cell>
          <cell r="D66">
            <v>51488.53</v>
          </cell>
          <cell r="E66">
            <v>69410.84</v>
          </cell>
          <cell r="F66">
            <v>80876.490000000005</v>
          </cell>
        </row>
        <row r="67">
          <cell r="C67">
            <v>82.36</v>
          </cell>
          <cell r="D67">
            <v>19374.95</v>
          </cell>
          <cell r="E67">
            <v>22744.18</v>
          </cell>
          <cell r="F67">
            <v>33667.22</v>
          </cell>
        </row>
        <row r="68">
          <cell r="C68">
            <v>244.19</v>
          </cell>
          <cell r="D68">
            <v>70863.48</v>
          </cell>
          <cell r="E68">
            <v>92155.01999999999</v>
          </cell>
          <cell r="F68">
            <v>114543.71</v>
          </cell>
        </row>
        <row r="70">
          <cell r="B70">
            <v>-5.462382595948128</v>
          </cell>
          <cell r="C70">
            <v>-98.639050966623145</v>
          </cell>
          <cell r="D70">
            <v>81.960842924624743</v>
          </cell>
          <cell r="E70">
            <v>-12.722362699709059</v>
          </cell>
          <cell r="F70">
            <v>-13.335229705351493</v>
          </cell>
        </row>
      </sheetData>
      <sheetData sheetId="6">
        <row r="3">
          <cell r="C3">
            <v>15.42</v>
          </cell>
          <cell r="D3">
            <v>13.05</v>
          </cell>
          <cell r="E3">
            <v>8.18</v>
          </cell>
          <cell r="F3">
            <v>4.43</v>
          </cell>
          <cell r="G3">
            <v>3.85</v>
          </cell>
        </row>
        <row r="6">
          <cell r="C6">
            <v>69.34053575118655</v>
          </cell>
          <cell r="D6">
            <v>58.682111967983474</v>
          </cell>
          <cell r="E6">
            <v>39.290662350957469</v>
          </cell>
          <cell r="F6">
            <v>50.032883806655228</v>
          </cell>
          <cell r="G6">
            <v>43.93726507046209</v>
          </cell>
        </row>
      </sheetData>
      <sheetData sheetId="7">
        <row r="3">
          <cell r="B3">
            <v>34662.784</v>
          </cell>
          <cell r="C3">
            <v>35280.377999999997</v>
          </cell>
          <cell r="D3">
            <v>23333.172999999999</v>
          </cell>
          <cell r="E3">
            <v>13046.687</v>
          </cell>
          <cell r="F3">
            <v>11023.656999999999</v>
          </cell>
        </row>
        <row r="4">
          <cell r="B4">
            <v>35097.769999999997</v>
          </cell>
          <cell r="C4">
            <v>35636.385999999999</v>
          </cell>
          <cell r="D4">
            <v>23695.07</v>
          </cell>
          <cell r="E4">
            <v>13304.050999999999</v>
          </cell>
          <cell r="F4">
            <v>11323.870999999999</v>
          </cell>
          <cell r="G4">
            <v>11734.085999999999</v>
          </cell>
        </row>
        <row r="5">
          <cell r="B5">
            <v>21809.583999999999</v>
          </cell>
          <cell r="C5">
            <v>25145.431</v>
          </cell>
          <cell r="D5">
            <v>17261.364000000001</v>
          </cell>
          <cell r="E5">
            <v>8980.1970000000001</v>
          </cell>
          <cell r="F5">
            <v>7456.4179999999997</v>
          </cell>
        </row>
        <row r="6">
          <cell r="B6">
            <v>13288.185999999998</v>
          </cell>
          <cell r="C6">
            <v>10490.954999999998</v>
          </cell>
          <cell r="D6">
            <v>6433.7059999999983</v>
          </cell>
          <cell r="E6">
            <v>4323.8539999999994</v>
          </cell>
          <cell r="F6">
            <v>3867.4529999999995</v>
          </cell>
        </row>
        <row r="8">
          <cell r="B8">
            <v>5152.3699999999981</v>
          </cell>
          <cell r="C8">
            <v>2878.8269999999984</v>
          </cell>
          <cell r="D8">
            <v>1752.0519999999979</v>
          </cell>
          <cell r="E8">
            <v>1483.7789999999995</v>
          </cell>
          <cell r="F8">
            <v>787.81099999999969</v>
          </cell>
          <cell r="G8">
            <v>1280.445999999999</v>
          </cell>
        </row>
        <row r="10">
          <cell r="B10">
            <v>4711.8109999999979</v>
          </cell>
          <cell r="C10">
            <v>2576.3559999999984</v>
          </cell>
          <cell r="D10">
            <v>1526.1399999999978</v>
          </cell>
          <cell r="E10">
            <v>1262.5609999999995</v>
          </cell>
          <cell r="F10">
            <v>569.34999999999968</v>
          </cell>
          <cell r="G10">
            <v>1050.9499999999989</v>
          </cell>
        </row>
        <row r="11">
          <cell r="B11">
            <v>97.882999999999996</v>
          </cell>
          <cell r="C11">
            <v>46.289000000000001</v>
          </cell>
          <cell r="D11">
            <v>25.050999999999998</v>
          </cell>
          <cell r="E11">
            <v>28.574999999999999</v>
          </cell>
          <cell r="F11">
            <v>30.962</v>
          </cell>
        </row>
        <row r="12">
          <cell r="B12">
            <v>3774.6080000000002</v>
          </cell>
          <cell r="C12">
            <v>3187.2489999999998</v>
          </cell>
          <cell r="D12">
            <v>2048.7730000000001</v>
          </cell>
          <cell r="E12">
            <v>1131.046</v>
          </cell>
          <cell r="F12">
            <v>831.346</v>
          </cell>
        </row>
        <row r="13">
          <cell r="B13">
            <v>940.69899999999996</v>
          </cell>
          <cell r="C13">
            <v>789.06700000000001</v>
          </cell>
          <cell r="D13">
            <v>546.35199999999998</v>
          </cell>
          <cell r="E13">
            <v>320.459</v>
          </cell>
          <cell r="F13">
            <v>126.983</v>
          </cell>
        </row>
        <row r="14">
          <cell r="B14">
            <v>2833.9090000000001</v>
          </cell>
          <cell r="C14">
            <v>2398.1819999999998</v>
          </cell>
          <cell r="D14">
            <v>1502.421</v>
          </cell>
          <cell r="E14">
            <v>810.58699999999999</v>
          </cell>
          <cell r="F14">
            <v>704.36300000000006</v>
          </cell>
          <cell r="G14">
            <v>682.07500000000005</v>
          </cell>
        </row>
        <row r="22">
          <cell r="B22">
            <v>8154.0849999999991</v>
          </cell>
          <cell r="C22">
            <v>6533.1374999999998</v>
          </cell>
          <cell r="D22">
            <v>4826.1759999999995</v>
          </cell>
          <cell r="E22">
            <v>3917.895</v>
          </cell>
          <cell r="F22">
            <v>3177.145</v>
          </cell>
        </row>
        <row r="24">
          <cell r="B24">
            <v>14363.223000000002</v>
          </cell>
          <cell r="C24">
            <v>11181.347000000002</v>
          </cell>
          <cell r="D24">
            <v>9482.1089999999986</v>
          </cell>
          <cell r="E24">
            <v>8295.2199999999993</v>
          </cell>
          <cell r="F24">
            <v>7522.6340000000009</v>
          </cell>
        </row>
        <row r="26">
          <cell r="B26">
            <v>4103.8490000000002</v>
          </cell>
          <cell r="C26">
            <v>2571.6439999999998</v>
          </cell>
          <cell r="D26">
            <v>2236.518</v>
          </cell>
          <cell r="E26">
            <v>2204.6660000000002</v>
          </cell>
          <cell r="F26">
            <v>2324.788</v>
          </cell>
        </row>
        <row r="28">
          <cell r="B28">
            <v>1684.1579999999999</v>
          </cell>
          <cell r="C28">
            <v>985.81399999999996</v>
          </cell>
          <cell r="D28">
            <v>1074.5630000000001</v>
          </cell>
          <cell r="E28">
            <v>1011.087</v>
          </cell>
          <cell r="F28">
            <v>458.42700000000002</v>
          </cell>
        </row>
        <row r="30">
          <cell r="B30">
            <v>2208.5219999999999</v>
          </cell>
          <cell r="C30">
            <v>3336.241</v>
          </cell>
          <cell r="D30">
            <v>3450.3009999999999</v>
          </cell>
          <cell r="E30">
            <v>1289.136</v>
          </cell>
          <cell r="F30">
            <v>1111.3879999999999</v>
          </cell>
        </row>
        <row r="31">
          <cell r="B31">
            <v>2772.3815</v>
          </cell>
          <cell r="C31">
            <v>3393.2709999999997</v>
          </cell>
          <cell r="D31">
            <v>2369.7184999999999</v>
          </cell>
          <cell r="E31">
            <v>1200.2619999999999</v>
          </cell>
          <cell r="F31">
            <v>1187.578</v>
          </cell>
        </row>
        <row r="32">
          <cell r="B32">
            <v>233.13200000000001</v>
          </cell>
          <cell r="C32">
            <v>214.75899999999999</v>
          </cell>
          <cell r="D32">
            <v>81.831999999999994</v>
          </cell>
          <cell r="E32">
            <v>32.841999999999999</v>
          </cell>
          <cell r="F32">
            <v>25.523</v>
          </cell>
        </row>
        <row r="33">
          <cell r="B33">
            <v>4966.723</v>
          </cell>
          <cell r="C33">
            <v>5428.9409999999998</v>
          </cell>
          <cell r="D33">
            <v>3978.7730000000001</v>
          </cell>
          <cell r="E33">
            <v>2950.067</v>
          </cell>
          <cell r="F33">
            <v>1237.0899999999999</v>
          </cell>
        </row>
        <row r="34">
          <cell r="B34">
            <v>22239.531999999999</v>
          </cell>
          <cell r="C34">
            <v>21819.809000000001</v>
          </cell>
          <cell r="D34">
            <v>18405.165000000001</v>
          </cell>
          <cell r="E34">
            <v>12353.543</v>
          </cell>
          <cell r="F34">
            <v>7799.2179999999998</v>
          </cell>
        </row>
        <row r="35">
          <cell r="B35">
            <v>28954.415000000001</v>
          </cell>
          <cell r="C35">
            <v>26186.668000000001</v>
          </cell>
          <cell r="D35">
            <v>22127.401999999998</v>
          </cell>
          <cell r="E35">
            <v>15938.21</v>
          </cell>
          <cell r="F35">
            <v>11616.468000000001</v>
          </cell>
        </row>
        <row r="36">
          <cell r="B36">
            <v>12745.698</v>
          </cell>
          <cell r="C36">
            <v>10780.672</v>
          </cell>
          <cell r="D36">
            <v>7199.1850000000004</v>
          </cell>
          <cell r="E36">
            <v>9164.0259999999998</v>
          </cell>
          <cell r="F36">
            <v>8025.0469999999996</v>
          </cell>
        </row>
        <row r="39">
          <cell r="B39">
            <v>5008.8625000000002</v>
          </cell>
          <cell r="C39">
            <v>4649.0295000000006</v>
          </cell>
          <cell r="D39">
            <v>3832.0219999999999</v>
          </cell>
          <cell r="E39">
            <v>2645.5374999999999</v>
          </cell>
          <cell r="F39">
            <v>2110.1424999999999</v>
          </cell>
        </row>
        <row r="40">
          <cell r="B40">
            <v>14591.191999999999</v>
          </cell>
          <cell r="C40">
            <v>15005.321</v>
          </cell>
          <cell r="D40">
            <v>12645.293</v>
          </cell>
          <cell r="E40">
            <v>7642.99</v>
          </cell>
          <cell r="F40">
            <v>4093.8339999999998</v>
          </cell>
        </row>
        <row r="41">
          <cell r="B41">
            <v>16208.717000000001</v>
          </cell>
          <cell r="C41">
            <v>15405.995999999999</v>
          </cell>
          <cell r="D41">
            <v>12963.376</v>
          </cell>
          <cell r="E41">
            <v>7913.1629999999996</v>
          </cell>
          <cell r="F41">
            <v>4417.2830000000004</v>
          </cell>
        </row>
        <row r="44">
          <cell r="B44">
            <v>7648.34</v>
          </cell>
          <cell r="C44">
            <v>6814.4880000000012</v>
          </cell>
          <cell r="D44">
            <v>5759.8720000000012</v>
          </cell>
          <cell r="E44">
            <v>4710.5529999999999</v>
          </cell>
          <cell r="F44">
            <v>3705.384</v>
          </cell>
        </row>
        <row r="47">
          <cell r="B47">
            <v>532.85</v>
          </cell>
          <cell r="C47">
            <v>341</v>
          </cell>
          <cell r="D47">
            <v>398.45</v>
          </cell>
          <cell r="E47">
            <v>194.85</v>
          </cell>
          <cell r="F47">
            <v>55.05</v>
          </cell>
        </row>
        <row r="49">
          <cell r="C49">
            <v>2995.5050000000001</v>
          </cell>
          <cell r="D49">
            <v>2731.4470000000001</v>
          </cell>
          <cell r="E49">
            <v>2513.5450000000001</v>
          </cell>
          <cell r="F49">
            <v>2339.0949999999998</v>
          </cell>
        </row>
        <row r="50">
          <cell r="B50">
            <v>1993.854</v>
          </cell>
          <cell r="C50">
            <v>1621.3209999999999</v>
          </cell>
          <cell r="D50">
            <v>1747.318</v>
          </cell>
          <cell r="E50">
            <v>2250.922</v>
          </cell>
          <cell r="F50">
            <v>146.72399999999999</v>
          </cell>
        </row>
        <row r="51">
          <cell r="B51">
            <v>826.601</v>
          </cell>
          <cell r="C51">
            <v>771.07399999999996</v>
          </cell>
          <cell r="D51">
            <v>396.80799999999999</v>
          </cell>
          <cell r="E51">
            <v>4.3209999999999997</v>
          </cell>
          <cell r="F51">
            <v>949.45799999999997</v>
          </cell>
        </row>
        <row r="52">
          <cell r="B52">
            <v>0.26415108024113076</v>
          </cell>
          <cell r="C52">
            <v>0.26022737982548988</v>
          </cell>
          <cell r="D52">
            <v>0.26030493774190039</v>
          </cell>
          <cell r="E52">
            <v>0.29555094329915343</v>
          </cell>
          <cell r="F52">
            <v>0.31897681808274253</v>
          </cell>
        </row>
        <row r="53">
          <cell r="B53">
            <v>0.35616841162219992</v>
          </cell>
          <cell r="C53">
            <v>0.31280783794257444</v>
          </cell>
          <cell r="D53">
            <v>0.2901478899330342</v>
          </cell>
          <cell r="E53">
            <v>0.33006234702642268</v>
          </cell>
          <cell r="F53">
            <v>0.3901130705133436</v>
          </cell>
        </row>
        <row r="54">
          <cell r="B54">
            <v>0.16273203931075789</v>
          </cell>
          <cell r="C54">
            <v>9.8384261793061964E-2</v>
          </cell>
          <cell r="D54">
            <v>6.8970591305748313E-2</v>
          </cell>
          <cell r="E54">
            <v>7.9215984731033126E-2</v>
          </cell>
          <cell r="F54">
            <v>4.9012315963854046E-2</v>
          </cell>
        </row>
        <row r="55">
          <cell r="B55">
            <v>3.2874286101731556E-2</v>
          </cell>
          <cell r="C55">
            <v>2.2134239162466356E-2</v>
          </cell>
          <cell r="D55">
            <v>3.0736592072929149E-2</v>
          </cell>
          <cell r="E55">
            <v>2.4623529175375258E-2</v>
          </cell>
          <cell r="F55">
            <v>1.2462411849093661E-2</v>
          </cell>
        </row>
        <row r="56">
          <cell r="B56">
            <v>1.1971502100802243</v>
          </cell>
          <cell r="C56">
            <v>1.3472648753938452</v>
          </cell>
          <cell r="D56">
            <v>1.0544922083487254</v>
          </cell>
          <cell r="E56">
            <v>0.81857918800166396</v>
          </cell>
          <cell r="F56">
            <v>0.94896805121832195</v>
          </cell>
        </row>
        <row r="57">
          <cell r="B57">
            <v>892.73800000000006</v>
          </cell>
          <cell r="C57">
            <v>352.005</v>
          </cell>
          <cell r="D57">
            <v>185.136</v>
          </cell>
          <cell r="E57">
            <v>86.706999999999994</v>
          </cell>
          <cell r="F57">
            <v>71.195999999999998</v>
          </cell>
        </row>
        <row r="59">
          <cell r="B59">
            <v>183.81308799999999</v>
          </cell>
          <cell r="C59">
            <v>183.713088</v>
          </cell>
          <cell r="D59">
            <v>183.228904</v>
          </cell>
          <cell r="E59">
            <v>183.16005999999999</v>
          </cell>
          <cell r="F59">
            <v>182.64785000000001</v>
          </cell>
        </row>
        <row r="60">
          <cell r="B60">
            <v>11671.992999999999</v>
          </cell>
          <cell r="C60">
            <v>10114.589000000004</v>
          </cell>
          <cell r="D60">
            <v>8519.0469999999987</v>
          </cell>
          <cell r="E60">
            <v>7387.918999999999</v>
          </cell>
          <cell r="F60">
            <v>6564.8390000000009</v>
          </cell>
        </row>
        <row r="61">
          <cell r="B61">
            <v>1101.116</v>
          </cell>
          <cell r="C61">
            <v>1269.3159999999998</v>
          </cell>
          <cell r="D61">
            <v>1562.182</v>
          </cell>
          <cell r="E61">
            <v>2164.2150000000001</v>
          </cell>
          <cell r="F61">
            <v>75.527999999999992</v>
          </cell>
        </row>
        <row r="62">
          <cell r="B62">
            <v>4.4969648733609224</v>
          </cell>
          <cell r="C62">
            <v>4.1971642216367293</v>
          </cell>
          <cell r="D62">
            <v>2.1656408532575186</v>
          </cell>
          <cell r="E62">
            <v>2.3591387773076729E-2</v>
          </cell>
          <cell r="F62">
            <v>5.1982982553586039</v>
          </cell>
        </row>
        <row r="63">
          <cell r="B63">
            <v>1295</v>
          </cell>
          <cell r="C63">
            <v>1063</v>
          </cell>
          <cell r="D63">
            <v>1132</v>
          </cell>
          <cell r="E63">
            <v>940</v>
          </cell>
          <cell r="F63">
            <v>935</v>
          </cell>
        </row>
        <row r="69">
          <cell r="B69">
            <v>-1.7505311309306191</v>
          </cell>
          <cell r="C69">
            <v>51.202658978270975</v>
          </cell>
          <cell r="D69">
            <v>78.843663529292911</v>
          </cell>
          <cell r="E69">
            <v>18.351713954815548</v>
          </cell>
          <cell r="F69">
            <v>-3.3954861573623054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E817A-F5EC-4D76-8754-EE16584847E0}">
  <dimension ref="A1:G67"/>
  <sheetViews>
    <sheetView tabSelected="1" workbookViewId="0">
      <selection activeCell="C7" sqref="C7:F7"/>
    </sheetView>
  </sheetViews>
  <sheetFormatPr defaultRowHeight="14.4" x14ac:dyDescent="0.3"/>
  <cols>
    <col min="1" max="1" width="24.6640625" customWidth="1"/>
    <col min="2" max="2" width="34.44140625" customWidth="1"/>
    <col min="3" max="6" width="10" bestFit="1" customWidth="1"/>
    <col min="7" max="7" width="11.109375" bestFit="1" customWidth="1"/>
  </cols>
  <sheetData>
    <row r="1" spans="1:7" ht="15.6" x14ac:dyDescent="0.3">
      <c r="A1" s="26" t="s">
        <v>0</v>
      </c>
      <c r="B1" s="27"/>
      <c r="C1" s="27"/>
      <c r="D1" s="27"/>
      <c r="E1" s="27"/>
      <c r="F1" s="27"/>
      <c r="G1" s="28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4">
      <c r="A3" s="4">
        <v>1</v>
      </c>
      <c r="B3" s="5" t="s">
        <v>3</v>
      </c>
      <c r="C3" s="6">
        <v>-3.3</v>
      </c>
      <c r="D3" s="6">
        <v>-51.6</v>
      </c>
      <c r="E3" s="7">
        <v>-80.23</v>
      </c>
      <c r="F3" s="7">
        <v>-135.63999999999999</v>
      </c>
      <c r="G3" s="7">
        <v>5.5</v>
      </c>
    </row>
    <row r="4" spans="1:7" ht="16.8" x14ac:dyDescent="0.4">
      <c r="A4" s="4">
        <v>2</v>
      </c>
      <c r="B4" s="5" t="s">
        <v>4</v>
      </c>
      <c r="C4" s="6">
        <v>-3.2</v>
      </c>
      <c r="D4" s="6">
        <v>-51.6</v>
      </c>
      <c r="E4" s="7">
        <v>-80.23</v>
      </c>
      <c r="F4" s="7">
        <v>-135.63999999999999</v>
      </c>
      <c r="G4" s="7">
        <v>5.47</v>
      </c>
    </row>
    <row r="5" spans="1:7" ht="16.8" x14ac:dyDescent="0.4">
      <c r="A5" s="4">
        <v>3</v>
      </c>
      <c r="B5" s="5" t="s">
        <v>5</v>
      </c>
      <c r="C5" s="8">
        <f>'[1]PVR Inbox Financials'!B51/'[1]PVR Inbox Financials'!B60</f>
        <v>201.66211566527824</v>
      </c>
      <c r="D5" s="8">
        <f>'[1]PVR Inbox Financials'!C51/'[1]PVR Inbox Financials'!C60</f>
        <v>88.182472778624913</v>
      </c>
      <c r="E5" s="8">
        <f>'[1]PVR Inbox Financials'!D51/'[1]PVR Inbox Financials'!D60</f>
        <v>27.34415287858647</v>
      </c>
      <c r="F5" s="8">
        <f>'[1]PVR Inbox Financials'!E51/'[1]PVR Inbox Financials'!E60</f>
        <v>67.917256150751157</v>
      </c>
      <c r="G5" s="8">
        <f>'[1]PVR Inbox Financials'!F51/'[1]PVR Inbox Financials'!F60</f>
        <v>153.27226967459731</v>
      </c>
    </row>
    <row r="6" spans="1:7" ht="16.8" x14ac:dyDescent="0.4">
      <c r="A6" s="4">
        <v>4</v>
      </c>
      <c r="B6" s="5" t="s">
        <v>6</v>
      </c>
      <c r="C6" s="9">
        <f>'[1]PVR Inbox Financials'!B37/'[1]PVR Inbox Financials'!B60</f>
        <v>746.24153887820387</v>
      </c>
      <c r="D6" s="9">
        <f>'[1]PVR Inbox Financials'!C37/'[1]PVR Inbox Financials'!C60</f>
        <v>748.15769675996216</v>
      </c>
      <c r="E6" s="9">
        <f>'[1]PVR Inbox Financials'!D37/'[1]PVR Inbox Financials'!D60</f>
        <v>224.62076443719712</v>
      </c>
      <c r="F6" s="9">
        <f>'[1]PVR Inbox Financials'!E37/'[1]PVR Inbox Financials'!E60</f>
        <v>301.73378265674899</v>
      </c>
      <c r="G6" s="9">
        <f>'[1]PVR Inbox Financials'!F37/'[1]PVR Inbox Financials'!F60</f>
        <v>288.32223009750214</v>
      </c>
    </row>
    <row r="7" spans="1:7" ht="16.8" x14ac:dyDescent="0.4">
      <c r="A7" s="4">
        <v>5</v>
      </c>
      <c r="B7" s="5" t="s">
        <v>7</v>
      </c>
      <c r="C7" s="9"/>
      <c r="D7" s="9"/>
      <c r="E7" s="9"/>
      <c r="F7" s="9"/>
      <c r="G7" s="9">
        <f>'[1]PVR Inbox Financials'!F52/'[1]PVR Inbox Financials'!F60</f>
        <v>7.0108275415296593</v>
      </c>
    </row>
    <row r="8" spans="1:7" ht="16.8" x14ac:dyDescent="0.4">
      <c r="A8" s="4">
        <v>6</v>
      </c>
      <c r="B8" s="5" t="s">
        <v>8</v>
      </c>
      <c r="C8" s="9">
        <f>'[1]PVR Inbox Financials'!B3/'[1]PVR Inbox Financials'!B60</f>
        <v>622.31971024730706</v>
      </c>
      <c r="D8" s="9">
        <f>'[1]PVR Inbox Financials'!C3/'[1]PVR Inbox Financials'!C60</f>
        <v>382.84197523267812</v>
      </c>
      <c r="E8" s="9">
        <f>'[1]PVR Inbox Financials'!D3/'[1]PVR Inbox Financials'!D60</f>
        <v>218.20893027998434</v>
      </c>
      <c r="F8" s="9">
        <f>'[1]PVR Inbox Financials'!E3/'[1]PVR Inbox Financials'!E60</f>
        <v>46.082947791925541</v>
      </c>
      <c r="G8" s="9">
        <f>'[1]PVR Inbox Financials'!F3/'[1]PVR Inbox Financials'!F60</f>
        <v>664.94583308057031</v>
      </c>
    </row>
    <row r="9" spans="1:7" ht="16.8" x14ac:dyDescent="0.4">
      <c r="A9" s="4">
        <v>7</v>
      </c>
      <c r="B9" s="5" t="s">
        <v>9</v>
      </c>
      <c r="C9" s="9">
        <f>'[1]PVR Inbox Financials'!B9/'[1]PVR Inbox Financials'!B60</f>
        <v>184.45103363603846</v>
      </c>
      <c r="D9" s="9">
        <f>'[1]PVR Inbox Financials'!C9/'[1]PVR Inbox Financials'!C60</f>
        <v>106.9336248210296</v>
      </c>
      <c r="E9" s="9">
        <f>'[1]PVR Inbox Financials'!D9/'[1]PVR Inbox Financials'!D60</f>
        <v>17.33375672314256</v>
      </c>
      <c r="F9" s="9">
        <f>'[1]PVR Inbox Financials'!E9/'[1]PVR Inbox Financials'!E60</f>
        <v>-55.121466033176034</v>
      </c>
      <c r="G9" s="9">
        <f>'[1]PVR Inbox Financials'!F9/'[1]PVR Inbox Financials'!F60</f>
        <v>209.66074508153935</v>
      </c>
    </row>
    <row r="10" spans="1:7" ht="16.8" x14ac:dyDescent="0.4">
      <c r="A10" s="4">
        <v>8</v>
      </c>
      <c r="B10" s="5" t="s">
        <v>10</v>
      </c>
      <c r="C10" s="9">
        <f>'[1]PVR Inbox Financials'!B11/'[1]PVR Inbox Financials'!B60</f>
        <v>60.203121745854666</v>
      </c>
      <c r="D10" s="9">
        <f>'[1]PVR Inbox Financials'!C11/'[1]PVR Inbox Financials'!C60</f>
        <v>30.040631715186148</v>
      </c>
      <c r="E10" s="9">
        <f>'[1]PVR Inbox Financials'!D11/'[1]PVR Inbox Financials'!D60</f>
        <v>-83.393190507527905</v>
      </c>
      <c r="F10" s="9">
        <f>'[1]PVR Inbox Financials'!E11/'[1]PVR Inbox Financials'!E60</f>
        <v>-149.72308758153017</v>
      </c>
      <c r="G10" s="9">
        <f>'[1]PVR Inbox Financials'!F11/'[1]PVR Inbox Financials'!F60</f>
        <v>104.01925874325659</v>
      </c>
    </row>
    <row r="11" spans="1:7" ht="16.8" x14ac:dyDescent="0.4">
      <c r="A11" s="4">
        <v>9</v>
      </c>
      <c r="B11" s="5" t="s">
        <v>11</v>
      </c>
      <c r="C11" s="9">
        <f>'[1]PVR Inbox Financials'!B13/'[1]PVR Inbox Financials'!B60</f>
        <v>-4.4734547133429583</v>
      </c>
      <c r="D11" s="9">
        <f>'[1]PVR Inbox Financials'!C13/'[1]PVR Inbox Financials'!C60</f>
        <v>-21.333646036268789</v>
      </c>
      <c r="E11" s="9">
        <f>'[1]PVR Inbox Financials'!D13/'[1]PVR Inbox Financials'!D60</f>
        <v>111.59804728090771</v>
      </c>
      <c r="F11" s="9">
        <f>'[1]PVR Inbox Financials'!E13/'[1]PVR Inbox Financials'!E60</f>
        <v>154.51060571040813</v>
      </c>
      <c r="G11" s="9">
        <f>'[1]PVR Inbox Financials'!F13/'[1]PVR Inbox Financials'!F60</f>
        <v>17.447223317934505</v>
      </c>
    </row>
    <row r="12" spans="1:7" ht="16.8" x14ac:dyDescent="0.4">
      <c r="A12" s="4">
        <v>10</v>
      </c>
      <c r="B12" s="5" t="s">
        <v>12</v>
      </c>
      <c r="C12" s="9">
        <f>'[1]PVR Inbox Financials'!B15/'[1]PVR Inbox Financials'!B60</f>
        <v>3.3321633058386042</v>
      </c>
      <c r="D12" s="9">
        <f>'[1]PVR Inbox Financials'!C15/'[1]PVR Inbox Financials'!C60</f>
        <v>34.337983380865175</v>
      </c>
      <c r="E12" s="9">
        <f>'[1]PVR Inbox Financials'!D15/'[1]PVR Inbox Financials'!D60</f>
        <v>80.088087551521525</v>
      </c>
      <c r="F12" s="9">
        <f>'[1]PVR Inbox Financials'!E15/'[1]PVR Inbox Financials'!E60</f>
        <v>123.13746783113679</v>
      </c>
      <c r="G12" s="9">
        <f>'[1]PVR Inbox Financials'!F15/'[1]PVR Inbox Financials'!F60</f>
        <v>5.2289088747242047</v>
      </c>
    </row>
    <row r="13" spans="1:7" ht="16.8" x14ac:dyDescent="0.4">
      <c r="A13" s="4">
        <v>11</v>
      </c>
      <c r="B13" s="4" t="s">
        <v>13</v>
      </c>
      <c r="C13" s="9">
        <f>'[1]PVR Inbox Financials'!B7/'[1]PVR Inbox Financials'!B3*100</f>
        <v>57.950582109348133</v>
      </c>
      <c r="D13" s="9">
        <f>'[1]PVR Inbox Financials'!C7/'[1]PVR Inbox Financials'!C3*100</f>
        <v>58.206686930091188</v>
      </c>
      <c r="E13" s="9">
        <f>'[1]PVR Inbox Financials'!D7/'[1]PVR Inbox Financials'!D3*100</f>
        <v>49.9045830202855</v>
      </c>
      <c r="F13" s="9">
        <f>'[1]PVR Inbox Financials'!E7/'[1]PVR Inbox Financials'!E3*100</f>
        <v>-3.5820149280382845</v>
      </c>
      <c r="G13" s="9">
        <f>'[1]PVR Inbox Financials'!F7/'[1]PVR Inbox Financials'!F3*100</f>
        <v>59.262719508909221</v>
      </c>
    </row>
    <row r="14" spans="1:7" ht="16.8" x14ac:dyDescent="0.4">
      <c r="A14" s="4">
        <v>12</v>
      </c>
      <c r="B14" s="4" t="s">
        <v>14</v>
      </c>
      <c r="C14" s="10">
        <f>'[1]PVR Inbox Financials'!B14/'[1]PVR Inbox Financials'!B13</f>
        <v>-0.25512528473804102</v>
      </c>
      <c r="D14" s="10">
        <f>'[1]PVR Inbox Financials'!C14/'[1]PVR Inbox Financials'!C13</f>
        <v>-0.60956937799043065</v>
      </c>
      <c r="E14" s="10">
        <f>'[1]PVR Inbox Financials'!D14/'[1]PVR Inbox Financials'!D13</f>
        <v>0.28235224985676721</v>
      </c>
      <c r="F14" s="10">
        <f>'[1]PVR Inbox Financials'!E14/'[1]PVR Inbox Financials'!E13</f>
        <v>0.2030484427591496</v>
      </c>
      <c r="G14" s="10">
        <f>'[1]PVR Inbox Financials'!F14/'[1]PVR Inbox Financials'!F13</f>
        <v>0.70030137292108496</v>
      </c>
    </row>
    <row r="15" spans="1:7" ht="16.8" x14ac:dyDescent="0.4">
      <c r="A15" s="4">
        <v>13</v>
      </c>
      <c r="B15" s="4" t="s">
        <v>15</v>
      </c>
      <c r="C15" s="10"/>
      <c r="D15" s="10"/>
      <c r="E15" s="10"/>
      <c r="F15" s="10"/>
      <c r="G15" s="10">
        <f>'[1]PVR Inbox Financials'!F15/'[1]PVR Inbox Financials'!F34</f>
        <v>22.948717948717949</v>
      </c>
    </row>
    <row r="16" spans="1:7" ht="16.8" x14ac:dyDescent="0.4">
      <c r="A16" s="4">
        <v>14</v>
      </c>
      <c r="B16" s="4" t="s">
        <v>16</v>
      </c>
      <c r="C16" s="10">
        <f>('[1]PVR Inbox Financials'!B15-'[1]PVR Inbox Financials'!B52)/'[1]PVR Inbox Financials'!B15</f>
        <v>1</v>
      </c>
      <c r="D16" s="10">
        <f>('[1]PVR Inbox Financials'!C15-'[1]PVR Inbox Financials'!C52)/'[1]PVR Inbox Financials'!C15</f>
        <v>1</v>
      </c>
      <c r="E16" s="10">
        <f>('[1]PVR Inbox Financials'!D15-'[1]PVR Inbox Financials'!D52)/'[1]PVR Inbox Financials'!D15</f>
        <v>1</v>
      </c>
      <c r="F16" s="10">
        <f>('[1]PVR Inbox Financials'!E15-'[1]PVR Inbox Financials'!E52)/'[1]PVR Inbox Financials'!E15</f>
        <v>1</v>
      </c>
      <c r="G16" s="10">
        <f>('[1]PVR Inbox Financials'!F15-'[1]PVR Inbox Financials'!F52)/'[1]PVR Inbox Financials'!F15</f>
        <v>-0.34078212290502791</v>
      </c>
    </row>
    <row r="17" spans="1:7" ht="16.8" x14ac:dyDescent="0.4">
      <c r="A17" s="4">
        <v>15</v>
      </c>
      <c r="B17" s="11" t="s">
        <v>17</v>
      </c>
      <c r="C17" s="9">
        <f>'[1]PVR Inbox Financials'!B9/'[1]PVR Inbox Financials'!B3*100</f>
        <v>29.639272322378869</v>
      </c>
      <c r="D17" s="9">
        <f>'[1]PVR Inbox Financials'!C9/'[1]PVR Inbox Financials'!C3*100</f>
        <v>27.93153095504719</v>
      </c>
      <c r="E17" s="9">
        <f>'[1]PVR Inbox Financials'!D9/'[1]PVR Inbox Financials'!D3*100</f>
        <v>7.9436513899323806</v>
      </c>
      <c r="F17" s="9">
        <f>'[1]PVR Inbox Financials'!E9/'[1]PVR Inbox Financials'!E3*100</f>
        <v>-119.61358522909894</v>
      </c>
      <c r="G17" s="9">
        <f>'[1]PVR Inbox Financials'!F9/'[1]PVR Inbox Financials'!F3*100</f>
        <v>31.530499876993005</v>
      </c>
    </row>
    <row r="18" spans="1:7" ht="16.8" x14ac:dyDescent="0.4">
      <c r="A18" s="4">
        <v>16</v>
      </c>
      <c r="B18" s="5" t="s">
        <v>18</v>
      </c>
      <c r="C18" s="9">
        <f>'[1]PVR Inbox Financials'!B11/'[1]PVR Inbox Financials'!B3*100</f>
        <v>9.6739860162761371</v>
      </c>
      <c r="D18" s="9">
        <f>'[1]PVR Inbox Financials'!C11/'[1]PVR Inbox Financials'!C3*100</f>
        <v>7.8467445208766602</v>
      </c>
      <c r="E18" s="9">
        <f>'[1]PVR Inbox Financials'!D11/'[1]PVR Inbox Financials'!D3*100</f>
        <v>-38.217129977460559</v>
      </c>
      <c r="F18" s="9">
        <f>'[1]PVR Inbox Financials'!E11/'[1]PVR Inbox Financials'!E3*100</f>
        <v>-324.89911074604481</v>
      </c>
      <c r="G18" s="9">
        <f>'[1]PVR Inbox Financials'!F11/'[1]PVR Inbox Financials'!F3*100</f>
        <v>15.643268002952167</v>
      </c>
    </row>
    <row r="19" spans="1:7" ht="16.8" x14ac:dyDescent="0.4">
      <c r="A19" s="4">
        <v>17</v>
      </c>
      <c r="B19" s="5" t="s">
        <v>19</v>
      </c>
      <c r="C19" s="9">
        <f>'[1]PVR Inbox Financials'!B13/'[1]PVR Inbox Financials'!B3*100</f>
        <v>-0.71883545381605018</v>
      </c>
      <c r="D19" s="9">
        <f>'[1]PVR Inbox Financials'!C13/'[1]PVR Inbox Financials'!C3*100</f>
        <v>-5.572441742654509</v>
      </c>
      <c r="E19" s="9">
        <f>'[1]PVR Inbox Financials'!D13/'[1]PVR Inbox Financials'!D3*100</f>
        <v>51.142749812171296</v>
      </c>
      <c r="F19" s="9">
        <f>'[1]PVR Inbox Financials'!E13/'[1]PVR Inbox Financials'!E3*100</f>
        <v>335.28802542766329</v>
      </c>
      <c r="G19" s="9">
        <f>'[1]PVR Inbox Financials'!F13/'[1]PVR Inbox Financials'!F3*100</f>
        <v>2.623856327831211</v>
      </c>
    </row>
    <row r="20" spans="1:7" ht="16.8" x14ac:dyDescent="0.4">
      <c r="A20" s="4">
        <v>18</v>
      </c>
      <c r="B20" s="5" t="s">
        <v>20</v>
      </c>
      <c r="C20" s="9">
        <f>'[1]PVR Inbox Financials'!B15/'[1]PVR Inbox Financials'!B3*100</f>
        <v>0.53544235398143147</v>
      </c>
      <c r="D20" s="9">
        <f>'[1]PVR Inbox Financials'!C15/'[1]PVR Inbox Financials'!C3*100</f>
        <v>8.9692315896123276</v>
      </c>
      <c r="E20" s="9">
        <f>'[1]PVR Inbox Financials'!D15/'[1]PVR Inbox Financials'!D3*100</f>
        <v>36.702479338842977</v>
      </c>
      <c r="F20" s="9">
        <f>'[1]PVR Inbox Financials'!E15/'[1]PVR Inbox Financials'!E3*100</f>
        <v>267.20831398878613</v>
      </c>
      <c r="G20" s="9">
        <f>'[1]PVR Inbox Financials'!F15/'[1]PVR Inbox Financials'!F3*100</f>
        <v>0.78636613910333752</v>
      </c>
    </row>
    <row r="21" spans="1:7" ht="16.8" x14ac:dyDescent="0.4">
      <c r="A21" s="4">
        <v>19</v>
      </c>
      <c r="B21" s="5" t="s">
        <v>21</v>
      </c>
      <c r="C21" s="9">
        <f>'[1]PVR Inbox Financials'!B11/'[1]PVR Inbox Financials'!B3*100</f>
        <v>9.6739860162761371</v>
      </c>
      <c r="D21" s="9">
        <f>'[1]PVR Inbox Financials'!C11/'[1]PVR Inbox Financials'!C3*100</f>
        <v>7.8467445208766602</v>
      </c>
      <c r="E21" s="9">
        <f>'[1]PVR Inbox Financials'!D11/'[1]PVR Inbox Financials'!D3*100</f>
        <v>-38.217129977460559</v>
      </c>
      <c r="F21" s="9">
        <f>'[1]PVR Inbox Financials'!E11/'[1]PVR Inbox Financials'!E3*100</f>
        <v>-324.89911074604481</v>
      </c>
      <c r="G21" s="9">
        <f>'[1]PVR Inbox Financials'!F11/'[1]PVR Inbox Financials'!F3*100</f>
        <v>15.643268002952167</v>
      </c>
    </row>
    <row r="22" spans="1:7" ht="16.8" x14ac:dyDescent="0.4">
      <c r="A22" s="4">
        <v>20</v>
      </c>
      <c r="B22" s="5" t="s">
        <v>22</v>
      </c>
      <c r="C22" s="9">
        <f>'[1]PVR Inbox Financials'!B11/'[1]PVR Inbox Financials'!B3*100</f>
        <v>9.6739860162761371</v>
      </c>
      <c r="D22" s="9">
        <f>'[1]PVR Inbox Financials'!C11/'[1]PVR Inbox Financials'!C3*100</f>
        <v>7.8467445208766602</v>
      </c>
      <c r="E22" s="9">
        <f>'[1]PVR Inbox Financials'!D11/'[1]PVR Inbox Financials'!D3*100</f>
        <v>-38.217129977460559</v>
      </c>
      <c r="F22" s="9">
        <f>'[1]PVR Inbox Financials'!E11/'[1]PVR Inbox Financials'!E3*100</f>
        <v>-324.89911074604481</v>
      </c>
      <c r="G22" s="9">
        <f>'[1]PVR Inbox Financials'!F11/'[1]PVR Inbox Financials'!F3*100</f>
        <v>15.643268002952167</v>
      </c>
    </row>
    <row r="23" spans="1:7" ht="16.8" x14ac:dyDescent="0.4">
      <c r="A23" s="4">
        <v>21</v>
      </c>
      <c r="B23" s="5" t="s">
        <v>23</v>
      </c>
      <c r="C23" s="9">
        <f>'[1]PVR Inbox Financials'!B9/'[1]PVR Inbox Financials'!B3*100</f>
        <v>29.639272322378869</v>
      </c>
      <c r="D23" s="9">
        <f>'[1]PVR Inbox Financials'!C9/'[1]PVR Inbox Financials'!C3*100</f>
        <v>27.93153095504719</v>
      </c>
      <c r="E23" s="9">
        <f>'[1]PVR Inbox Financials'!D9/'[1]PVR Inbox Financials'!D3*100</f>
        <v>7.9436513899323806</v>
      </c>
      <c r="F23" s="9">
        <f>'[1]PVR Inbox Financials'!E9/'[1]PVR Inbox Financials'!E3*100</f>
        <v>-119.61358522909894</v>
      </c>
      <c r="G23" s="9">
        <f>'[1]PVR Inbox Financials'!F9/'[1]PVR Inbox Financials'!F3*100</f>
        <v>31.530499876993005</v>
      </c>
    </row>
    <row r="24" spans="1:7" ht="16.8" x14ac:dyDescent="0.4">
      <c r="A24" s="4">
        <v>22</v>
      </c>
      <c r="B24" s="5" t="s">
        <v>24</v>
      </c>
      <c r="C24" s="9">
        <f>'[1]PVR Inbox Financials'!B68/'[1]PVR Inbox Financials'!B37</f>
        <v>0.23455593183307843</v>
      </c>
      <c r="D24" s="9">
        <f>'[1]PVR Inbox Financials'!C68/'[1]PVR Inbox Financials'!C37</f>
        <v>0.24458694317484139</v>
      </c>
      <c r="E24" s="9">
        <f>'[1]PVR Inbox Financials'!D68/'[1]PVR Inbox Financials'!D37</f>
        <v>1.0974593280831466</v>
      </c>
      <c r="F24" s="9">
        <f>'[1]PVR Inbox Financials'!E68/'[1]PVR Inbox Financials'!E37</f>
        <v>0.73610232355187089</v>
      </c>
      <c r="G24" s="9">
        <f>'[1]PVR Inbox Financials'!F68/'[1]PVR Inbox Financials'!F37</f>
        <v>0.74351405934441506</v>
      </c>
    </row>
    <row r="25" spans="1:7" ht="16.8" x14ac:dyDescent="0.4">
      <c r="A25" s="4">
        <v>23</v>
      </c>
      <c r="B25" s="5" t="s">
        <v>25</v>
      </c>
      <c r="C25" s="9">
        <f>'[1]PVR Inbox Financials'!B35/'[1]PVR Inbox Financials'!B41</f>
        <v>0.42288218525294641</v>
      </c>
      <c r="D25" s="9">
        <f>'[1]PVR Inbox Financials'!C35/'[1]PVR Inbox Financials'!C41</f>
        <v>0.41427387510359287</v>
      </c>
      <c r="E25" s="9">
        <f>'[1]PVR Inbox Financials'!D35/'[1]PVR Inbox Financials'!D41</f>
        <v>0.60375609109984874</v>
      </c>
      <c r="F25" s="9">
        <f>'[1]PVR Inbox Financials'!E35/'[1]PVR Inbox Financials'!E41</f>
        <v>0.886564470902513</v>
      </c>
      <c r="G25" s="9">
        <f>'[1]PVR Inbox Financials'!F35/'[1]PVR Inbox Financials'!F41</f>
        <v>0.58397650486640629</v>
      </c>
    </row>
    <row r="26" spans="1:7" ht="16.8" x14ac:dyDescent="0.4">
      <c r="A26" s="4">
        <v>24</v>
      </c>
      <c r="B26" s="5" t="s">
        <v>26</v>
      </c>
      <c r="C26" s="9">
        <f>('[1]PVR Inbox Financials'!B35-'[1]PVR Inbox Financials'!B33-'[1]PVR Inbox Financials'!B31)/'[1]PVR Inbox Financials'!B41</f>
        <v>0.37029315406543845</v>
      </c>
      <c r="D26" s="9">
        <f>('[1]PVR Inbox Financials'!C35-'[1]PVR Inbox Financials'!C33-'[1]PVR Inbox Financials'!C31)/'[1]PVR Inbox Financials'!C41</f>
        <v>0.35592063569443766</v>
      </c>
      <c r="E26" s="9">
        <f>('[1]PVR Inbox Financials'!D35-'[1]PVR Inbox Financials'!D33-'[1]PVR Inbox Financials'!D31)/'[1]PVR Inbox Financials'!D41</f>
        <v>0.5506633111881043</v>
      </c>
      <c r="F26" s="9">
        <f>('[1]PVR Inbox Financials'!E35-'[1]PVR Inbox Financials'!E33-'[1]PVR Inbox Financials'!E31)/'[1]PVR Inbox Financials'!E41</f>
        <v>0.84329196557305997</v>
      </c>
      <c r="G26" s="9">
        <f>('[1]PVR Inbox Financials'!F35-'[1]PVR Inbox Financials'!F33-'[1]PVR Inbox Financials'!F31)/'[1]PVR Inbox Financials'!F41</f>
        <v>0.53458403074824867</v>
      </c>
    </row>
    <row r="27" spans="1:7" ht="16.8" x14ac:dyDescent="0.4">
      <c r="A27" s="4">
        <v>25</v>
      </c>
      <c r="B27" s="5" t="s">
        <v>27</v>
      </c>
      <c r="C27" s="9">
        <f>'[1]PVR Inbox Financials'!B68/'[1]PVR Inbox Financials'!B36</f>
        <v>0.10212004470761694</v>
      </c>
      <c r="D27" s="9">
        <f>'[1]PVR Inbox Financials'!C68/'[1]PVR Inbox Financials'!C36</f>
        <v>0.10880212663943629</v>
      </c>
      <c r="E27" s="9">
        <f>'[1]PVR Inbox Financials'!D68/'[1]PVR Inbox Financials'!D36</f>
        <v>0.20525154794535508</v>
      </c>
      <c r="F27" s="9">
        <f>'[1]PVR Inbox Financials'!E68/'[1]PVR Inbox Financials'!E36</f>
        <v>0.17988126719413108</v>
      </c>
      <c r="G27" s="9">
        <f>'[1]PVR Inbox Financials'!F68/'[1]PVR Inbox Financials'!F36</f>
        <v>0.14816938566736662</v>
      </c>
    </row>
    <row r="28" spans="1:7" ht="16.8" x14ac:dyDescent="0.4">
      <c r="A28" s="4">
        <v>26</v>
      </c>
      <c r="B28" s="5" t="s">
        <v>28</v>
      </c>
      <c r="C28" s="9">
        <f>'[1]PVR Inbox Financials'!B66/'[1]PVR Inbox Financials'!B37</f>
        <v>0.14302490714441773</v>
      </c>
      <c r="D28" s="9">
        <f>'[1]PVR Inbox Financials'!C66/'[1]PVR Inbox Financials'!C37</f>
        <v>0.17358619278259091</v>
      </c>
      <c r="E28" s="9">
        <f>'[1]PVR Inbox Financials'!D66/'[1]PVR Inbox Financials'!D37</f>
        <v>0.75405624365926827</v>
      </c>
      <c r="F28" s="9">
        <f>'[1]PVR Inbox Financials'!E66/'[1]PVR Inbox Financials'!E37</f>
        <v>0.53452056288862226</v>
      </c>
      <c r="G28" s="9">
        <f>'[1]PVR Inbox Financials'!F66/'[1]PVR Inbox Financials'!F37</f>
        <v>0.61697658239390485</v>
      </c>
    </row>
    <row r="29" spans="1:7" ht="16.8" x14ac:dyDescent="0.4">
      <c r="A29" s="4">
        <v>27</v>
      </c>
      <c r="B29" s="5" t="s">
        <v>29</v>
      </c>
      <c r="C29" s="9">
        <f>'[1]PVR Inbox Financials'!B67/'[1]PVR Inbox Financials'!B37</f>
        <v>9.15310246886607E-2</v>
      </c>
      <c r="D29" s="9">
        <f>'[1]PVR Inbox Financials'!C67/'[1]PVR Inbox Financials'!C37</f>
        <v>7.1000750392250497E-2</v>
      </c>
      <c r="E29" s="9">
        <f>'[1]PVR Inbox Financials'!D67/'[1]PVR Inbox Financials'!D37</f>
        <v>0.3434030844238784</v>
      </c>
      <c r="F29" s="9">
        <f>'[1]PVR Inbox Financials'!E67/'[1]PVR Inbox Financials'!E37</f>
        <v>0.20158176066324862</v>
      </c>
      <c r="G29" s="9">
        <f>'[1]PVR Inbox Financials'!F67/'[1]PVR Inbox Financials'!F37</f>
        <v>0.12653747695051029</v>
      </c>
    </row>
    <row r="30" spans="1:7" ht="16.8" x14ac:dyDescent="0.4">
      <c r="A30" s="4">
        <v>28</v>
      </c>
      <c r="B30" s="5" t="s">
        <v>30</v>
      </c>
      <c r="C30" s="9">
        <f>'[1]PVR Inbox Financials'!B65/'[1]PVR Inbox Financials'!B37</f>
        <v>0.18089086738038015</v>
      </c>
      <c r="D30" s="9">
        <f>'[1]PVR Inbox Financials'!C65/'[1]PVR Inbox Financials'!C37</f>
        <v>0.19914045978579711</v>
      </c>
      <c r="E30" s="9">
        <f>'[1]PVR Inbox Financials'!D65/'[1]PVR Inbox Financials'!D37</f>
        <v>0.73197042573224047</v>
      </c>
      <c r="F30" s="9">
        <f>'[1]PVR Inbox Financials'!E65/'[1]PVR Inbox Financials'!E37</f>
        <v>0.43305334351478131</v>
      </c>
      <c r="G30" s="9">
        <f>'[1]PVR Inbox Financials'!F65/'[1]PVR Inbox Financials'!F37</f>
        <v>0.53035102768640541</v>
      </c>
    </row>
    <row r="31" spans="1:7" ht="16.8" x14ac:dyDescent="0.4">
      <c r="A31" s="4">
        <v>29</v>
      </c>
      <c r="B31" s="12" t="s">
        <v>31</v>
      </c>
      <c r="C31" s="9">
        <f>'[1]PVR Inbox Financials'!B11/'[1]PVR Inbox Financials'!B12</f>
        <v>0.74661948692025781</v>
      </c>
      <c r="D31" s="9">
        <f>'[1]PVR Inbox Financials'!C11/'[1]PVR Inbox Financials'!C12</f>
        <v>0.51487053883834855</v>
      </c>
      <c r="E31" s="9">
        <f>'[1]PVR Inbox Financials'!D11/'[1]PVR Inbox Financials'!D12</f>
        <v>-1.0210771423409679</v>
      </c>
      <c r="F31" s="9">
        <f>'[1]PVR Inbox Financials'!E11/'[1]PVR Inbox Financials'!E12</f>
        <v>-1.8273943435641973</v>
      </c>
      <c r="G31" s="9">
        <f>'[1]PVR Inbox Financials'!F11/'[1]PVR Inbox Financials'!F12</f>
        <v>1.1086365428921314</v>
      </c>
    </row>
    <row r="32" spans="1:7" ht="16.8" x14ac:dyDescent="0.4">
      <c r="A32" s="4">
        <v>30</v>
      </c>
      <c r="B32" s="12" t="s">
        <v>32</v>
      </c>
      <c r="C32" s="10">
        <f>'[1]PVR Inbox Financials'!B37/'[1]PVR Inbox Financials'!B36</f>
        <v>0.43537609093719531</v>
      </c>
      <c r="D32" s="10">
        <f>'[1]PVR Inbox Financials'!C37/'[1]PVR Inbox Financials'!C36</f>
        <v>0.44484028962110134</v>
      </c>
      <c r="E32" s="10">
        <f>'[1]PVR Inbox Financials'!D37/'[1]PVR Inbox Financials'!D36</f>
        <v>0.18702428663470674</v>
      </c>
      <c r="F32" s="10">
        <f>'[1]PVR Inbox Financials'!E37/'[1]PVR Inbox Financials'!E36</f>
        <v>0.24436992173338168</v>
      </c>
      <c r="G32" s="10">
        <f>'[1]PVR Inbox Financials'!F37/'[1]PVR Inbox Financials'!F36</f>
        <v>0.19928256070640177</v>
      </c>
    </row>
    <row r="33" spans="1:7" ht="16.8" x14ac:dyDescent="0.4">
      <c r="A33" s="4">
        <v>31</v>
      </c>
      <c r="B33" s="12" t="s">
        <v>33</v>
      </c>
      <c r="C33" s="9">
        <f>(1.2*'[1]PVR Inbox Financials'!B53)+(1.4*'[1]PVR Inbox Financials'!B54)+(3.3*'[1]PVR Inbox Financials'!B55)+(0.6*'[1]PVR Inbox Financials'!B56)+(1*'[1]PVR Inbox Financials'!B57)</f>
        <v>0.50982553887437077</v>
      </c>
      <c r="D33" s="9">
        <f>(1.2*'[1]PVR Inbox Financials'!C53)+(1.4*'[1]PVR Inbox Financials'!C54)+(3.3*'[1]PVR Inbox Financials'!C55)+(0.6*'[1]PVR Inbox Financials'!C56)+(1*'[1]PVR Inbox Financials'!C57)</f>
        <v>0.32773796506589453</v>
      </c>
      <c r="E33" s="9">
        <f>(1.2*'[1]PVR Inbox Financials'!D53)+(1.4*'[1]PVR Inbox Financials'!D54)+(3.3*'[1]PVR Inbox Financials'!D55)+(0.6*'[1]PVR Inbox Financials'!D56)+(1*'[1]PVR Inbox Financials'!D57)</f>
        <v>-0.1183470919815901</v>
      </c>
      <c r="F33" s="9">
        <f>(1.2*'[1]PVR Inbox Financials'!E53)+(1.4*'[1]PVR Inbox Financials'!E54)+(3.3*'[1]PVR Inbox Financials'!E55)+(0.6*'[1]PVR Inbox Financials'!E56)+(1*'[1]PVR Inbox Financials'!E57)</f>
        <v>-0.27517579156616451</v>
      </c>
      <c r="G33" s="9">
        <f>(1.2*'[1]PVR Inbox Financials'!F53)+(1.4*'[1]PVR Inbox Financials'!F54)+(3.3*'[1]PVR Inbox Financials'!F55)+(0.6*'[1]PVR Inbox Financials'!F56)+(1*'[1]PVR Inbox Financials'!F57)</f>
        <v>0.64435357035793395</v>
      </c>
    </row>
    <row r="34" spans="1:7" ht="16.8" x14ac:dyDescent="0.4">
      <c r="A34" s="4">
        <v>32</v>
      </c>
      <c r="B34" s="13" t="s">
        <v>34</v>
      </c>
      <c r="C34" s="9">
        <f>'[1]PVR Inbox Financials'!B29/'[1]PVR Inbox Financials'!B41</f>
        <v>0.16721269625154236</v>
      </c>
      <c r="D34" s="9">
        <f>'[1]PVR Inbox Financials'!C29/'[1]PVR Inbox Financials'!C41</f>
        <v>0.1623848291327451</v>
      </c>
      <c r="E34" s="9">
        <f>'[1]PVR Inbox Financials'!D29/'[1]PVR Inbox Financials'!D41</f>
        <v>0.34909060489239929</v>
      </c>
      <c r="F34" s="9">
        <f>'[1]PVR Inbox Financials'!E29/'[1]PVR Inbox Financials'!E41</f>
        <v>0.4914684522914437</v>
      </c>
      <c r="G34" s="9">
        <f>'[1]PVR Inbox Financials'!F29/'[1]PVR Inbox Financials'!F41</f>
        <v>0.24455241460541813</v>
      </c>
    </row>
    <row r="35" spans="1:7" ht="16.8" x14ac:dyDescent="0.4">
      <c r="A35" s="4">
        <v>33</v>
      </c>
      <c r="B35" s="12" t="s">
        <v>35</v>
      </c>
      <c r="C35" s="9">
        <f>C57/'[1]PVR Inbox Financials'!B70</f>
        <v>1.6034954827052423</v>
      </c>
      <c r="D35" s="9">
        <f>D57/'[1]PVR Inbox Financials'!C70</f>
        <v>1.4729034798287752</v>
      </c>
      <c r="E35" s="9">
        <f>E57/'[1]PVR Inbox Financials'!D70</f>
        <v>-0.11745835108279502</v>
      </c>
      <c r="F35" s="9">
        <f>F57/'[1]PVR Inbox Financials'!E70</f>
        <v>2.9447270086547248</v>
      </c>
      <c r="G35" s="9">
        <f>G57/'[1]PVR Inbox Financials'!F70</f>
        <v>3.3030043676904026</v>
      </c>
    </row>
    <row r="36" spans="1:7" ht="16.8" x14ac:dyDescent="0.4">
      <c r="A36" s="4">
        <v>34</v>
      </c>
      <c r="B36" s="5" t="s">
        <v>36</v>
      </c>
      <c r="C36" s="9">
        <f>'[1]PVR Inbox Financials'!B3/'[1]PVR Inbox Financials'!B36</f>
        <v>0.36307697795533994</v>
      </c>
      <c r="D36" s="9">
        <f>'[1]PVR Inbox Financials'!C3/'[1]PVR Inbox Financials'!C36</f>
        <v>0.22763053281300261</v>
      </c>
      <c r="E36" s="9">
        <f>'[1]PVR Inbox Financials'!D3/'[1]PVR Inbox Financials'!D36</f>
        <v>0.18168564970023915</v>
      </c>
      <c r="F36" s="9">
        <f>'[1]PVR Inbox Financials'!E3/'[1]PVR Inbox Financials'!E36</f>
        <v>3.7321927448764156E-2</v>
      </c>
      <c r="G36" s="9">
        <f>'[1]PVR Inbox Financials'!F3/'[1]PVR Inbox Financials'!F36</f>
        <v>0.45959726484682067</v>
      </c>
    </row>
    <row r="37" spans="1:7" ht="16.8" x14ac:dyDescent="0.4">
      <c r="A37" s="4">
        <v>35</v>
      </c>
      <c r="B37" s="5" t="s">
        <v>37</v>
      </c>
      <c r="C37" s="9">
        <f>'[1]PVR Inbox Financials'!B6/'[1]PVR Inbox Financials'!B32</f>
        <v>36.976241900647949</v>
      </c>
      <c r="D37" s="9">
        <f>'[1]PVR Inbox Financials'!C6/'[1]PVR Inbox Financials'!C32</f>
        <v>7.6762977473065623</v>
      </c>
      <c r="E37" s="9">
        <f>'[1]PVR Inbox Financials'!D6/'[1]PVR Inbox Financials'!D32</f>
        <v>22.545054945054947</v>
      </c>
      <c r="F37" s="9">
        <f>'[1]PVR Inbox Financials'!E6/'[1]PVR Inbox Financials'!E32</f>
        <v>10.429341963322546</v>
      </c>
      <c r="G37" s="9">
        <f>'[1]PVR Inbox Financials'!F6/'[1]PVR Inbox Financials'!F32</f>
        <v>45.59744304212424</v>
      </c>
    </row>
    <row r="38" spans="1:7" ht="16.8" x14ac:dyDescent="0.4">
      <c r="A38" s="4">
        <v>36</v>
      </c>
      <c r="B38" s="5" t="s">
        <v>38</v>
      </c>
      <c r="C38" s="9">
        <f>'[1]PVR Inbox Financials'!B3/'[1]PVR Inbox Financials'!B23</f>
        <v>29.283625029968832</v>
      </c>
      <c r="D38" s="9">
        <f>'[1]PVR Inbox Financials'!C3/'[1]PVR Inbox Financials'!C23</f>
        <v>8.4311565696302129</v>
      </c>
      <c r="E38" s="9">
        <f>'[1]PVR Inbox Financials'!D3/'[1]PVR Inbox Financials'!D23</f>
        <v>26.249876737994281</v>
      </c>
      <c r="F38" s="9">
        <f>'[1]PVR Inbox Financials'!E3/'[1]PVR Inbox Financials'!E23</f>
        <v>2.5461241191179815</v>
      </c>
      <c r="G38" s="9">
        <f>'[1]PVR Inbox Financials'!F3/'[1]PVR Inbox Financials'!F23</f>
        <v>18.302101200686106</v>
      </c>
    </row>
    <row r="39" spans="1:7" ht="16.8" x14ac:dyDescent="0.4">
      <c r="A39" s="4">
        <v>37</v>
      </c>
      <c r="B39" s="5" t="s">
        <v>39</v>
      </c>
      <c r="C39" s="9">
        <f>'[1]PVR Inbox Financials'!B23/'[1]PVR Inbox Financials'!B3*365</f>
        <v>12.464303843067905</v>
      </c>
      <c r="D39" s="9">
        <f>'[1]PVR Inbox Financials'!C23/'[1]PVR Inbox Financials'!C3*365</f>
        <v>43.291806644270252</v>
      </c>
      <c r="E39" s="9">
        <f>'[1]PVR Inbox Financials'!D23/'[1]PVR Inbox Financials'!D3*365</f>
        <v>13.904827197595791</v>
      </c>
      <c r="F39" s="9">
        <f>'[1]PVR Inbox Financials'!E23/'[1]PVR Inbox Financials'!E3*365</f>
        <v>143.35514803042747</v>
      </c>
      <c r="G39" s="9">
        <f>'[1]PVR Inbox Financials'!F23/'[1]PVR Inbox Financials'!F3*365</f>
        <v>19.94306533428615</v>
      </c>
    </row>
    <row r="40" spans="1:7" ht="16.8" x14ac:dyDescent="0.4">
      <c r="A40" s="4">
        <v>38</v>
      </c>
      <c r="B40" s="5" t="s">
        <v>40</v>
      </c>
      <c r="C40" s="9">
        <f>'[1]PVR Inbox Financials'!B40/'[1]PVR Inbox Financials'!B6*365</f>
        <v>82.821456386292837</v>
      </c>
      <c r="D40" s="9">
        <f>'[1]PVR Inbox Financials'!C40/'[1]PVR Inbox Financials'!C6*365</f>
        <v>409.32392344497606</v>
      </c>
      <c r="E40" s="9">
        <f>'[1]PVR Inbox Financials'!D40/'[1]PVR Inbox Financials'!D6*365</f>
        <v>137.75702266148747</v>
      </c>
      <c r="F40" s="9">
        <f>'[1]PVR Inbox Financials'!E40/'[1]PVR Inbox Financials'!E6*365</f>
        <v>324.42137291408085</v>
      </c>
      <c r="G40" s="9">
        <f>'[1]PVR Inbox Financials'!F40/'[1]PVR Inbox Financials'!F6*365</f>
        <v>89.237966857183935</v>
      </c>
    </row>
    <row r="41" spans="1:7" ht="16.8" x14ac:dyDescent="0.4">
      <c r="A41" s="4">
        <v>39</v>
      </c>
      <c r="B41" s="5" t="s">
        <v>41</v>
      </c>
      <c r="C41" s="9">
        <f>'[1]PVR Inbox Financials'!B32/'[1]PVR Inbox Financials'!B6*365</f>
        <v>9.8712032710280386</v>
      </c>
      <c r="D41" s="9">
        <f>'[1]PVR Inbox Financials'!C32/'[1]PVR Inbox Financials'!C6*365</f>
        <v>47.54896331738437</v>
      </c>
      <c r="E41" s="9">
        <f>'[1]PVR Inbox Financials'!D32/'[1]PVR Inbox Financials'!D6*365</f>
        <v>16.18980308052252</v>
      </c>
      <c r="F41" s="9">
        <f>'[1]PVR Inbox Financials'!E32/'[1]PVR Inbox Financials'!E6*365</f>
        <v>34.997414149772446</v>
      </c>
      <c r="G41" s="9">
        <f>'[1]PVR Inbox Financials'!F32/'[1]PVR Inbox Financials'!F6*365</f>
        <v>8.0048348251195218</v>
      </c>
    </row>
    <row r="42" spans="1:7" ht="16.8" x14ac:dyDescent="0.4">
      <c r="A42" s="4">
        <v>40</v>
      </c>
      <c r="B42" s="5" t="s">
        <v>42</v>
      </c>
      <c r="C42" s="9">
        <f>C39+C41-C40</f>
        <v>-60.485949272196891</v>
      </c>
      <c r="D42" s="9">
        <f t="shared" ref="D42:G42" si="0">D39+D41-D40</f>
        <v>-318.48315348332142</v>
      </c>
      <c r="E42" s="9">
        <f t="shared" si="0"/>
        <v>-107.66239238336917</v>
      </c>
      <c r="F42" s="9">
        <f t="shared" si="0"/>
        <v>-146.06881073388092</v>
      </c>
      <c r="G42" s="9">
        <f t="shared" si="0"/>
        <v>-61.290066697778265</v>
      </c>
    </row>
    <row r="43" spans="1:7" ht="16.8" x14ac:dyDescent="0.4">
      <c r="A43" s="4">
        <v>41</v>
      </c>
      <c r="B43" s="12" t="s">
        <v>43</v>
      </c>
      <c r="C43" s="9">
        <f>'[1]PVR Inbox Financials'!B3/'[1]PVR Inbox Financials'!B27</f>
        <v>0.69055938125445238</v>
      </c>
      <c r="D43" s="9">
        <f>'[1]PVR Inbox Financials'!C3/'[1]PVR Inbox Financials'!C27</f>
        <v>0.43789842381786342</v>
      </c>
      <c r="E43" s="9">
        <f>'[1]PVR Inbox Financials'!D3/'[1]PVR Inbox Financials'!D27</f>
        <v>0.31238045169603107</v>
      </c>
      <c r="F43" s="9">
        <f>'[1]PVR Inbox Financials'!E3/'[1]PVR Inbox Financials'!E27</f>
        <v>6.2741012110823557E-2</v>
      </c>
      <c r="G43" s="9">
        <f>'[1]PVR Inbox Financials'!F3/'[1]PVR Inbox Financials'!F27</f>
        <v>0.7120477807158766</v>
      </c>
    </row>
    <row r="44" spans="1:7" ht="16.8" x14ac:dyDescent="0.4">
      <c r="A44" s="4">
        <v>42</v>
      </c>
      <c r="B44" s="14" t="s">
        <v>44</v>
      </c>
      <c r="C44" s="9">
        <f>'[1]PVR Inbox Financials'!B3/'[1]PVR Inbox Financials'!B45</f>
        <v>-4.502432910645827</v>
      </c>
      <c r="D44" s="9">
        <f>'[1]PVR Inbox Financials'!C3/'[1]PVR Inbox Financials'!C45</f>
        <v>-3.1215980024968788</v>
      </c>
      <c r="E44" s="9">
        <f>'[1]PVR Inbox Financials'!D3/'[1]PVR Inbox Financials'!D45</f>
        <v>-2.3416608022519352</v>
      </c>
      <c r="F44" s="9">
        <f>'[1]PVR Inbox Financials'!E3/'[1]PVR Inbox Financials'!E45</f>
        <v>-2.183484092326887</v>
      </c>
      <c r="G44" s="9">
        <f>'[1]PVR Inbox Financials'!F3/'[1]PVR Inbox Financials'!F45</f>
        <v>-6.3599009071097283</v>
      </c>
    </row>
    <row r="45" spans="1:7" ht="16.8" x14ac:dyDescent="0.4">
      <c r="A45" s="4">
        <v>43</v>
      </c>
      <c r="B45" s="12" t="s">
        <v>45</v>
      </c>
      <c r="C45" s="9">
        <f>'[1]PVR Inbox Financials'!B15/'[1]PVR Inbox Financials'!B64</f>
        <v>2.0260223048327138E-2</v>
      </c>
      <c r="D45" s="9">
        <f>'[1]PVR Inbox Financials'!C15/'[1]PVR Inbox Financials'!C64</f>
        <v>0.21428116440537615</v>
      </c>
      <c r="E45" s="9">
        <f>'[1]PVR Inbox Financials'!D15/'[1]PVR Inbox Financials'!D64</f>
        <v>5.6377380265435661</v>
      </c>
      <c r="F45" s="9">
        <f>'[1]PVR Inbox Financials'!E15/'[1]PVR Inbox Financials'!E64</f>
        <v>9.6381553523122498</v>
      </c>
      <c r="G45" s="9">
        <f>'[1]PVR Inbox Financials'!F15/'[1]PVR Inbox Financials'!F64</f>
        <v>0.18517241379310345</v>
      </c>
    </row>
    <row r="46" spans="1:7" ht="16.8" x14ac:dyDescent="0.4">
      <c r="A46" s="4">
        <v>44</v>
      </c>
      <c r="B46" s="5" t="s">
        <v>46</v>
      </c>
      <c r="C46" s="9">
        <f>'[1]PVR Inbox Financials'!B48/'[1]PVR Inbox'!C3</f>
        <v>-419.78787878787881</v>
      </c>
      <c r="D46" s="9">
        <f>'[1]PVR Inbox Financials'!C48/'[1]PVR Inbox'!D3</f>
        <v>-29.728682170542633</v>
      </c>
      <c r="E46" s="9">
        <f>'[1]PVR Inbox Financials'!D48/'[1]PVR Inbox'!E3</f>
        <v>-23.959865387012339</v>
      </c>
      <c r="F46" s="9">
        <f>'[1]PVR Inbox Financials'!E48/'[1]PVR Inbox'!F3</f>
        <v>-9.0397375405485132</v>
      </c>
      <c r="G46" s="9">
        <f>'[1]PVR Inbox Financials'!F48/'[1]PVR Inbox'!G3</f>
        <v>215.23636363636362</v>
      </c>
    </row>
    <row r="47" spans="1:7" ht="16.8" x14ac:dyDescent="0.4">
      <c r="A47" s="4">
        <v>45</v>
      </c>
      <c r="B47" s="5" t="s">
        <v>47</v>
      </c>
      <c r="C47" s="9">
        <f>'[1]PVR Inbox Financials'!B48/('[1]PVR Inbox Financials'!B3/'[1]PVR Inbox Financials'!B60)</f>
        <v>2.226026232480228</v>
      </c>
      <c r="D47" s="9">
        <f>'[1]PVR Inbox Financials'!C48/('[1]PVR Inbox Financials'!C3/'[1]PVR Inbox Financials'!C60)</f>
        <v>4.0068751580013862</v>
      </c>
      <c r="E47" s="9">
        <f>'[1]PVR Inbox Financials'!D48/('[1]PVR Inbox Financials'!D3/'[1]PVR Inbox Financials'!D60)</f>
        <v>8.8094469714575503</v>
      </c>
      <c r="F47" s="9">
        <f>'[1]PVR Inbox Financials'!E48/('[1]PVR Inbox Financials'!E3/'[1]PVR Inbox Financials'!E60)</f>
        <v>26.607455875790151</v>
      </c>
      <c r="G47" s="9">
        <f>'[1]PVR Inbox Financials'!F48/('[1]PVR Inbox Financials'!F3/'[1]PVR Inbox Financials'!F60)</f>
        <v>1.78029538814564</v>
      </c>
    </row>
    <row r="48" spans="1:7" ht="16.8" x14ac:dyDescent="0.4">
      <c r="A48" s="4">
        <v>46</v>
      </c>
      <c r="B48" s="5" t="s">
        <v>48</v>
      </c>
      <c r="C48" s="9">
        <f>'[1]PVR Inbox Financials'!B48/'[1]PVR Inbox'!C6</f>
        <v>1.8563694565736291</v>
      </c>
      <c r="D48" s="9">
        <f>'[1]PVR Inbox Financials'!C48/'[1]PVR Inbox'!D6</f>
        <v>2.0503698707415241</v>
      </c>
      <c r="E48" s="9">
        <f>'[1]PVR Inbox Financials'!D48/'[1]PVR Inbox'!E6</f>
        <v>8.5579799570910353</v>
      </c>
      <c r="F48" s="9">
        <f>'[1]PVR Inbox Financials'!E48/'[1]PVR Inbox'!F6</f>
        <v>4.0636815314606745</v>
      </c>
      <c r="G48" s="9">
        <f>'[1]PVR Inbox Financials'!F48/'[1]PVR Inbox'!G6</f>
        <v>4.1058228482752561</v>
      </c>
    </row>
    <row r="49" spans="1:7" ht="16.8" x14ac:dyDescent="0.4">
      <c r="A49" s="4">
        <v>47</v>
      </c>
      <c r="B49" s="5" t="s">
        <v>49</v>
      </c>
      <c r="C49" s="9">
        <f>'[1]PVR Inbox Financials'!B48/'[1]PVR Inbox Financials'!B61</f>
        <v>9.6041320022185239E-2</v>
      </c>
      <c r="D49" s="9">
        <f>'[1]PVR Inbox Financials'!C48/'[1]PVR Inbox Financials'!C61</f>
        <v>0.10664627363737486</v>
      </c>
      <c r="E49" s="9">
        <f>'[1]PVR Inbox Financials'!D48/'[1]PVR Inbox Financials'!D61</f>
        <v>0.12084616835355504</v>
      </c>
      <c r="F49" s="9">
        <f>'[1]PVR Inbox Financials'!E48/'[1]PVR Inbox Financials'!E61</f>
        <v>2.0298816323152058E-2</v>
      </c>
      <c r="G49" s="9">
        <f>'[1]PVR Inbox Financials'!F48/'[1]PVR Inbox Financials'!F61</f>
        <v>5.0372324581932679E-2</v>
      </c>
    </row>
    <row r="50" spans="1:7" ht="16.8" x14ac:dyDescent="0.4">
      <c r="A50" s="4">
        <v>48</v>
      </c>
      <c r="B50" s="5" t="s">
        <v>50</v>
      </c>
      <c r="C50" s="9">
        <f>'[1]PVR Inbox Financials'!B48/'[1]PVR Inbox Financials'!B62</f>
        <v>0.10302692250483415</v>
      </c>
      <c r="D50" s="9">
        <f>'[1]PVR Inbox Financials'!C48/'[1]PVR Inbox Financials'!C62</f>
        <v>0.6731022378236069</v>
      </c>
      <c r="E50" s="9">
        <f>'[1]PVR Inbox Financials'!D48/'[1]PVR Inbox Financials'!D62</f>
        <v>0.45889233707328719</v>
      </c>
      <c r="F50" s="9">
        <f>'[1]PVR Inbox Financials'!E48/'[1]PVR Inbox Financials'!E62</f>
        <v>4.1432384942893835E-2</v>
      </c>
      <c r="G50" s="9">
        <f>'[1]PVR Inbox Financials'!F48/'[1]PVR Inbox Financials'!F62</f>
        <v>2.9448493743625462E-2</v>
      </c>
    </row>
    <row r="51" spans="1:7" ht="16.8" x14ac:dyDescent="0.4">
      <c r="A51" s="4">
        <v>49</v>
      </c>
      <c r="B51" s="5" t="s">
        <v>51</v>
      </c>
      <c r="C51" s="9">
        <f>'[1]PVR Inbox Financials'!B48/'[1]PVR Inbox Financials'!B51</f>
        <v>6.9999999999999993E-2</v>
      </c>
      <c r="D51" s="9">
        <f>'[1]PVR Inbox Financials'!C48/'[1]PVR Inbox Financials'!C51</f>
        <v>0.17756684801481654</v>
      </c>
      <c r="E51" s="9">
        <f>'[1]PVR Inbox Financials'!D48/'[1]PVR Inbox Financials'!D51</f>
        <v>0.11525271299238563</v>
      </c>
      <c r="F51" s="9">
        <f>'[1]PVR Inbox Financials'!E48/'[1]PVR Inbox Financials'!E51</f>
        <v>2.9711883299408746E-2</v>
      </c>
      <c r="G51" s="9">
        <f>'[1]PVR Inbox Financials'!F48/'[1]PVR Inbox Financials'!F51</f>
        <v>1.5041166903842244E-2</v>
      </c>
    </row>
    <row r="52" spans="1:7" ht="16.8" x14ac:dyDescent="0.4">
      <c r="A52" s="4">
        <v>50</v>
      </c>
      <c r="B52" s="14" t="s">
        <v>52</v>
      </c>
      <c r="C52" s="9">
        <f>'[1]PVR Inbox Financials'!B61/'[1]PVR Inbox Financials'!B60</f>
        <v>146.98202912359642</v>
      </c>
      <c r="D52" s="9">
        <f>'[1]PVR Inbox Financials'!C61/'[1]PVR Inbox Financials'!C60</f>
        <v>146.82448066300969</v>
      </c>
      <c r="E52" s="9">
        <f>'[1]PVR Inbox Financials'!D61/'[1]PVR Inbox Financials'!D60</f>
        <v>26.078508294242759</v>
      </c>
      <c r="F52" s="9">
        <f>'[1]PVR Inbox Financials'!E61/'[1]PVR Inbox Financials'!E60</f>
        <v>99.412180328247644</v>
      </c>
      <c r="G52" s="9">
        <f>'[1]PVR Inbox Financials'!F61/'[1]PVR Inbox Financials'!F60</f>
        <v>45.767071681524591</v>
      </c>
    </row>
    <row r="53" spans="1:7" ht="16.8" x14ac:dyDescent="0.4">
      <c r="A53" s="4">
        <v>51</v>
      </c>
      <c r="B53" s="14" t="s">
        <v>53</v>
      </c>
      <c r="C53" s="9">
        <f>('[1]PVR Inbox Financials'!B36-'[1]PVR Inbox Financials'!B42)/'[1]PVR Inbox Financials'!B60</f>
        <v>746.24153887820387</v>
      </c>
      <c r="D53" s="9">
        <f>('[1]PVR Inbox Financials'!C36-'[1]PVR Inbox Financials'!C42)/'[1]PVR Inbox Financials'!C60</f>
        <v>748.15769675996216</v>
      </c>
      <c r="E53" s="9">
        <f>('[1]PVR Inbox Financials'!D36-'[1]PVR Inbox Financials'!D42)/'[1]PVR Inbox Financials'!D60</f>
        <v>224.62076443719712</v>
      </c>
      <c r="F53" s="9">
        <f>('[1]PVR Inbox Financials'!E36-'[1]PVR Inbox Financials'!E42)/'[1]PVR Inbox Financials'!E60</f>
        <v>301.73378265674899</v>
      </c>
      <c r="G53" s="9">
        <f>('[1]PVR Inbox Financials'!F36-'[1]PVR Inbox Financials'!F42)/'[1]PVR Inbox Financials'!F60</f>
        <v>288.32223009750214</v>
      </c>
    </row>
    <row r="54" spans="1:7" ht="16.8" x14ac:dyDescent="0.4">
      <c r="A54" s="4">
        <v>52</v>
      </c>
      <c r="B54" s="14" t="s">
        <v>54</v>
      </c>
      <c r="C54" s="9">
        <f>'[1]PVR Inbox Financials'!B25/'[1]PVR Inbox Financials'!B60</f>
        <v>1474.5179281900669</v>
      </c>
      <c r="D54" s="9">
        <f>'[1]PVR Inbox Financials'!C25/'[1]PVR Inbox Financials'!C60</f>
        <v>1472.4707058927838</v>
      </c>
      <c r="E54" s="9">
        <f>'[1]PVR Inbox Financials'!D25/'[1]PVR Inbox Financials'!D60</f>
        <v>965.85240088924979</v>
      </c>
      <c r="F54" s="9">
        <f>'[1]PVR Inbox Financials'!E25/'[1]PVR Inbox Financials'!E60</f>
        <v>1048.6870021697052</v>
      </c>
      <c r="G54" s="9">
        <f>'[1]PVR Inbox Financials'!F25/'[1]PVR Inbox Financials'!F60</f>
        <v>1195.4863123816376</v>
      </c>
    </row>
    <row r="55" spans="1:7" ht="16.8" x14ac:dyDescent="0.4">
      <c r="A55" s="4">
        <v>53</v>
      </c>
      <c r="B55" s="5" t="s">
        <v>55</v>
      </c>
      <c r="C55" s="9">
        <f>('[1]PVR Inbox Financials'!B5-'[1]PVR Inbox Financials'!C5)/'[1]PVR Inbox Financials'!C5*100</f>
        <v>63.555892106431308</v>
      </c>
      <c r="D55" s="9">
        <f>('[1]PVR Inbox Financials'!C5-'[1]PVR Inbox Financials'!D5)/'[1]PVR Inbox Financials'!D5*100</f>
        <v>-76.889562074188518</v>
      </c>
      <c r="E55" s="9">
        <f>('[1]PVR Inbox Financials'!D5-'[1]PVR Inbox Financials'!E5)/'[1]PVR Inbox Financials'!E5*100</f>
        <v>121.14232334690065</v>
      </c>
      <c r="F55" s="9">
        <f>('[1]PVR Inbox Financials'!E5-'[1]PVR Inbox Financials'!F5)/'[1]PVR Inbox Financials'!F5*100</f>
        <v>-78.293740567691032</v>
      </c>
      <c r="G55" s="9">
        <f>('[1]PVR Inbox Financials'!F5-'[1]PVR Inbox Financials'!G5)/'[1]PVR Inbox Financials'!G5*100</f>
        <v>10.694520152627698</v>
      </c>
    </row>
    <row r="56" spans="1:7" ht="16.8" x14ac:dyDescent="0.4">
      <c r="A56" s="4">
        <v>54</v>
      </c>
      <c r="B56" s="5" t="s">
        <v>56</v>
      </c>
      <c r="C56" s="9">
        <f>('[1]PVR Inbox Financials'!B15-'[1]PVR Inbox Financials'!C15)/'[1]PVR Inbox Financials'!C15*100</f>
        <v>-90.279429250891795</v>
      </c>
      <c r="D56" s="9">
        <f>('[1]PVR Inbox Financials'!C15-'[1]PVR Inbox Financials'!D15)/'[1]PVR Inbox Financials'!D15*100</f>
        <v>-93.113754068493989</v>
      </c>
      <c r="E56" s="9">
        <f>('[1]PVR Inbox Financials'!D15-'[1]PVR Inbox Financials'!E15)/'[1]PVR Inbox Financials'!E15*100</f>
        <v>-34.709506689298458</v>
      </c>
      <c r="F56" s="9">
        <f>('[1]PVR Inbox Financials'!E15-'[1]PVR Inbox Financials'!F15)/'[1]PVR Inbox Financials'!F15*100</f>
        <v>2686.6294227188082</v>
      </c>
      <c r="G56" s="9">
        <f>('[1]PVR Inbox Financials'!F15-'[1]PVR Inbox Financials'!G15)/'[1]PVR Inbox Financials'!G15*100</f>
        <v>-85.823653643083418</v>
      </c>
    </row>
    <row r="57" spans="1:7" ht="16.8" x14ac:dyDescent="0.4">
      <c r="A57" s="4">
        <v>55</v>
      </c>
      <c r="B57" s="5" t="s">
        <v>57</v>
      </c>
      <c r="C57" s="9">
        <f>('[1]PVR Inbox Financials'!B11-'[1]PVR Inbox Financials'!C11)/'[1]PVR Inbox Financials'!C11*100</f>
        <v>100.74753652735305</v>
      </c>
      <c r="D57" s="9">
        <f>('[1]PVR Inbox Financials'!C11-'[1]PVR Inbox Financials'!D11)/'[1]PVR Inbox Financials'!D11*100</f>
        <v>-105.78567637171447</v>
      </c>
      <c r="E57" s="9">
        <f>('[1]PVR Inbox Financials'!D11-'[1]PVR Inbox Financials'!E11)/'[1]PVR Inbox Financials'!E11*100</f>
        <v>-44.086837043143724</v>
      </c>
      <c r="F57" s="9">
        <f>('[1]PVR Inbox Financials'!E11-'[1]PVR Inbox Financials'!F11)/'[1]PVR Inbox Financials'!F11*100</f>
        <v>-270.32370396719898</v>
      </c>
      <c r="G57" s="9">
        <f>('[1]PVR Inbox Financials'!F11-'[1]PVR Inbox Financials'!G11)/'[1]PVR Inbox Financials'!G11*100</f>
        <v>35.205670168333121</v>
      </c>
    </row>
    <row r="58" spans="1:7" ht="16.8" x14ac:dyDescent="0.4">
      <c r="A58" s="4">
        <v>56</v>
      </c>
      <c r="B58" s="5" t="s">
        <v>58</v>
      </c>
      <c r="C58" s="9">
        <f>('[1]PVR Inbox Financials'!B9-'[1]PVR Inbox Financials'!C9)/'[1]PVR Inbox Financials'!C9*100</f>
        <v>72.785414280259644</v>
      </c>
      <c r="D58" s="9">
        <f>('[1]PVR Inbox Financials'!C9-'[1]PVR Inbox Financials'!D9)/'[1]PVR Inbox Financials'!D9*100</f>
        <v>-0.91743119266055051</v>
      </c>
      <c r="E58" s="9">
        <f>('[1]PVR Inbox Financials'!D9-'[1]PVR Inbox Financials'!E9)/'[1]PVR Inbox Financials'!E9*100</f>
        <v>-131.56779028453707</v>
      </c>
      <c r="F58" s="9">
        <f>('[1]PVR Inbox Financials'!E9-'[1]PVR Inbox Financials'!F9)/'[1]PVR Inbox Financials'!F9*100</f>
        <v>-131.11026481761857</v>
      </c>
      <c r="G58" s="9">
        <f>('[1]PVR Inbox Financials'!F9-'[1]PVR Inbox Financials'!G9)/'[1]PVR Inbox Financials'!G9*100</f>
        <v>83.61502907918748</v>
      </c>
    </row>
    <row r="59" spans="1:7" ht="16.8" x14ac:dyDescent="0.4">
      <c r="A59" s="4">
        <v>57</v>
      </c>
      <c r="B59" s="5" t="s">
        <v>59</v>
      </c>
      <c r="C59" s="9"/>
      <c r="D59" s="9"/>
      <c r="E59" s="9"/>
      <c r="F59" s="9"/>
      <c r="G59" s="9">
        <f>'[1]PVR Inbox Financials'!F63/'[1]PVR Inbox'!G3*100</f>
        <v>127.46959166417562</v>
      </c>
    </row>
    <row r="60" spans="1:7" ht="16.8" x14ac:dyDescent="0.4">
      <c r="A60" s="4">
        <v>58</v>
      </c>
      <c r="B60" s="5" t="s">
        <v>60</v>
      </c>
      <c r="C60" s="9"/>
      <c r="D60" s="9"/>
      <c r="E60" s="9"/>
      <c r="F60" s="9"/>
      <c r="G60" s="9">
        <f>'[1]PVR Inbox Financials'!F63/'[1]PVR Inbox Financials'!F48*100</f>
        <v>0.5922307434980284</v>
      </c>
    </row>
    <row r="61" spans="1:7" ht="16.8" x14ac:dyDescent="0.4">
      <c r="A61" s="4">
        <v>59</v>
      </c>
      <c r="B61" s="5" t="s">
        <v>61</v>
      </c>
      <c r="C61" s="9">
        <f>'[1]PVR Inbox Financials'!B15/'[1]PVR Inbox Financials'!B37*100</f>
        <v>0.44652610880489402</v>
      </c>
      <c r="D61" s="9">
        <f>'[1]PVR Inbox Financials'!C15/'[1]PVR Inbox Financials'!C37*100</f>
        <v>4.589671873934102</v>
      </c>
      <c r="E61" s="9">
        <f>'[1]PVR Inbox Financials'!D15/'[1]PVR Inbox Financials'!D37*100</f>
        <v>35.654801439300492</v>
      </c>
      <c r="F61" s="9">
        <f>'[1]PVR Inbox Financials'!E15/'[1]PVR Inbox Financials'!E37*100</f>
        <v>40.809970546525584</v>
      </c>
      <c r="G61" s="9">
        <f>'[1]PVR Inbox Financials'!F15/'[1]PVR Inbox Financials'!F37*100</f>
        <v>1.8135642447534972</v>
      </c>
    </row>
    <row r="62" spans="1:7" ht="16.8" x14ac:dyDescent="0.4">
      <c r="A62" s="4">
        <v>60</v>
      </c>
      <c r="B62" s="5" t="s">
        <v>62</v>
      </c>
      <c r="C62" s="9">
        <f>'[1]PVR Inbox Financials'!B15/'[1]PVR Inbox Financials'!B25*100</f>
        <v>0.22598323439368076</v>
      </c>
      <c r="D62" s="9">
        <f>'[1]PVR Inbox Financials'!C15/'[1]PVR Inbox Financials'!C25*100</f>
        <v>2.331997726232895</v>
      </c>
      <c r="E62" s="9">
        <f>'[1]PVR Inbox Financials'!D15/'[1]PVR Inbox Financials'!D25*100</f>
        <v>8.2919592556570034</v>
      </c>
      <c r="F62" s="9">
        <f>'[1]PVR Inbox Financials'!E15/'[1]PVR Inbox Financials'!E25*100</f>
        <v>11.742061032163903</v>
      </c>
      <c r="G62" s="9">
        <f>'[1]PVR Inbox Financials'!F15/'[1]PVR Inbox Financials'!F25*100</f>
        <v>0.43738759871764799</v>
      </c>
    </row>
    <row r="63" spans="1:7" ht="16.8" x14ac:dyDescent="0.4">
      <c r="A63" s="4">
        <v>61</v>
      </c>
      <c r="B63" s="5" t="s">
        <v>63</v>
      </c>
      <c r="C63" s="9">
        <f>'[1]PVR Inbox Financials'!B15/'[1]PVR Inbox Financials'!B36*100</f>
        <v>0.19440679175287151</v>
      </c>
      <c r="D63" s="9">
        <f>'[1]PVR Inbox Financials'!C15/'[1]PVR Inbox Financials'!C36*100</f>
        <v>2.0416709656666687</v>
      </c>
      <c r="E63" s="9">
        <f>'[1]PVR Inbox Financials'!D15/'[1]PVR Inbox Financials'!D36*100</f>
        <v>6.6683138042872905</v>
      </c>
      <c r="F63" s="9">
        <f>'[1]PVR Inbox Financials'!E15/'[1]PVR Inbox Financials'!E36*100</f>
        <v>9.9727293083960689</v>
      </c>
      <c r="G63" s="9">
        <f>'[1]PVR Inbox Financials'!F15/'[1]PVR Inbox Financials'!F36*100</f>
        <v>0.36141172670004845</v>
      </c>
    </row>
    <row r="64" spans="1:7" ht="16.8" x14ac:dyDescent="0.4">
      <c r="A64" s="4">
        <v>62</v>
      </c>
      <c r="B64" s="5" t="s">
        <v>64</v>
      </c>
      <c r="C64" s="9">
        <f>'[1]PVR Inbox Financials'!B51/'[1]PVR Inbox Financials'!B9</f>
        <v>1.0933097618916081</v>
      </c>
      <c r="D64" s="9">
        <f>'[1]PVR Inbox Financials'!C51/'[1]PVR Inbox Financials'!C9</f>
        <v>0.82464681176021382</v>
      </c>
      <c r="E64" s="9">
        <f>'[1]PVR Inbox Financials'!D51/'[1]PVR Inbox Financials'!D9</f>
        <v>1.5775087486995176</v>
      </c>
      <c r="F64" s="9">
        <f>'[1]PVR Inbox Financials'!E51/'[1]PVR Inbox Financials'!E9</f>
        <v>-1.2321380586988326</v>
      </c>
      <c r="G64" s="9">
        <f>'[1]PVR Inbox Financials'!F51/'[1]PVR Inbox Financials'!F9</f>
        <v>0.73104896014267273</v>
      </c>
    </row>
    <row r="65" spans="1:7" ht="16.8" x14ac:dyDescent="0.4">
      <c r="A65" s="4">
        <v>63</v>
      </c>
      <c r="B65" s="5" t="s">
        <v>65</v>
      </c>
      <c r="C65" s="9">
        <f>'[1]PVR Inbox Financials'!B62/'[1]PVR Inbox Financials'!B15</f>
        <v>41.11926605504587</v>
      </c>
      <c r="D65" s="9">
        <f>'[1]PVR Inbox Financials'!C62/'[1]PVR Inbox Financials'!C15</f>
        <v>0.67746730083234241</v>
      </c>
      <c r="E65" s="9">
        <f>'[1]PVR Inbox Financials'!D62/'[1]PVR Inbox Financials'!D15</f>
        <v>8.5750547583468104E-2</v>
      </c>
      <c r="F65" s="9">
        <f>'[1]PVR Inbox Financials'!E62/'[1]PVR Inbox Financials'!E15</f>
        <v>0.39553066652410418</v>
      </c>
      <c r="G65" s="9">
        <f>'[1]PVR Inbox Financials'!F62/'[1]PVR Inbox Financials'!F15</f>
        <v>14.971694599627561</v>
      </c>
    </row>
    <row r="66" spans="1:7" ht="16.8" x14ac:dyDescent="0.4">
      <c r="A66" s="4">
        <v>64</v>
      </c>
      <c r="B66" s="5" t="s">
        <v>66</v>
      </c>
      <c r="C66" s="9">
        <f>'[1]PVR Inbox Financials'!B58/'[1]PVR Inbox Financials'!B3*100</f>
        <v>10.387909154918045</v>
      </c>
      <c r="D66" s="9">
        <f>'[1]PVR Inbox Financials'!C58/'[1]PVR Inbox Financials'!C3*100</f>
        <v>16.957286834106544</v>
      </c>
      <c r="E66" s="9">
        <f>'[1]PVR Inbox Financials'!D58/'[1]PVR Inbox Financials'!D3*100</f>
        <v>9.3839218632607064</v>
      </c>
      <c r="F66" s="9">
        <f>'[1]PVR Inbox Financials'!E58/'[1]PVR Inbox Financials'!E3*100</f>
        <v>41.691368165422666</v>
      </c>
      <c r="G66" s="9">
        <f>'[1]PVR Inbox Financials'!F58/'[1]PVR Inbox Financials'!F3*100</f>
        <v>11.277105469710992</v>
      </c>
    </row>
    <row r="67" spans="1:7" ht="16.8" x14ac:dyDescent="0.4">
      <c r="A67" s="4">
        <v>65</v>
      </c>
      <c r="B67" s="5" t="s">
        <v>67</v>
      </c>
      <c r="C67" s="9">
        <f>'[1]PVR Inbox Financials'!B50/'[1]PVR Inbox Financials'!B27*100</f>
        <v>13.503397899069395</v>
      </c>
      <c r="D67" s="9">
        <f>'[1]PVR Inbox Financials'!C50/'[1]PVR Inbox Financials'!C27*100</f>
        <v>8.0396964389959145</v>
      </c>
      <c r="E67" s="9">
        <f>'[1]PVR Inbox Financials'!D50/'[1]PVR Inbox Financials'!D27*100</f>
        <v>13.749433795762798</v>
      </c>
      <c r="F67" s="9">
        <f>'[1]PVR Inbox Financials'!E50/'[1]PVR Inbox Financials'!E27*100</f>
        <v>12.442218711838581</v>
      </c>
      <c r="G67" s="9">
        <f>'[1]PVR Inbox Financials'!F50/'[1]PVR Inbox Financials'!F27*100</f>
        <v>4.2748642403717021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E20C-0801-4B22-8C1D-92DB6CB67303}">
  <dimension ref="A1:G67"/>
  <sheetViews>
    <sheetView workbookViewId="0">
      <selection activeCell="I18" sqref="I18"/>
    </sheetView>
  </sheetViews>
  <sheetFormatPr defaultRowHeight="14.4" x14ac:dyDescent="0.3"/>
  <cols>
    <col min="1" max="1" width="3.109375" bestFit="1" customWidth="1"/>
    <col min="2" max="2" width="33.21875" bestFit="1" customWidth="1"/>
    <col min="3" max="3" width="8.88671875" bestFit="1" customWidth="1"/>
    <col min="4" max="4" width="9.44140625" bestFit="1" customWidth="1"/>
    <col min="5" max="5" width="8.88671875" bestFit="1" customWidth="1"/>
    <col min="6" max="7" width="9.109375" bestFit="1" customWidth="1"/>
  </cols>
  <sheetData>
    <row r="1" spans="1:7" ht="15.6" x14ac:dyDescent="0.3">
      <c r="A1" s="26" t="s">
        <v>68</v>
      </c>
      <c r="B1" s="27"/>
      <c r="C1" s="27"/>
      <c r="D1" s="27"/>
      <c r="E1" s="27"/>
      <c r="F1" s="27"/>
      <c r="G1" s="28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4">
      <c r="A3" s="4">
        <v>1</v>
      </c>
      <c r="B3" s="5" t="s">
        <v>3</v>
      </c>
      <c r="C3" s="7">
        <v>13.92</v>
      </c>
      <c r="D3" s="7">
        <v>11.51</v>
      </c>
      <c r="E3" s="7">
        <v>9.56</v>
      </c>
      <c r="F3" s="7">
        <v>4.91</v>
      </c>
      <c r="G3" s="7">
        <v>13.75</v>
      </c>
    </row>
    <row r="4" spans="1:7" ht="16.8" x14ac:dyDescent="0.4">
      <c r="A4" s="4">
        <v>2</v>
      </c>
      <c r="B4" s="5" t="s">
        <v>4</v>
      </c>
      <c r="C4" s="7">
        <v>13.92</v>
      </c>
      <c r="D4" s="7">
        <v>11.51</v>
      </c>
      <c r="E4" s="7">
        <v>9.56</v>
      </c>
      <c r="F4" s="7">
        <v>4.91</v>
      </c>
      <c r="G4" s="7">
        <v>13.75</v>
      </c>
    </row>
    <row r="5" spans="1:7" ht="16.8" x14ac:dyDescent="0.4">
      <c r="A5" s="4">
        <v>3</v>
      </c>
      <c r="B5" s="5" t="s">
        <v>5</v>
      </c>
      <c r="C5" s="9">
        <f>'[1]Usha Martin Fiancials'!B51/'[1]Usha Martin Fiancials'!B60</f>
        <v>14.56446175512921</v>
      </c>
      <c r="D5" s="9">
        <f>'[1]Usha Martin Fiancials'!C51/'[1]Usha Martin Fiancials'!C60</f>
        <v>8.2558420443694978</v>
      </c>
      <c r="E5" s="9">
        <f>'[1]Usha Martin Fiancials'!D51/'[1]Usha Martin Fiancials'!D60</f>
        <v>5.2034217297017822</v>
      </c>
      <c r="F5" s="9">
        <f>'[1]Usha Martin Fiancials'!E51/'[1]Usha Martin Fiancials'!E60</f>
        <v>7.0124943156793265</v>
      </c>
      <c r="G5" s="9">
        <f>'[1]Usha Martin Fiancials'!F51/'[1]Usha Martin Fiancials'!F60</f>
        <v>6.9704915420524216</v>
      </c>
    </row>
    <row r="6" spans="1:7" ht="16.8" x14ac:dyDescent="0.4">
      <c r="A6" s="4">
        <v>4</v>
      </c>
      <c r="B6" s="5" t="s">
        <v>6</v>
      </c>
      <c r="C6" s="9">
        <f>'[1]Usha Martin Fiancials'!B37/'[1]Usha Martin Fiancials'!B60</f>
        <v>78.227212560089399</v>
      </c>
      <c r="D6" s="9">
        <f>'[1]Usha Martin Fiancials'!C37/'[1]Usha Martin Fiancials'!C60</f>
        <v>66.780144160082017</v>
      </c>
      <c r="E6" s="9">
        <f>'[1]Usha Martin Fiancials'!D37/'[1]Usha Martin Fiancials'!D60</f>
        <v>55.696334122613578</v>
      </c>
      <c r="F6" s="9">
        <f>'[1]Usha Martin Fiancials'!E37/'[1]Usha Martin Fiancials'!E60</f>
        <v>46.172533349381894</v>
      </c>
      <c r="G6" s="9">
        <f>'[1]Usha Martin Fiancials'!F37/'[1]Usha Martin Fiancials'!F60</f>
        <v>41.519085436857395</v>
      </c>
    </row>
    <row r="7" spans="1:7" ht="16.8" x14ac:dyDescent="0.4">
      <c r="A7" s="4">
        <v>5</v>
      </c>
      <c r="B7" s="5" t="s">
        <v>7</v>
      </c>
      <c r="C7" s="9">
        <f>'[1]Usha Martin Fiancials'!B52/'[1]Usha Martin Fiancials'!B60</f>
        <v>2.5001494708077114</v>
      </c>
      <c r="D7" s="9">
        <f>'[1]Usha Martin Fiancials'!C52/'[1]Usha Martin Fiancials'!C60</f>
        <v>2.0000539473123768</v>
      </c>
      <c r="E7" s="9"/>
      <c r="F7" s="15">
        <f>'[1]Usha Martin Fiancials'!E52/'[1]Usha Martin Fiancials'!E60</f>
        <v>9.8444000688057928E-4</v>
      </c>
      <c r="G7" s="9"/>
    </row>
    <row r="8" spans="1:7" ht="16.8" x14ac:dyDescent="0.4">
      <c r="A8" s="4">
        <v>6</v>
      </c>
      <c r="B8" s="5" t="s">
        <v>8</v>
      </c>
      <c r="C8" s="9">
        <f>'[1]Usha Martin Fiancials'!B3/'[1]Usha Martin Fiancials'!B60</f>
        <v>105.83386367304148</v>
      </c>
      <c r="D8" s="9">
        <f>'[1]Usha Martin Fiancials'!C3/'[1]Usha Martin Fiancials'!C60</f>
        <v>107.23045589613606</v>
      </c>
      <c r="E8" s="9">
        <f>'[1]Usha Martin Fiancials'!D3/'[1]Usha Martin Fiancials'!D60</f>
        <v>88.208121643182622</v>
      </c>
      <c r="F8" s="9">
        <f>'[1]Usha Martin Fiancials'!E3/'[1]Usha Martin Fiancials'!E60</f>
        <v>68.821544587683377</v>
      </c>
      <c r="G8" s="9">
        <f>'[1]Usha Martin Fiancials'!F3/'[1]Usha Martin Fiancials'!F60</f>
        <v>70.676885853984317</v>
      </c>
    </row>
    <row r="9" spans="1:7" ht="16.8" x14ac:dyDescent="0.4">
      <c r="A9" s="4">
        <v>7</v>
      </c>
      <c r="B9" s="5" t="s">
        <v>9</v>
      </c>
      <c r="C9" s="9">
        <f>'[1]Usha Martin Fiancials'!B9/'[1]Usha Martin Fiancials'!B60</f>
        <v>18.442499088900771</v>
      </c>
      <c r="D9" s="9">
        <f>'[1]Usha Martin Fiancials'!C9/'[1]Usha Martin Fiancials'!C60</f>
        <v>15.992884205112931</v>
      </c>
      <c r="E9" s="9">
        <f>'[1]Usha Martin Fiancials'!D9/'[1]Usha Martin Fiancials'!D60</f>
        <v>8.8130350882639057</v>
      </c>
      <c r="F9" s="9">
        <f>'[1]Usha Martin Fiancials'!E9/'[1]Usha Martin Fiancials'!E60</f>
        <v>9.306895825048997</v>
      </c>
      <c r="G9" s="9">
        <f>'[1]Usha Martin Fiancials'!F9/'[1]Usha Martin Fiancials'!F60</f>
        <v>9.809944668564972</v>
      </c>
    </row>
    <row r="10" spans="1:7" ht="16.8" x14ac:dyDescent="0.4">
      <c r="A10" s="4">
        <v>8</v>
      </c>
      <c r="B10" s="5" t="s">
        <v>10</v>
      </c>
      <c r="C10" s="9">
        <f>'[1]Usha Martin Fiancials'!B11/'[1]Usha Martin Fiancials'!B60</f>
        <v>15.915769737907286</v>
      </c>
      <c r="D10" s="9">
        <f>'[1]Usha Martin Fiancials'!C11/'[1]Usha Martin Fiancials'!C60</f>
        <v>13.778550482969548</v>
      </c>
      <c r="E10" s="9">
        <f>'[1]Usha Martin Fiancials'!D11/'[1]Usha Martin Fiancials'!D60</f>
        <v>6.5242120722665593</v>
      </c>
      <c r="F10" s="9">
        <f>'[1]Usha Martin Fiancials'!E11/'[1]Usha Martin Fiancials'!E60</f>
        <v>7.0797643828161663</v>
      </c>
      <c r="G10" s="9">
        <f>'[1]Usha Martin Fiancials'!F11/'[1]Usha Martin Fiancials'!F60</f>
        <v>7.7222755606402238</v>
      </c>
    </row>
    <row r="11" spans="1:7" ht="16.8" x14ac:dyDescent="0.4">
      <c r="A11" s="4">
        <v>9</v>
      </c>
      <c r="B11" s="5" t="s">
        <v>11</v>
      </c>
      <c r="C11" s="9">
        <f>'[1]Usha Martin Fiancials'!B13/'[1]Usha Martin Fiancials'!B60</f>
        <v>18.031987606031571</v>
      </c>
      <c r="D11" s="9">
        <f>'[1]Usha Martin Fiancials'!C13/'[1]Usha Martin Fiancials'!C60</f>
        <v>14.943143011109273</v>
      </c>
      <c r="E11" s="9">
        <f>'[1]Usha Martin Fiancials'!D13/'[1]Usha Martin Fiancials'!D60</f>
        <v>11.087419650827005</v>
      </c>
      <c r="F11" s="9">
        <f>'[1]Usha Martin Fiancials'!E13/'[1]Usha Martin Fiancials'!E60</f>
        <v>6.162266296403466</v>
      </c>
      <c r="G11" s="9">
        <f>'[1]Usha Martin Fiancials'!F13/'[1]Usha Martin Fiancials'!F60</f>
        <v>4.8290063804182015</v>
      </c>
    </row>
    <row r="12" spans="1:7" ht="16.8" x14ac:dyDescent="0.4">
      <c r="A12" s="4">
        <v>10</v>
      </c>
      <c r="B12" s="5" t="s">
        <v>12</v>
      </c>
      <c r="C12" s="9">
        <f>'[1]Usha Martin Fiancials'!B15/'[1]Usha Martin Fiancials'!B60</f>
        <v>13.917356523939709</v>
      </c>
      <c r="D12" s="9">
        <f>'[1]Usha Martin Fiancials'!C15/'[1]Usha Martin Fiancials'!C60</f>
        <v>11.504822213744371</v>
      </c>
      <c r="E12" s="9">
        <f>'[1]Usha Martin Fiancials'!D15/'[1]Usha Martin Fiancials'!D60</f>
        <v>9.5631783735069078</v>
      </c>
      <c r="F12" s="9">
        <f>'[1]Usha Martin Fiancials'!E15/'[1]Usha Martin Fiancials'!E60</f>
        <v>5.1171191557652511</v>
      </c>
      <c r="G12" s="9">
        <f>'[1]Usha Martin Fiancials'!F15/'[1]Usha Martin Fiancials'!F60</f>
        <v>-2.03910340091864</v>
      </c>
    </row>
    <row r="13" spans="1:7" ht="16.8" x14ac:dyDescent="0.4">
      <c r="A13" s="4">
        <v>11</v>
      </c>
      <c r="B13" s="5" t="s">
        <v>13</v>
      </c>
      <c r="C13" s="9">
        <f>'[1]Usha Martin Fiancials'!B7/'[1]Usha Martin Fiancials'!B3*100</f>
        <v>34.96527347141263</v>
      </c>
      <c r="D13" s="9">
        <f>'[1]Usha Martin Fiancials'!C7/'[1]Usha Martin Fiancials'!C3*100</f>
        <v>32.518912037603741</v>
      </c>
      <c r="E13" s="9">
        <f>'[1]Usha Martin Fiancials'!D7/'[1]Usha Martin Fiancials'!D3*100</f>
        <v>28.107898975845124</v>
      </c>
      <c r="F13" s="9">
        <f>'[1]Usha Martin Fiancials'!E7/'[1]Usha Martin Fiancials'!E3*100</f>
        <v>29.967863137015566</v>
      </c>
      <c r="G13" s="9">
        <f>'[1]Usha Martin Fiancials'!F7/'[1]Usha Martin Fiancials'!F3*100</f>
        <v>32.044924831230091</v>
      </c>
    </row>
    <row r="14" spans="1:7" ht="16.8" x14ac:dyDescent="0.4">
      <c r="A14" s="4">
        <v>12</v>
      </c>
      <c r="B14" s="5" t="s">
        <v>14</v>
      </c>
      <c r="C14" s="16">
        <f>'[1]Usha Martin Fiancials'!B14/'[1]Usha Martin Fiancials'!B13</f>
        <v>0.22818511037105785</v>
      </c>
      <c r="D14" s="16">
        <f>'[1]Usha Martin Fiancials'!C14/'[1]Usha Martin Fiancials'!C13</f>
        <v>0.23009354824542141</v>
      </c>
      <c r="E14" s="16">
        <f>'[1]Usha Martin Fiancials'!D14/'[1]Usha Martin Fiancials'!D13</f>
        <v>0.16233574049958566</v>
      </c>
      <c r="F14" s="16">
        <f>'[1]Usha Martin Fiancials'!E14/'[1]Usha Martin Fiancials'!E13</f>
        <v>0.19404654134937963</v>
      </c>
      <c r="G14" s="16">
        <f>'[1]Usha Martin Fiancials'!F14/'[1]Usha Martin Fiancials'!F13</f>
        <v>1.4251834737700462</v>
      </c>
    </row>
    <row r="15" spans="1:7" ht="16.8" x14ac:dyDescent="0.4">
      <c r="A15" s="4">
        <v>13</v>
      </c>
      <c r="B15" s="5" t="s">
        <v>15</v>
      </c>
      <c r="C15" s="10"/>
      <c r="D15" s="10"/>
      <c r="E15" s="10"/>
      <c r="F15" s="10"/>
      <c r="G15" s="10"/>
    </row>
    <row r="16" spans="1:7" ht="16.8" x14ac:dyDescent="0.4">
      <c r="A16" s="4">
        <v>14</v>
      </c>
      <c r="B16" s="5" t="s">
        <v>16</v>
      </c>
      <c r="C16" s="16">
        <f>('[1]Usha Martin Fiancials'!B15-'[1]Usha Martin Fiancials'!B52)/'[1]Usha Martin Fiancials'!B15</f>
        <v>0.82035744600584737</v>
      </c>
      <c r="D16" s="16">
        <f>('[1]Usha Martin Fiancials'!C15-'[1]Usha Martin Fiancials'!C52)/'[1]Usha Martin Fiancials'!C15</f>
        <v>0.82615516257843702</v>
      </c>
      <c r="E16" s="16">
        <f>('[1]Usha Martin Fiancials'!D15-'[1]Usha Martin Fiancials'!D52)/'[1]Usha Martin Fiancials'!D15</f>
        <v>1</v>
      </c>
      <c r="F16" s="16">
        <f>('[1]Usha Martin Fiancials'!E15-'[1]Usha Martin Fiancials'!E52)/'[1]Usha Martin Fiancials'!E15</f>
        <v>0.99980761831473641</v>
      </c>
      <c r="G16" s="16">
        <f>('[1]Usha Martin Fiancials'!F15-'[1]Usha Martin Fiancials'!F52)/'[1]Usha Martin Fiancials'!F15</f>
        <v>1</v>
      </c>
    </row>
    <row r="17" spans="1:7" ht="16.8" x14ac:dyDescent="0.4">
      <c r="A17" s="4">
        <v>15</v>
      </c>
      <c r="B17" s="11" t="s">
        <v>17</v>
      </c>
      <c r="C17" s="9">
        <f>'[1]Usha Martin Fiancials'!B9/'[1]Usha Martin Fiancials'!B3*100</f>
        <v>17.425896068460869</v>
      </c>
      <c r="D17" s="9">
        <f>'[1]Usha Martin Fiancials'!C9/'[1]Usha Martin Fiancials'!C3*100</f>
        <v>14.914498004749429</v>
      </c>
      <c r="E17" s="9">
        <f>'[1]Usha Martin Fiancials'!D9/'[1]Usha Martin Fiancials'!D3*100</f>
        <v>9.9911832653167512</v>
      </c>
      <c r="F17" s="9">
        <f>'[1]Usha Martin Fiancials'!E9/'[1]Usha Martin Fiancials'!E3*100</f>
        <v>13.523230088495575</v>
      </c>
      <c r="G17" s="9">
        <f>'[1]Usha Martin Fiancials'!F9/'[1]Usha Martin Fiancials'!F3*100</f>
        <v>13.879989971306795</v>
      </c>
    </row>
    <row r="18" spans="1:7" ht="16.8" x14ac:dyDescent="0.4">
      <c r="A18" s="4">
        <v>16</v>
      </c>
      <c r="B18" s="5" t="s">
        <v>18</v>
      </c>
      <c r="C18" s="9">
        <f>'[1]Usha Martin Fiancials'!B11/'[1]Usha Martin Fiancials'!B3*100</f>
        <v>15.03844722807888</v>
      </c>
      <c r="D18" s="9">
        <f>'[1]Usha Martin Fiancials'!C11/'[1]Usha Martin Fiancials'!C3*100</f>
        <v>12.849474869635468</v>
      </c>
      <c r="E18" s="9">
        <f>'[1]Usha Martin Fiancials'!D11/'[1]Usha Martin Fiancials'!D3*100</f>
        <v>7.3963847667657472</v>
      </c>
      <c r="F18" s="9">
        <f>'[1]Usha Martin Fiancials'!E11/'[1]Usha Martin Fiancials'!E3*100</f>
        <v>10.287133811412879</v>
      </c>
      <c r="G18" s="9">
        <f>'[1]Usha Martin Fiancials'!F11/'[1]Usha Martin Fiancials'!F3*100</f>
        <v>10.926168389187584</v>
      </c>
    </row>
    <row r="19" spans="1:7" ht="16.8" x14ac:dyDescent="0.4">
      <c r="A19" s="4">
        <v>17</v>
      </c>
      <c r="B19" s="5" t="s">
        <v>19</v>
      </c>
      <c r="C19" s="9">
        <f>'[1]Usha Martin Fiancials'!B13/'[1]Usha Martin Fiancials'!B3*100</f>
        <v>17.038013146471538</v>
      </c>
      <c r="D19" s="9">
        <f>'[1]Usha Martin Fiancials'!C13/'[1]Usha Martin Fiancials'!C3*100</f>
        <v>13.935539941733788</v>
      </c>
      <c r="E19" s="9">
        <f>'[1]Usha Martin Fiancials'!D13/'[1]Usha Martin Fiancials'!D3*100</f>
        <v>12.569613142514891</v>
      </c>
      <c r="F19" s="9">
        <f>'[1]Usha Martin Fiancials'!E13/'[1]Usha Martin Fiancials'!E3*100</f>
        <v>8.9539784864205068</v>
      </c>
      <c r="G19" s="9">
        <f>'[1]Usha Martin Fiancials'!F13/'[1]Usha Martin Fiancials'!F3*100</f>
        <v>6.8325115376400998</v>
      </c>
    </row>
    <row r="20" spans="1:7" ht="16.8" x14ac:dyDescent="0.4">
      <c r="A20" s="4">
        <v>18</v>
      </c>
      <c r="B20" s="5" t="s">
        <v>20</v>
      </c>
      <c r="C20" s="9">
        <f>'[1]Usha Martin Fiancials'!B15/'[1]Usha Martin Fiancials'!B3*100</f>
        <v>13.150192236140395</v>
      </c>
      <c r="D20" s="9">
        <f>'[1]Usha Martin Fiancials'!C15/'[1]Usha Martin Fiancials'!C3*100</f>
        <v>10.729062109824467</v>
      </c>
      <c r="E20" s="9">
        <f>'[1]Usha Martin Fiancials'!D15/'[1]Usha Martin Fiancials'!D3*100</f>
        <v>10.8416075474225</v>
      </c>
      <c r="F20" s="9">
        <f>'[1]Usha Martin Fiancials'!E15/'[1]Usha Martin Fiancials'!E3*100</f>
        <v>7.4353448275862073</v>
      </c>
      <c r="G20" s="9">
        <f>'[1]Usha Martin Fiancials'!F15/'[1]Usha Martin Fiancials'!F3*100</f>
        <v>-2.8851064620070388</v>
      </c>
    </row>
    <row r="21" spans="1:7" ht="16.8" x14ac:dyDescent="0.4">
      <c r="A21" s="4">
        <v>19</v>
      </c>
      <c r="B21" s="5" t="s">
        <v>21</v>
      </c>
      <c r="C21" s="9">
        <f>'[1]Usha Martin Fiancials'!B11/'[1]Usha Martin Fiancials'!B3*100</f>
        <v>15.03844722807888</v>
      </c>
      <c r="D21" s="9">
        <f>'[1]Usha Martin Fiancials'!C11/'[1]Usha Martin Fiancials'!C3*100</f>
        <v>12.849474869635468</v>
      </c>
      <c r="E21" s="9">
        <f>'[1]Usha Martin Fiancials'!D11/'[1]Usha Martin Fiancials'!D3*100</f>
        <v>7.3963847667657472</v>
      </c>
      <c r="F21" s="9">
        <f>'[1]Usha Martin Fiancials'!E11/'[1]Usha Martin Fiancials'!E3*100</f>
        <v>10.287133811412879</v>
      </c>
      <c r="G21" s="9">
        <f>'[1]Usha Martin Fiancials'!F11/'[1]Usha Martin Fiancials'!F3*100</f>
        <v>10.926168389187584</v>
      </c>
    </row>
    <row r="22" spans="1:7" ht="16.8" x14ac:dyDescent="0.4">
      <c r="A22" s="4">
        <v>20</v>
      </c>
      <c r="B22" s="5" t="s">
        <v>22</v>
      </c>
      <c r="C22" s="9">
        <f>'[1]Usha Martin Fiancials'!B11/'[1]Usha Martin Fiancials'!B3*100</f>
        <v>15.03844722807888</v>
      </c>
      <c r="D22" s="9">
        <f>'[1]Usha Martin Fiancials'!C11/'[1]Usha Martin Fiancials'!C3*100</f>
        <v>12.849474869635468</v>
      </c>
      <c r="E22" s="9">
        <f>'[1]Usha Martin Fiancials'!D11/'[1]Usha Martin Fiancials'!D3*100</f>
        <v>7.3963847667657472</v>
      </c>
      <c r="F22" s="9">
        <f>'[1]Usha Martin Fiancials'!E11/'[1]Usha Martin Fiancials'!E3*100</f>
        <v>10.287133811412879</v>
      </c>
      <c r="G22" s="9">
        <f>'[1]Usha Martin Fiancials'!F11/'[1]Usha Martin Fiancials'!F3*100</f>
        <v>10.926168389187584</v>
      </c>
    </row>
    <row r="23" spans="1:7" ht="16.8" x14ac:dyDescent="0.4">
      <c r="A23" s="4">
        <v>21</v>
      </c>
      <c r="B23" s="5" t="s">
        <v>23</v>
      </c>
      <c r="C23" s="9">
        <f>'[1]Usha Martin Fiancials'!B9/'[1]Usha Martin Fiancials'!B3*100</f>
        <v>17.425896068460869</v>
      </c>
      <c r="D23" s="9">
        <f>'[1]Usha Martin Fiancials'!C9/'[1]Usha Martin Fiancials'!C3*100</f>
        <v>14.914498004749429</v>
      </c>
      <c r="E23" s="9">
        <f>'[1]Usha Martin Fiancials'!D9/'[1]Usha Martin Fiancials'!D3*100</f>
        <v>9.9911832653167512</v>
      </c>
      <c r="F23" s="9">
        <f>'[1]Usha Martin Fiancials'!E9/'[1]Usha Martin Fiancials'!E3*100</f>
        <v>13.523230088495575</v>
      </c>
      <c r="G23" s="9">
        <f>'[1]Usha Martin Fiancials'!F9/'[1]Usha Martin Fiancials'!F3*100</f>
        <v>13.879989971306795</v>
      </c>
    </row>
    <row r="24" spans="1:7" ht="16.8" x14ac:dyDescent="0.4">
      <c r="A24" s="4">
        <v>22</v>
      </c>
      <c r="B24" s="5" t="s">
        <v>24</v>
      </c>
      <c r="C24" s="9">
        <f>'[1]Usha Martin Fiancials'!B68/'[1]Usha Martin Fiancials'!B37</f>
        <v>0.12490404419629936</v>
      </c>
      <c r="D24" s="9">
        <f>'[1]Usha Martin Fiancials'!C68/'[1]Usha Martin Fiancials'!C37</f>
        <v>0.17422005139872337</v>
      </c>
      <c r="E24" s="9">
        <f>'[1]Usha Martin Fiancials'!D68/'[1]Usha Martin Fiancials'!D37</f>
        <v>0.21590761798150002</v>
      </c>
      <c r="F24" s="9">
        <f>'[1]Usha Martin Fiancials'!E68/'[1]Usha Martin Fiancials'!E37</f>
        <v>0.34583211922647772</v>
      </c>
      <c r="G24" s="9">
        <f>'[1]Usha Martin Fiancials'!F68/'[1]Usha Martin Fiancials'!F37</f>
        <v>0.42555680255441569</v>
      </c>
    </row>
    <row r="25" spans="1:7" ht="16.8" x14ac:dyDescent="0.4">
      <c r="A25" s="4">
        <v>23</v>
      </c>
      <c r="B25" s="5" t="s">
        <v>25</v>
      </c>
      <c r="C25" s="9">
        <f>'[1]Usha Martin Fiancials'!B35/'[1]Usha Martin Fiancials'!B41</f>
        <v>2.8920244203416252</v>
      </c>
      <c r="D25" s="9">
        <f>'[1]Usha Martin Fiancials'!C35/'[1]Usha Martin Fiancials'!C41</f>
        <v>2.4667710140022843</v>
      </c>
      <c r="E25" s="9">
        <f>'[1]Usha Martin Fiancials'!D35/'[1]Usha Martin Fiancials'!D41</f>
        <v>2.2367386894037198</v>
      </c>
      <c r="F25" s="9">
        <f>'[1]Usha Martin Fiancials'!E35/'[1]Usha Martin Fiancials'!E41</f>
        <v>1.7012421517472771</v>
      </c>
      <c r="G25" s="9">
        <f>'[1]Usha Martin Fiancials'!F35/'[1]Usha Martin Fiancials'!F41</f>
        <v>1.5181709405719916</v>
      </c>
    </row>
    <row r="26" spans="1:7" ht="16.8" x14ac:dyDescent="0.4">
      <c r="A26" s="4">
        <v>24</v>
      </c>
      <c r="B26" s="5" t="s">
        <v>26</v>
      </c>
      <c r="C26" s="9">
        <f>('[1]Usha Martin Fiancials'!B35-'[1]Usha Martin Fiancials'!B33-'[1]Usha Martin Fiancials'!B31)/'[1]Usha Martin Fiancials'!B41</f>
        <v>1.4270150029226474</v>
      </c>
      <c r="D26" s="9">
        <f>('[1]Usha Martin Fiancials'!C35-'[1]Usha Martin Fiancials'!C33-'[1]Usha Martin Fiancials'!C31)/'[1]Usha Martin Fiancials'!C41</f>
        <v>1.1971177573783438</v>
      </c>
      <c r="E26" s="9">
        <f>('[1]Usha Martin Fiancials'!D35-'[1]Usha Martin Fiancials'!D33-'[1]Usha Martin Fiancials'!D31)/'[1]Usha Martin Fiancials'!D41</f>
        <v>1.0915062351923051</v>
      </c>
      <c r="F26" s="9">
        <f>('[1]Usha Martin Fiancials'!E35-'[1]Usha Martin Fiancials'!E33-'[1]Usha Martin Fiancials'!E31)/'[1]Usha Martin Fiancials'!E41</f>
        <v>0.86470784146837876</v>
      </c>
      <c r="G26" s="9">
        <f>('[1]Usha Martin Fiancials'!F35-'[1]Usha Martin Fiancials'!F33-'[1]Usha Martin Fiancials'!F31)/'[1]Usha Martin Fiancials'!F41</f>
        <v>0.78911620486591749</v>
      </c>
    </row>
    <row r="27" spans="1:7" ht="16.8" x14ac:dyDescent="0.4">
      <c r="A27" s="4">
        <v>25</v>
      </c>
      <c r="B27" s="5" t="s">
        <v>27</v>
      </c>
      <c r="C27" s="9">
        <f>'[1]Usha Martin Fiancials'!B68/'[1]Usha Martin Fiancials'!B36</f>
        <v>8.9413926783639075E-2</v>
      </c>
      <c r="D27" s="9">
        <f>'[1]Usha Martin Fiancials'!C68/'[1]Usha Martin Fiancials'!C36</f>
        <v>0.11485893295063221</v>
      </c>
      <c r="E27" s="9">
        <f>'[1]Usha Martin Fiancials'!D68/'[1]Usha Martin Fiancials'!D36</f>
        <v>0.13360409496587528</v>
      </c>
      <c r="F27" s="9">
        <f>'[1]Usha Martin Fiancials'!E68/'[1]Usha Martin Fiancials'!E36</f>
        <v>0.18677767158358571</v>
      </c>
      <c r="G27" s="9">
        <f>'[1]Usha Martin Fiancials'!F68/'[1]Usha Martin Fiancials'!F36</f>
        <v>0.21025420750517396</v>
      </c>
    </row>
    <row r="28" spans="1:7" ht="16.8" x14ac:dyDescent="0.4">
      <c r="A28" s="4">
        <v>26</v>
      </c>
      <c r="B28" s="5" t="s">
        <v>28</v>
      </c>
      <c r="C28" s="9">
        <f>'[1]Usha Martin Fiancials'!B66/'[1]Usha Martin Fiancials'!B37</f>
        <v>8.3971290862490611E-2</v>
      </c>
      <c r="D28" s="9">
        <f>'[1]Usha Martin Fiancials'!C66/'[1]Usha Martin Fiancials'!C37</f>
        <v>9.6945068228611306E-2</v>
      </c>
      <c r="E28" s="9">
        <f>'[1]Usha Martin Fiancials'!D66/'[1]Usha Martin Fiancials'!D37</f>
        <v>0.11108230719377836</v>
      </c>
      <c r="F28" s="9">
        <f>'[1]Usha Martin Fiancials'!E66/'[1]Usha Martin Fiancials'!E37</f>
        <v>0.16871228865657004</v>
      </c>
      <c r="G28" s="9">
        <f>'[1]Usha Martin Fiancials'!F66/'[1]Usha Martin Fiancials'!F37</f>
        <v>0.24119943726981016</v>
      </c>
    </row>
    <row r="29" spans="1:7" ht="16.8" x14ac:dyDescent="0.4">
      <c r="A29" s="4">
        <v>27</v>
      </c>
      <c r="B29" s="5" t="s">
        <v>29</v>
      </c>
      <c r="C29" s="9">
        <f>'[1]Usha Martin Fiancials'!B67/'[1]Usha Martin Fiancials'!B37</f>
        <v>4.093275333380874E-2</v>
      </c>
      <c r="D29" s="9">
        <f>'[1]Usha Martin Fiancials'!C67/'[1]Usha Martin Fiancials'!C37</f>
        <v>7.7274983170112083E-2</v>
      </c>
      <c r="E29" s="9">
        <f>'[1]Usha Martin Fiancials'!D67/'[1]Usha Martin Fiancials'!D37</f>
        <v>0.10482531078772167</v>
      </c>
      <c r="F29" s="9">
        <f>'[1]Usha Martin Fiancials'!E67/'[1]Usha Martin Fiancials'!E37</f>
        <v>0.17711983056990768</v>
      </c>
      <c r="G29" s="9">
        <f>'[1]Usha Martin Fiancials'!F67/'[1]Usha Martin Fiancials'!F37</f>
        <v>0.18435736528460553</v>
      </c>
    </row>
    <row r="30" spans="1:7" ht="16.8" x14ac:dyDescent="0.4">
      <c r="A30" s="4">
        <v>28</v>
      </c>
      <c r="B30" s="5" t="s">
        <v>30</v>
      </c>
      <c r="C30" s="9">
        <f>'[1]Usha Martin Fiancials'!B51/'[1]Usha Martin Fiancials'!B37</f>
        <v>0.18618152530926083</v>
      </c>
      <c r="D30" s="9">
        <f>'[1]Usha Martin Fiancials'!C51/'[1]Usha Martin Fiancials'!C37</f>
        <v>0.12362719709887129</v>
      </c>
      <c r="E30" s="9">
        <f>'[1]Usha Martin Fiancials'!D51/'[1]Usha Martin Fiancials'!D37</f>
        <v>9.3424851234313322E-2</v>
      </c>
      <c r="F30" s="9">
        <f>'[1]Usha Martin Fiancials'!E51/'[1]Usha Martin Fiancials'!E37</f>
        <v>0.1518758839290156</v>
      </c>
      <c r="G30" s="9">
        <f>'[1]Usha Martin Fiancials'!F51/'[1]Usha Martin Fiancials'!F37</f>
        <v>0.16788644231225203</v>
      </c>
    </row>
    <row r="31" spans="1:7" ht="16.8" x14ac:dyDescent="0.4">
      <c r="A31" s="4">
        <v>29</v>
      </c>
      <c r="B31" s="17" t="s">
        <v>31</v>
      </c>
      <c r="C31" s="9">
        <f>'[1]Usha Martin Fiancials'!B11/'[1]Usha Martin Fiancials'!B12</f>
        <v>19.573042776432608</v>
      </c>
      <c r="D31" s="9">
        <f>'[1]Usha Martin Fiancials'!C11/'[1]Usha Martin Fiancials'!C12</f>
        <v>13.871489924017178</v>
      </c>
      <c r="E31" s="9">
        <f>'[1]Usha Martin Fiancials'!D11/'[1]Usha Martin Fiancials'!D12</f>
        <v>4.6825247291568539</v>
      </c>
      <c r="F31" s="9">
        <f>'[1]Usha Martin Fiancials'!E11/'[1]Usha Martin Fiancials'!E12</f>
        <v>3.7917398945518452</v>
      </c>
      <c r="G31" s="9">
        <f>'[1]Usha Martin Fiancials'!F11/'[1]Usha Martin Fiancials'!F12</f>
        <v>3.1724184416284711</v>
      </c>
    </row>
    <row r="32" spans="1:7" ht="16.8" x14ac:dyDescent="0.4">
      <c r="A32" s="4">
        <v>30</v>
      </c>
      <c r="B32" s="17" t="s">
        <v>32</v>
      </c>
      <c r="C32" s="10">
        <f>'[1]Usha Martin Fiancials'!B37/'[1]Usha Martin Fiancials'!B36</f>
        <v>0.71586094236561337</v>
      </c>
      <c r="D32" s="10">
        <f>'[1]Usha Martin Fiancials'!C37/'[1]Usha Martin Fiancials'!C36</f>
        <v>0.65927504916046564</v>
      </c>
      <c r="E32" s="10">
        <f>'[1]Usha Martin Fiancials'!D37/'[1]Usha Martin Fiancials'!D36</f>
        <v>0.61880213498220848</v>
      </c>
      <c r="F32" s="10">
        <f>'[1]Usha Martin Fiancials'!E37/'[1]Usha Martin Fiancials'!E36</f>
        <v>0.5400819102671871</v>
      </c>
      <c r="G32" s="10">
        <f>'[1]Usha Martin Fiancials'!F37/'[1]Usha Martin Fiancials'!F36</f>
        <v>0.4940684915459409</v>
      </c>
    </row>
    <row r="33" spans="1:7" ht="16.8" x14ac:dyDescent="0.4">
      <c r="A33" s="4">
        <v>31</v>
      </c>
      <c r="B33" s="17" t="s">
        <v>33</v>
      </c>
      <c r="C33" s="9">
        <f>(1.2*'[1]Usha Martin Fiancials'!B53)+(1.4*'[1]Usha Martin Fiancials'!B54)+(3.3*'[1]Usha Martin Fiancials'!B55)+(0.6*'[1]Usha Martin Fiancials'!B56)+(1*'[1]Usha Martin Fiancials'!B57)</f>
        <v>2.4869243843333444</v>
      </c>
      <c r="D33" s="9">
        <f>(1.2*'[1]Usha Martin Fiancials'!C53)+(1.4*'[1]Usha Martin Fiancials'!C54)+(3.3*'[1]Usha Martin Fiancials'!C55)+(0.6*'[1]Usha Martin Fiancials'!C56)+(1*'[1]Usha Martin Fiancials'!C57)</f>
        <v>2.423437636669334</v>
      </c>
      <c r="E33" s="9">
        <f>(1.2*'[1]Usha Martin Fiancials'!D53)+(1.4*'[1]Usha Martin Fiancials'!D54)+(3.3*'[1]Usha Martin Fiancials'!D55)+(0.6*'[1]Usha Martin Fiancials'!D56)+(1*'[1]Usha Martin Fiancials'!D57)</f>
        <v>2.0280876305197459</v>
      </c>
      <c r="F33" s="9">
        <f>(1.2*'[1]Usha Martin Fiancials'!E53)+(1.4*'[1]Usha Martin Fiancials'!E54)+(3.3*'[1]Usha Martin Fiancials'!E55)+(0.6*'[1]Usha Martin Fiancials'!E56)+(1*'[1]Usha Martin Fiancials'!E57)</f>
        <v>1.4822170660463903</v>
      </c>
      <c r="G33" s="9">
        <f>(1.2*'[1]Usha Martin Fiancials'!F53)+(1.4*'[1]Usha Martin Fiancials'!F54)+(3.3*'[1]Usha Martin Fiancials'!F55)+(0.6*'[1]Usha Martin Fiancials'!F56)+(1*'[1]Usha Martin Fiancials'!F57)</f>
        <v>1.5773739700886407</v>
      </c>
    </row>
    <row r="34" spans="1:7" ht="16.8" x14ac:dyDescent="0.4">
      <c r="A34" s="4">
        <v>32</v>
      </c>
      <c r="B34" s="18" t="s">
        <v>34</v>
      </c>
      <c r="C34" s="9">
        <f>'[1]Usha Martin Fiancials'!B29/'[1]Usha Martin Fiancials'!B41</f>
        <v>0.24319672663505879</v>
      </c>
      <c r="D34" s="9">
        <f>'[1]Usha Martin Fiancials'!C29/'[1]Usha Martin Fiancials'!C41</f>
        <v>0.21174048535612053</v>
      </c>
      <c r="E34" s="9">
        <f>'[1]Usha Martin Fiancials'!D29/'[1]Usha Martin Fiancials'!D41</f>
        <v>0.21901910990679133</v>
      </c>
      <c r="F34" s="9">
        <f>'[1]Usha Martin Fiancials'!E29/'[1]Usha Martin Fiancials'!E41</f>
        <v>0.1226856134897433</v>
      </c>
      <c r="G34" s="9">
        <f>'[1]Usha Martin Fiancials'!F29/'[1]Usha Martin Fiancials'!F41</f>
        <v>0.11416371442648335</v>
      </c>
    </row>
    <row r="35" spans="1:7" ht="16.8" x14ac:dyDescent="0.4">
      <c r="A35" s="4">
        <v>33</v>
      </c>
      <c r="B35" s="17" t="s">
        <v>35</v>
      </c>
      <c r="C35" s="9">
        <f>C57/'[1]Usha Martin Fiancials'!B70</f>
        <v>-11.90951510393789</v>
      </c>
      <c r="D35" s="9">
        <f>D57/'[1]Usha Martin Fiancials'!C70</f>
        <v>5.1560189775265846</v>
      </c>
      <c r="E35" s="9">
        <f>E57/'[1]Usha Martin Fiancials'!D70</f>
        <v>-0.2785668501258709</v>
      </c>
      <c r="F35" s="9">
        <f>F57/'[1]Usha Martin Fiancials'!E70</f>
        <v>3.169487139592535</v>
      </c>
      <c r="G35" s="9">
        <f>G57/'[1]Usha Martin Fiancials'!F70</f>
        <v>-11.527544479410221</v>
      </c>
    </row>
    <row r="36" spans="1:7" ht="16.8" x14ac:dyDescent="0.4">
      <c r="A36" s="4">
        <v>34</v>
      </c>
      <c r="B36" s="5" t="s">
        <v>36</v>
      </c>
      <c r="C36" s="9">
        <f>'[1]Usha Martin Fiancials'!B3/'[1]Usha Martin Fiancials'!B36</f>
        <v>0.96849071958151789</v>
      </c>
      <c r="D36" s="9">
        <f>'[1]Usha Martin Fiancials'!C3/'[1]Usha Martin Fiancials'!C36</f>
        <v>1.0586135290897134</v>
      </c>
      <c r="E36" s="9">
        <f>'[1]Usha Martin Fiancials'!D3/'[1]Usha Martin Fiancials'!D36</f>
        <v>0.98001735402204981</v>
      </c>
      <c r="F36" s="9">
        <f>'[1]Usha Martin Fiancials'!E3/'[1]Usha Martin Fiancials'!E36</f>
        <v>0.80500827163194888</v>
      </c>
      <c r="G36" s="9">
        <f>'[1]Usha Martin Fiancials'!F3/'[1]Usha Martin Fiancials'!F36</f>
        <v>0.84104025928384551</v>
      </c>
    </row>
    <row r="37" spans="1:7" ht="16.8" x14ac:dyDescent="0.4">
      <c r="A37" s="4">
        <v>35</v>
      </c>
      <c r="B37" s="5" t="s">
        <v>37</v>
      </c>
      <c r="C37" s="9">
        <f>'[1]Usha Martin Fiancials'!B6/'[1]Usha Martin Fiancials'!B32</f>
        <v>2.357337529150628</v>
      </c>
      <c r="D37" s="9">
        <f>'[1]Usha Martin Fiancials'!C6/'[1]Usha Martin Fiancials'!C32</f>
        <v>2.6136923952209368</v>
      </c>
      <c r="E37" s="9">
        <f>'[1]Usha Martin Fiancials'!D6/'[1]Usha Martin Fiancials'!D32</f>
        <v>2.6308402308865171</v>
      </c>
      <c r="F37" s="9">
        <f>'[1]Usha Martin Fiancials'!E6/'[1]Usha Martin Fiancials'!E32</f>
        <v>2.2826127498212787</v>
      </c>
      <c r="G37" s="9">
        <f>'[1]Usha Martin Fiancials'!F6/'[1]Usha Martin Fiancials'!F32</f>
        <v>2.3192463712999936</v>
      </c>
    </row>
    <row r="38" spans="1:7" ht="16.8" x14ac:dyDescent="0.4">
      <c r="A38" s="4">
        <v>36</v>
      </c>
      <c r="B38" s="5" t="s">
        <v>38</v>
      </c>
      <c r="C38" s="9">
        <f>'[1]Usha Martin Fiancials'!B3/'[1]Usha Martin Fiancials'!B23</f>
        <v>6.207082371054657</v>
      </c>
      <c r="D38" s="9">
        <f>'[1]Usha Martin Fiancials'!C3/'[1]Usha Martin Fiancials'!C23</f>
        <v>7.1506159872207267</v>
      </c>
      <c r="E38" s="9">
        <f>'[1]Usha Martin Fiancials'!D3/'[1]Usha Martin Fiancials'!D23</f>
        <v>7.2491842183328385</v>
      </c>
      <c r="F38" s="9">
        <f>'[1]Usha Martin Fiancials'!E3/'[1]Usha Martin Fiancials'!E23</f>
        <v>6.7013244292492775</v>
      </c>
      <c r="G38" s="9">
        <f>'[1]Usha Martin Fiancials'!F3/'[1]Usha Martin Fiancials'!F23</f>
        <v>6.9049290694878573</v>
      </c>
    </row>
    <row r="39" spans="1:7" ht="16.8" x14ac:dyDescent="0.4">
      <c r="A39" s="4">
        <v>37</v>
      </c>
      <c r="B39" s="5" t="s">
        <v>39</v>
      </c>
      <c r="C39" s="9">
        <f>'[1]Usha Martin Fiancials'!B23/'[1]Usha Martin Fiancials'!B3*365</f>
        <v>58.803795113481328</v>
      </c>
      <c r="D39" s="9">
        <f>'[1]Usha Martin Fiancials'!C23/'[1]Usha Martin Fiancials'!C3*365</f>
        <v>51.044553455578139</v>
      </c>
      <c r="E39" s="9">
        <f>'[1]Usha Martin Fiancials'!D23/'[1]Usha Martin Fiancials'!D3*365</f>
        <v>50.350493104718261</v>
      </c>
      <c r="F39" s="9">
        <f>'[1]Usha Martin Fiancials'!E23/'[1]Usha Martin Fiancials'!E3*365</f>
        <v>54.46684515181569</v>
      </c>
      <c r="G39" s="9">
        <f>'[1]Usha Martin Fiancials'!F23/'[1]Usha Martin Fiancials'!F3*365</f>
        <v>52.860789202440309</v>
      </c>
    </row>
    <row r="40" spans="1:7" ht="16.8" x14ac:dyDescent="0.4">
      <c r="A40" s="4">
        <v>38</v>
      </c>
      <c r="B40" s="5" t="s">
        <v>40</v>
      </c>
      <c r="C40" s="9">
        <f>'[1]Usha Martin Fiancials'!B40/'[1]Usha Martin Fiancials'!B6*365</f>
        <v>47.603134684147797</v>
      </c>
      <c r="D40" s="9">
        <f>'[1]Usha Martin Fiancials'!C40/'[1]Usha Martin Fiancials'!C6*365</f>
        <v>49.14320989333914</v>
      </c>
      <c r="E40" s="9">
        <f>'[1]Usha Martin Fiancials'!D40/'[1]Usha Martin Fiancials'!D6*365</f>
        <v>62.076121210239528</v>
      </c>
      <c r="F40" s="9">
        <f>'[1]Usha Martin Fiancials'!E40/'[1]Usha Martin Fiancials'!E6*365</f>
        <v>90.15718934891099</v>
      </c>
      <c r="G40" s="9">
        <f>'[1]Usha Martin Fiancials'!F40/'[1]Usha Martin Fiancials'!F6*365</f>
        <v>85.764264192453012</v>
      </c>
    </row>
    <row r="41" spans="1:7" ht="16.8" x14ac:dyDescent="0.4">
      <c r="A41" s="4">
        <v>39</v>
      </c>
      <c r="B41" s="5" t="s">
        <v>41</v>
      </c>
      <c r="C41" s="9">
        <f>'[1]Usha Martin Fiancials'!B32/'[1]Usha Martin Fiancials'!B6*365</f>
        <v>154.83569725864123</v>
      </c>
      <c r="D41" s="9">
        <f>'[1]Usha Martin Fiancials'!C32/'[1]Usha Martin Fiancials'!C6*365</f>
        <v>139.64918008997242</v>
      </c>
      <c r="E41" s="9">
        <f>'[1]Usha Martin Fiancials'!D32/'[1]Usha Martin Fiancials'!D6*365</f>
        <v>138.73894572343738</v>
      </c>
      <c r="F41" s="9">
        <f>'[1]Usha Martin Fiancials'!E32/'[1]Usha Martin Fiancials'!E6*365</f>
        <v>159.90447789647118</v>
      </c>
      <c r="G41" s="9">
        <f>'[1]Usha Martin Fiancials'!F32/'[1]Usha Martin Fiancials'!F6*365</f>
        <v>157.37870909997744</v>
      </c>
    </row>
    <row r="42" spans="1:7" ht="16.8" x14ac:dyDescent="0.4">
      <c r="A42" s="4">
        <v>40</v>
      </c>
      <c r="B42" s="5" t="s">
        <v>42</v>
      </c>
      <c r="C42" s="9">
        <f>C39+C41-C40</f>
        <v>166.03635768797477</v>
      </c>
      <c r="D42" s="9">
        <f t="shared" ref="D42:G42" si="0">D39+D41-D40</f>
        <v>141.55052365221144</v>
      </c>
      <c r="E42" s="9">
        <f t="shared" si="0"/>
        <v>127.0133176179161</v>
      </c>
      <c r="F42" s="9">
        <f t="shared" si="0"/>
        <v>124.21413369937586</v>
      </c>
      <c r="G42" s="9">
        <f t="shared" si="0"/>
        <v>124.47523410996475</v>
      </c>
    </row>
    <row r="43" spans="1:7" ht="16.8" x14ac:dyDescent="0.4">
      <c r="A43" s="4">
        <v>41</v>
      </c>
      <c r="B43" s="17" t="s">
        <v>43</v>
      </c>
      <c r="C43" s="9">
        <f>'[1]Usha Martin Fiancials'!B3/'[1]Usha Martin Fiancials'!B27</f>
        <v>2.710616553486183</v>
      </c>
      <c r="D43" s="9">
        <f>'[1]Usha Martin Fiancials'!C3/'[1]Usha Martin Fiancials'!C27</f>
        <v>3.3695889789436779</v>
      </c>
      <c r="E43" s="9">
        <f>'[1]Usha Martin Fiancials'!D3/'[1]Usha Martin Fiancials'!D27</f>
        <v>3.179304308744042</v>
      </c>
      <c r="F43" s="9">
        <f>'[1]Usha Martin Fiancials'!E3/'[1]Usha Martin Fiancials'!E27</f>
        <v>2.4139963167587477</v>
      </c>
      <c r="G43" s="9">
        <f>'[1]Usha Martin Fiancials'!F3/'[1]Usha Martin Fiancials'!F27</f>
        <v>2.4422773815328442</v>
      </c>
    </row>
    <row r="44" spans="1:7" ht="16.8" x14ac:dyDescent="0.4">
      <c r="A44" s="4">
        <v>42</v>
      </c>
      <c r="B44" s="19" t="s">
        <v>44</v>
      </c>
      <c r="C44" s="9">
        <f>'[1]Usha Martin Fiancials'!B3/'[1]Usha Martin Fiancials'!B45</f>
        <v>2.7677943119990389</v>
      </c>
      <c r="D44" s="9">
        <f>'[1]Usha Martin Fiancials'!C3/'[1]Usha Martin Fiancials'!C45</f>
        <v>3.1415029946452089</v>
      </c>
      <c r="E44" s="9">
        <f>'[1]Usha Martin Fiancials'!D3/'[1]Usha Martin Fiancials'!D45</f>
        <v>3.0835684951935209</v>
      </c>
      <c r="F44" s="9">
        <f>'[1]Usha Martin Fiancials'!E3/'[1]Usha Martin Fiancials'!E45</f>
        <v>3.6892117715351191</v>
      </c>
      <c r="G44" s="9">
        <f>'[1]Usha Martin Fiancials'!F3/'[1]Usha Martin Fiancials'!F45</f>
        <v>4.8759847867427331</v>
      </c>
    </row>
    <row r="45" spans="1:7" ht="16.8" x14ac:dyDescent="0.4">
      <c r="A45" s="4">
        <v>43</v>
      </c>
      <c r="B45" s="17" t="s">
        <v>45</v>
      </c>
      <c r="C45" s="9">
        <f>'[1]Usha Martin Fiancials'!B15/'[1]Usha Martin Fiancials'!B64</f>
        <v>8.728544968100433</v>
      </c>
      <c r="D45" s="9">
        <f>'[1]Usha Martin Fiancials'!C15/'[1]Usha Martin Fiancials'!C64</f>
        <v>7.5381638357342506</v>
      </c>
      <c r="E45" s="9">
        <f>'[1]Usha Martin Fiancials'!D15/'[1]Usha Martin Fiancials'!D64</f>
        <v>4.6369132856006363</v>
      </c>
      <c r="F45" s="9">
        <f>'[1]Usha Martin Fiancials'!E15/'[1]Usha Martin Fiancials'!E64</f>
        <v>6.8665785997357993</v>
      </c>
      <c r="G45" s="9">
        <f>'[1]Usha Martin Fiancials'!F15/'[1]Usha Martin Fiancials'!F64</f>
        <v>-11.116279069767442</v>
      </c>
    </row>
    <row r="46" spans="1:7" ht="16.8" x14ac:dyDescent="0.4">
      <c r="A46" s="4">
        <v>44</v>
      </c>
      <c r="B46" s="5" t="s">
        <v>46</v>
      </c>
      <c r="C46" s="9">
        <f>'[1]Usha Martin Fiancials'!B48/'[1]Usha Martin'!C3</f>
        <v>23.94037356321839</v>
      </c>
      <c r="D46" s="9">
        <f>'[1]Usha Martin Fiancials'!C48/'[1]Usha Martin'!D3</f>
        <v>18.635968722849697</v>
      </c>
      <c r="E46" s="9">
        <f>'[1]Usha Martin Fiancials'!D48/'[1]Usha Martin'!E3</f>
        <v>14.069037656903765</v>
      </c>
      <c r="F46" s="9">
        <f>'[1]Usha Martin Fiancials'!E48/'[1]Usha Martin'!F3</f>
        <v>6.7311608961303451</v>
      </c>
      <c r="G46" s="9">
        <f>'[1]Usha Martin Fiancials'!F48/'[1]Usha Martin'!G3</f>
        <v>1.1636363636363636</v>
      </c>
    </row>
    <row r="47" spans="1:7" ht="16.8" x14ac:dyDescent="0.4">
      <c r="A47" s="4">
        <v>45</v>
      </c>
      <c r="B47" s="5" t="s">
        <v>47</v>
      </c>
      <c r="C47" s="9">
        <f>'[1]Usha Martin Fiancials'!B48/('[1]Usha Martin Fiancials'!B3/'[1]Usha Martin Fiancials'!B60)</f>
        <v>3.1488031187213199</v>
      </c>
      <c r="D47" s="9">
        <f>'[1]Usha Martin Fiancials'!C48/('[1]Usha Martin Fiancials'!C3/'[1]Usha Martin Fiancials'!C60)</f>
        <v>2.0003645252405318</v>
      </c>
      <c r="E47" s="9">
        <f>'[1]Usha Martin Fiancials'!D48/('[1]Usha Martin Fiancials'!D3/'[1]Usha Martin Fiancials'!D60)</f>
        <v>1.5248029035702197</v>
      </c>
      <c r="F47" s="9">
        <f>'[1]Usha Martin Fiancials'!E48/('[1]Usha Martin Fiancials'!E3/'[1]Usha Martin Fiancials'!E60)</f>
        <v>0.48022752465097651</v>
      </c>
      <c r="G47" s="9">
        <f>'[1]Usha Martin Fiancials'!F48/('[1]Usha Martin Fiancials'!F3/'[1]Usha Martin Fiancials'!F60)</f>
        <v>0.22638235692861983</v>
      </c>
    </row>
    <row r="48" spans="1:7" ht="16.8" x14ac:dyDescent="0.4">
      <c r="A48" s="4">
        <v>46</v>
      </c>
      <c r="B48" s="5" t="s">
        <v>48</v>
      </c>
      <c r="C48" s="9">
        <f>'[1]Usha Martin Fiancials'!B48/'[1]Usha Martin'!C6</f>
        <v>4.2600265188283117</v>
      </c>
      <c r="D48" s="9">
        <f>'[1]Usha Martin Fiancials'!C48/'[1]Usha Martin'!D6</f>
        <v>3.2120325988786629</v>
      </c>
      <c r="E48" s="9">
        <f>'[1]Usha Martin Fiancials'!D48/'[1]Usha Martin'!E6</f>
        <v>2.4148806581040474</v>
      </c>
      <c r="F48" s="9">
        <f>'[1]Usha Martin Fiancials'!E48/'[1]Usha Martin'!F6</f>
        <v>0.71579351624297294</v>
      </c>
      <c r="G48" s="9">
        <f>'[1]Usha Martin Fiancials'!F48/'[1]Usha Martin'!G6</f>
        <v>0.38536494317373504</v>
      </c>
    </row>
    <row r="49" spans="1:7" ht="16.8" x14ac:dyDescent="0.4">
      <c r="A49" s="4">
        <v>47</v>
      </c>
      <c r="B49" s="5" t="s">
        <v>49</v>
      </c>
      <c r="C49" s="20">
        <f>'[1]Usha Martin Fiancials'!B48/'[1]Usha Martin Fiancials'!B61</f>
        <v>1.4780105733749646E-3</v>
      </c>
      <c r="D49" s="20">
        <f>'[1]Usha Martin Fiancials'!C48/'[1]Usha Martin Fiancials'!C61</f>
        <v>1.1211582688689108E-3</v>
      </c>
      <c r="E49" s="20">
        <f>'[1]Usha Martin Fiancials'!D48/'[1]Usha Martin Fiancials'!D61</f>
        <v>8.4522088858166283E-4</v>
      </c>
      <c r="F49" s="20">
        <f>'[1]Usha Martin Fiancials'!E48/'[1]Usha Martin Fiancials'!E61</f>
        <v>2.5444215194161301E-4</v>
      </c>
      <c r="G49" s="20">
        <f>'[1]Usha Martin Fiancials'!F48/'[1]Usha Martin Fiancials'!F61</f>
        <v>1.3812750895670565E-4</v>
      </c>
    </row>
    <row r="50" spans="1:7" ht="16.8" x14ac:dyDescent="0.4">
      <c r="A50" s="4">
        <v>48</v>
      </c>
      <c r="B50" s="5" t="s">
        <v>50</v>
      </c>
      <c r="C50" s="9">
        <f>'[1]Usha Martin Fiancials'!B48/'[1]Usha Martin Fiancials'!B62</f>
        <v>2.0048730598002648E-2</v>
      </c>
      <c r="D50" s="9">
        <f>'[1]Usha Martin Fiancials'!C48/'[1]Usha Martin Fiancials'!C62</f>
        <v>3.0970257002598901E-2</v>
      </c>
      <c r="E50" s="9">
        <f>'[1]Usha Martin Fiancials'!D48/'[1]Usha Martin Fiancials'!D62</f>
        <v>1.2517449976733364E-2</v>
      </c>
      <c r="F50" s="15">
        <f>'[1]Usha Martin Fiancials'!E48/'[1]Usha Martin Fiancials'!E62</f>
        <v>1.8711430674290888E-3</v>
      </c>
      <c r="G50" s="15">
        <f>'[1]Usha Martin Fiancials'!F48/'[1]Usha Martin Fiancials'!F62</f>
        <v>9.309903409752124E-4</v>
      </c>
    </row>
    <row r="51" spans="1:7" ht="16.8" x14ac:dyDescent="0.4">
      <c r="A51" s="4">
        <v>49</v>
      </c>
      <c r="B51" s="5" t="s">
        <v>51</v>
      </c>
      <c r="C51" s="9">
        <f>'[1]Usha Martin Fiancials'!B48/'[1]Usha Martin Fiancials'!B51</f>
        <v>7.5083363374188897E-3</v>
      </c>
      <c r="D51" s="9">
        <f>'[1]Usha Martin Fiancials'!C48/'[1]Usha Martin Fiancials'!C51</f>
        <v>8.525776064231487E-3</v>
      </c>
      <c r="E51" s="9">
        <f>'[1]Usha Martin Fiancials'!D48/'[1]Usha Martin Fiancials'!D51</f>
        <v>8.4820583969224955E-3</v>
      </c>
      <c r="F51" s="15">
        <f>'[1]Usha Martin Fiancials'!E48/'[1]Usha Martin Fiancials'!E51</f>
        <v>1.5465605989705192E-3</v>
      </c>
      <c r="G51" s="15">
        <f>'[1]Usha Martin Fiancials'!F48/'[1]Usha Martin Fiancials'!F51</f>
        <v>7.5322474343282174E-4</v>
      </c>
    </row>
    <row r="52" spans="1:7" ht="16.8" x14ac:dyDescent="0.4">
      <c r="A52" s="4">
        <v>50</v>
      </c>
      <c r="B52" s="19" t="s">
        <v>52</v>
      </c>
      <c r="C52" s="9">
        <f>'[1]Usha Martin Fiancials'!B61/'[1]Usha Martin Fiancials'!B60</f>
        <v>73.98788574379266</v>
      </c>
      <c r="D52" s="9">
        <f>'[1]Usha Martin Fiancials'!C61/'[1]Usha Martin Fiancials'!C60</f>
        <v>62.781020705464144</v>
      </c>
      <c r="E52" s="9">
        <f>'[1]Usha Martin Fiancials'!D61/'[1]Usha Martin Fiancials'!D60</f>
        <v>52.217979431635527</v>
      </c>
      <c r="F52" s="9">
        <f>'[1]Usha Martin Fiancials'!E61/'[1]Usha Martin Fiancials'!E60</f>
        <v>42.623627124577403</v>
      </c>
      <c r="G52" s="9">
        <f>'[1]Usha Martin Fiancials'!F61/'[1]Usha Martin Fiancials'!F60</f>
        <v>38.010869399003965</v>
      </c>
    </row>
    <row r="53" spans="1:7" ht="16.8" x14ac:dyDescent="0.4">
      <c r="A53" s="4">
        <v>51</v>
      </c>
      <c r="B53" s="19" t="s">
        <v>53</v>
      </c>
      <c r="C53" s="9">
        <f>('[1]Usha Martin Fiancials'!B36-'[1]Usha Martin Fiancials'!B42)/'[1]Usha Martin Fiancials'!B60</f>
        <v>78.227212560089399</v>
      </c>
      <c r="D53" s="9">
        <f>('[1]Usha Martin Fiancials'!C36-'[1]Usha Martin Fiancials'!C42)/'[1]Usha Martin Fiancials'!C60</f>
        <v>66.780144160082017</v>
      </c>
      <c r="E53" s="9">
        <f>('[1]Usha Martin Fiancials'!D36-'[1]Usha Martin Fiancials'!D42)/'[1]Usha Martin Fiancials'!D60</f>
        <v>55.696334122613578</v>
      </c>
      <c r="F53" s="9">
        <f>('[1]Usha Martin Fiancials'!E36-'[1]Usha Martin Fiancials'!E42)/'[1]Usha Martin Fiancials'!E60</f>
        <v>46.172533349381894</v>
      </c>
      <c r="G53" s="9">
        <f>('[1]Usha Martin Fiancials'!F36-'[1]Usha Martin Fiancials'!F42)/'[1]Usha Martin Fiancials'!F60</f>
        <v>41.519085436857395</v>
      </c>
    </row>
    <row r="54" spans="1:7" ht="16.8" x14ac:dyDescent="0.4">
      <c r="A54" s="4">
        <v>52</v>
      </c>
      <c r="B54" s="19" t="s">
        <v>54</v>
      </c>
      <c r="C54" s="9">
        <f>'[1]Usha Martin Fiancials'!B25/'[1]Usha Martin Fiancials'!B60</f>
        <v>89.067209622520409</v>
      </c>
      <c r="D54" s="9">
        <f>'[1]Usha Martin Fiancials'!C25/'[1]Usha Martin Fiancials'!C60</f>
        <v>78.022120891989275</v>
      </c>
      <c r="E54" s="9">
        <f>'[1]Usha Martin Fiancials'!D25/'[1]Usha Martin Fiancials'!D60</f>
        <v>66.876619280756316</v>
      </c>
      <c r="F54" s="9">
        <f>'[1]Usha Martin Fiancials'!E25/'[1]Usha Martin Fiancials'!E60</f>
        <v>58.889201211596252</v>
      </c>
      <c r="G54" s="9">
        <f>'[1]Usha Martin Fiancials'!F25/'[1]Usha Martin Fiancials'!F60</f>
        <v>56.061889511835233</v>
      </c>
    </row>
    <row r="55" spans="1:7" ht="16.8" x14ac:dyDescent="0.4">
      <c r="A55" s="4">
        <v>53</v>
      </c>
      <c r="B55" s="5" t="s">
        <v>55</v>
      </c>
      <c r="C55" s="9">
        <f>('[1]Usha Martin Fiancials'!B5-'[1]Usha Martin Fiancials'!C5)/'[1]Usha Martin Fiancials'!C5*100</f>
        <v>-0.92055998203785394</v>
      </c>
      <c r="D55" s="9">
        <f>('[1]Usha Martin Fiancials'!C5-'[1]Usha Martin Fiancials'!D5)/'[1]Usha Martin Fiancials'!D5*100</f>
        <v>21.022579140824952</v>
      </c>
      <c r="E55" s="9">
        <f>('[1]Usha Martin Fiancials'!D5-'[1]Usha Martin Fiancials'!E5)/'[1]Usha Martin Fiancials'!E5*100</f>
        <v>28.082230437113754</v>
      </c>
      <c r="F55" s="9">
        <f>('[1]Usha Martin Fiancials'!E5-'[1]Usha Martin Fiancials'!F5)/'[1]Usha Martin Fiancials'!F5*100</f>
        <v>-3.667592437374557</v>
      </c>
      <c r="G55" s="9">
        <f>('[1]Usha Martin Fiancials'!F5-'[1]Usha Martin Fiancials'!G5)/'[1]Usha Martin Fiancials'!G5*100</f>
        <v>-12.039708601670599</v>
      </c>
    </row>
    <row r="56" spans="1:7" ht="16.8" x14ac:dyDescent="0.4">
      <c r="A56" s="4">
        <v>54</v>
      </c>
      <c r="B56" s="5" t="s">
        <v>56</v>
      </c>
      <c r="C56" s="9">
        <f>('[1]Usha Martin Fiancials'!B15-'[1]Usha Martin Fiancials'!C15)/'[1]Usha Martin Fiancials'!C15*100</f>
        <v>20.969766115231035</v>
      </c>
      <c r="D56" s="9">
        <f>('[1]Usha Martin Fiancials'!C15-'[1]Usha Martin Fiancials'!D15)/'[1]Usha Martin Fiancials'!D15*100</f>
        <v>20.303331846412519</v>
      </c>
      <c r="E56" s="9">
        <f>('[1]Usha Martin Fiancials'!D15-'[1]Usha Martin Fiancials'!E15)/'[1]Usha Martin Fiancials'!E15*100</f>
        <v>86.885981787867124</v>
      </c>
      <c r="F56" s="9">
        <f>('[1]Usha Martin Fiancials'!E15-'[1]Usha Martin Fiancials'!F15)/'[1]Usha Martin Fiancials'!F15*100</f>
        <v>-350.94946894110075</v>
      </c>
      <c r="G56" s="9">
        <f>('[1]Usha Martin Fiancials'!F15-'[1]Usha Martin Fiancials'!G15)/'[1]Usha Martin Fiancials'!G15*100</f>
        <v>-115.85163643784597</v>
      </c>
    </row>
    <row r="57" spans="1:7" ht="16.8" x14ac:dyDescent="0.4">
      <c r="A57" s="4">
        <v>55</v>
      </c>
      <c r="B57" s="5" t="s">
        <v>57</v>
      </c>
      <c r="C57" s="9">
        <f>('[1]Usha Martin Fiancials'!B11-'[1]Usha Martin Fiancials'!C11)/'[1]Usha Martin Fiancials'!C11*100</f>
        <v>15.511205315677914</v>
      </c>
      <c r="D57" s="9">
        <f>('[1]Usha Martin Fiancials'!C11-'[1]Usha Martin Fiancials'!D11)/'[1]Usha Martin Fiancials'!D11*100</f>
        <v>111.19102705965193</v>
      </c>
      <c r="E57" s="9">
        <f>('[1]Usha Martin Fiancials'!D11-'[1]Usha Martin Fiancials'!E11)/'[1]Usha Martin Fiancials'!E11*100</f>
        <v>-7.8470451911935104</v>
      </c>
      <c r="F57" s="9">
        <f>('[1]Usha Martin Fiancials'!E11-'[1]Usha Martin Fiancials'!F11)/'[1]Usha Martin Fiancials'!F11*100</f>
        <v>-8.3202311647473763</v>
      </c>
      <c r="G57" s="9">
        <f>('[1]Usha Martin Fiancials'!F11-'[1]Usha Martin Fiancials'!G11)/'[1]Usha Martin Fiancials'!G11*100</f>
        <v>154.93445997183403</v>
      </c>
    </row>
    <row r="58" spans="1:7" ht="16.8" x14ac:dyDescent="0.4">
      <c r="A58" s="4">
        <v>56</v>
      </c>
      <c r="B58" s="5" t="s">
        <v>58</v>
      </c>
      <c r="C58" s="9">
        <f>('[1]Usha Martin Fiancials'!B9-'[1]Usha Martin Fiancials'!C9)/'[1]Usha Martin Fiancials'!C9*100</f>
        <v>15.316905020826066</v>
      </c>
      <c r="D58" s="9">
        <f>('[1]Usha Martin Fiancials'!C9-'[1]Usha Martin Fiancials'!D9)/'[1]Usha Martin Fiancials'!D9*100</f>
        <v>81.468518449566218</v>
      </c>
      <c r="E58" s="9">
        <f>('[1]Usha Martin Fiancials'!D9-'[1]Usha Martin Fiancials'!E9)/'[1]Usha Martin Fiancials'!E9*100</f>
        <v>-5.3063958818136943</v>
      </c>
      <c r="F58" s="9">
        <f>('[1]Usha Martin Fiancials'!E9-'[1]Usha Martin Fiancials'!F9)/'[1]Usha Martin Fiancials'!F9*100</f>
        <v>-5.1279478173607629</v>
      </c>
      <c r="G58" s="9">
        <f>('[1]Usha Martin Fiancials'!F9-'[1]Usha Martin Fiancials'!G9)/'[1]Usha Martin Fiancials'!G9*100</f>
        <v>95.175295423385776</v>
      </c>
    </row>
    <row r="59" spans="1:7" ht="16.8" x14ac:dyDescent="0.4">
      <c r="A59" s="4">
        <v>57</v>
      </c>
      <c r="B59" s="5" t="s">
        <v>59</v>
      </c>
      <c r="C59" s="9">
        <f>'[1]Usha Martin Fiancials'!B63/'[1]Usha Martin'!C3*100</f>
        <v>17.960843899480686</v>
      </c>
      <c r="D59" s="9">
        <f>'[1]Usha Martin Fiancials'!C63/'[1]Usha Martin'!D3*100</f>
        <v>17.376663312879035</v>
      </c>
      <c r="E59" s="9"/>
      <c r="F59" s="9">
        <f>'[1]Usha Martin Fiancials'!E63/'[1]Usha Martin'!F3*100</f>
        <v>2.0049694641152329E-2</v>
      </c>
      <c r="G59" s="9"/>
    </row>
    <row r="60" spans="1:7" ht="16.8" x14ac:dyDescent="0.4">
      <c r="A60" s="4">
        <v>58</v>
      </c>
      <c r="B60" s="5" t="s">
        <v>60</v>
      </c>
      <c r="C60" s="9">
        <f>'[1]Usha Martin Fiancials'!B63/'[1]Usha Martin Fiancials'!B48*100</f>
        <v>0.75023239934214903</v>
      </c>
      <c r="D60" s="9">
        <f>'[1]Usha Martin Fiancials'!C63/'[1]Usha Martin Fiancials'!C48*100</f>
        <v>0.93242608266311278</v>
      </c>
      <c r="E60" s="9"/>
      <c r="F60" s="9"/>
      <c r="G60" s="9"/>
    </row>
    <row r="61" spans="1:7" ht="16.8" x14ac:dyDescent="0.4">
      <c r="A61" s="4">
        <v>59</v>
      </c>
      <c r="B61" s="5" t="s">
        <v>61</v>
      </c>
      <c r="C61" s="9">
        <f>'[1]Usha Martin Fiancials'!B15/'[1]Usha Martin Fiancials'!B37*100</f>
        <v>17.790940094214967</v>
      </c>
      <c r="D61" s="9">
        <f>'[1]Usha Martin Fiancials'!C15/'[1]Usha Martin Fiancials'!C60*100</f>
        <v>1150.4822213744371</v>
      </c>
      <c r="E61" s="9">
        <f>'[1]Usha Martin Fiancials'!D15/'[1]Usha Martin Fiancials'!D60*100</f>
        <v>956.31783735069075</v>
      </c>
      <c r="F61" s="9">
        <f>'[1]Usha Martin Fiancials'!E15/'[1]Usha Martin Fiancials'!E60*100</f>
        <v>511.71191557652509</v>
      </c>
      <c r="G61" s="9">
        <f>'[1]Usha Martin Fiancials'!F15/'[1]Usha Martin Fiancials'!F60*100</f>
        <v>-203.91034009186399</v>
      </c>
    </row>
    <row r="62" spans="1:7" ht="16.8" x14ac:dyDescent="0.4">
      <c r="A62" s="4">
        <v>60</v>
      </c>
      <c r="B62" s="5" t="s">
        <v>62</v>
      </c>
      <c r="C62" s="9">
        <f>'[1]Usha Martin Fiancials'!B15/'[1]Usha Martin Fiancials'!B25*100</f>
        <v>15.625679285253755</v>
      </c>
      <c r="D62" s="9">
        <f>'[1]Usha Martin Fiancials'!C15/'[1]Usha Martin Fiancials'!C25*100</f>
        <v>14.745590202131506</v>
      </c>
      <c r="E62" s="9">
        <f>'[1]Usha Martin Fiancials'!D15/'[1]Usha Martin Fiancials'!D25*100</f>
        <v>14.299733563623338</v>
      </c>
      <c r="F62" s="9">
        <f>'[1]Usha Martin Fiancials'!E15/'[1]Usha Martin Fiancials'!E25*100</f>
        <v>8.689401537947175</v>
      </c>
      <c r="G62" s="9">
        <f>'[1]Usha Martin Fiancials'!F15/'[1]Usha Martin Fiancials'!F25*100</f>
        <v>-3.6372363091475264</v>
      </c>
    </row>
    <row r="63" spans="1:7" ht="16.8" x14ac:dyDescent="0.4">
      <c r="A63" s="4">
        <v>61</v>
      </c>
      <c r="B63" s="5" t="s">
        <v>63</v>
      </c>
      <c r="C63" s="9">
        <f>'[1]Usha Martin Fiancials'!B15/'[1]Usha Martin Fiancials'!B36*100</f>
        <v>12.735839141414901</v>
      </c>
      <c r="D63" s="9">
        <f>'[1]Usha Martin Fiancials'!C15/'[1]Usha Martin Fiancials'!C36*100</f>
        <v>11.357930303904006</v>
      </c>
      <c r="E63" s="9">
        <f>'[1]Usha Martin Fiancials'!D15/'[1]Usha Martin Fiancials'!D36*100</f>
        <v>10.624963541970484</v>
      </c>
      <c r="F63" s="9">
        <f>'[1]Usha Martin Fiancials'!E15/'[1]Usha Martin Fiancials'!E36*100</f>
        <v>5.9855140886427227</v>
      </c>
      <c r="G63" s="9">
        <f>'[1]Usha Martin Fiancials'!F15/'[1]Usha Martin Fiancials'!F36*100</f>
        <v>-2.4264906868678979</v>
      </c>
    </row>
    <row r="64" spans="1:7" ht="16.8" x14ac:dyDescent="0.4">
      <c r="A64" s="4">
        <v>62</v>
      </c>
      <c r="B64" s="5" t="s">
        <v>64</v>
      </c>
      <c r="C64" s="9">
        <f>'[1]Usha Martin Fiancials'!B51/'[1]Usha Martin Fiancials'!B9</f>
        <v>0.78972278566599052</v>
      </c>
      <c r="D64" s="9">
        <f>'[1]Usha Martin Fiancials'!C51/'[1]Usha Martin Fiancials'!C9</f>
        <v>0.51621970987135035</v>
      </c>
      <c r="E64" s="9">
        <f>'[1]Usha Martin Fiancials'!D51/'[1]Usha Martin Fiancials'!D9</f>
        <v>0.59042335331570917</v>
      </c>
      <c r="F64" s="9">
        <f>'[1]Usha Martin Fiancials'!E51/'[1]Usha Martin Fiancials'!E9</f>
        <v>0.75347295677314718</v>
      </c>
      <c r="G64" s="9">
        <f>'[1]Usha Martin Fiancials'!F51/'[1]Usha Martin Fiancials'!F9</f>
        <v>0.71055360428165248</v>
      </c>
    </row>
    <row r="65" spans="1:7" ht="16.8" x14ac:dyDescent="0.4">
      <c r="A65" s="4">
        <v>63</v>
      </c>
      <c r="B65" s="5" t="s">
        <v>65</v>
      </c>
      <c r="C65" s="9">
        <f>'[1]Usha Martin Fiancials'!B62/'[1]Usha Martin Fiancials'!B15</f>
        <v>0.3919173818730548</v>
      </c>
      <c r="D65" s="9">
        <f>'[1]Usha Martin Fiancials'!C62/'[1]Usha Martin Fiancials'!C15</f>
        <v>0.19754706217912152</v>
      </c>
      <c r="E65" s="9">
        <f>'[1]Usha Martin Fiancials'!D62/'[1]Usha Martin Fiancials'!D15</f>
        <v>0.36869917304326938</v>
      </c>
      <c r="F65" s="9">
        <f>'[1]Usha Martin Fiancials'!E62/'[1]Usha Martin Fiancials'!E15</f>
        <v>1.1326792356034372</v>
      </c>
      <c r="G65" s="9">
        <f>'[1]Usha Martin Fiancials'!F62/'[1]Usha Martin Fiancials'!F15</f>
        <v>-2.7656903765690375</v>
      </c>
    </row>
    <row r="66" spans="1:7" ht="16.8" x14ac:dyDescent="0.4">
      <c r="A66" s="4">
        <v>64</v>
      </c>
      <c r="B66" s="5" t="s">
        <v>66</v>
      </c>
      <c r="C66" s="9">
        <f>'[1]Usha Martin Fiancials'!B58/'[1]Usha Martin Fiancials'!B3*100</f>
        <v>8.6078382735954371</v>
      </c>
      <c r="D66" s="9">
        <f>'[1]Usha Martin Fiancials'!C58/'[1]Usha Martin Fiancials'!C3*100</f>
        <v>5.5796631331554343</v>
      </c>
      <c r="E66" s="9">
        <f>'[1]Usha Martin Fiancials'!D58/'[1]Usha Martin Fiancials'!D3*100</f>
        <v>1.901736189905769</v>
      </c>
      <c r="F66" s="9">
        <f>'[1]Usha Martin Fiancials'!E58/'[1]Usha Martin Fiancials'!E3*100</f>
        <v>1.7675274641440344</v>
      </c>
      <c r="G66" s="9">
        <f>'[1]Usha Martin Fiancials'!F58/'[1]Usha Martin Fiancials'!F3*100</f>
        <v>1.8831657241552218</v>
      </c>
    </row>
    <row r="67" spans="1:7" ht="16.8" x14ac:dyDescent="0.4">
      <c r="A67" s="4">
        <v>65</v>
      </c>
      <c r="B67" s="5" t="s">
        <v>67</v>
      </c>
      <c r="C67" s="9">
        <f>'[1]Usha Martin Fiancials'!B50/'[1]Usha Martin Fiancials'!B27*100</f>
        <v>5.7822900558058228</v>
      </c>
      <c r="D67" s="9">
        <f>'[1]Usha Martin Fiancials'!C50/'[1]Usha Martin Fiancials'!C27*100</f>
        <v>6.2663696920951137</v>
      </c>
      <c r="E67" s="9">
        <f>'[1]Usha Martin Fiancials'!D50/'[1]Usha Martin Fiancials'!D27*100</f>
        <v>7.2407716235555712</v>
      </c>
      <c r="F67" s="9">
        <f>'[1]Usha Martin Fiancials'!E50/'[1]Usha Martin Fiancials'!E27*100</f>
        <v>6.8462246777163909</v>
      </c>
      <c r="G67" s="9">
        <f>'[1]Usha Martin Fiancials'!F50/'[1]Usha Martin Fiancials'!F27*100</f>
        <v>6.3035072401319887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9EBD-AEB7-4A0A-9D7A-5D9EDBCACD4D}">
  <dimension ref="A1:G69"/>
  <sheetViews>
    <sheetView workbookViewId="0">
      <selection activeCell="E9" sqref="E9"/>
    </sheetView>
  </sheetViews>
  <sheetFormatPr defaultRowHeight="14.4" x14ac:dyDescent="0.3"/>
  <cols>
    <col min="1" max="1" width="24.6640625" customWidth="1"/>
    <col min="2" max="2" width="34.44140625" customWidth="1"/>
    <col min="3" max="3" width="9.21875" bestFit="1" customWidth="1"/>
    <col min="4" max="5" width="10" bestFit="1" customWidth="1"/>
    <col min="6" max="6" width="8.88671875" bestFit="1" customWidth="1"/>
    <col min="7" max="7" width="11.109375" bestFit="1" customWidth="1"/>
  </cols>
  <sheetData>
    <row r="1" spans="1:7" ht="15.6" x14ac:dyDescent="0.3">
      <c r="A1" s="26" t="s">
        <v>69</v>
      </c>
      <c r="B1" s="27"/>
      <c r="C1" s="27"/>
      <c r="D1" s="27"/>
      <c r="E1" s="27"/>
      <c r="F1" s="27"/>
      <c r="G1" s="28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4">
      <c r="A3" s="4">
        <v>1</v>
      </c>
      <c r="B3" s="5" t="s">
        <v>3</v>
      </c>
      <c r="C3" s="7">
        <v>70.989999999999995</v>
      </c>
      <c r="D3" s="7">
        <v>57.07</v>
      </c>
      <c r="E3" s="7">
        <v>56.75</v>
      </c>
      <c r="F3" s="7">
        <v>14.63</v>
      </c>
      <c r="G3" s="7">
        <v>12.52</v>
      </c>
    </row>
    <row r="4" spans="1:7" ht="16.8" x14ac:dyDescent="0.4">
      <c r="A4" s="4">
        <v>2</v>
      </c>
      <c r="B4" s="5" t="s">
        <v>4</v>
      </c>
      <c r="C4" s="7">
        <v>70.989999999999995</v>
      </c>
      <c r="D4" s="7">
        <v>57.07</v>
      </c>
      <c r="E4" s="7">
        <v>56.75</v>
      </c>
      <c r="F4" s="7">
        <v>14.63</v>
      </c>
      <c r="G4" s="7">
        <v>12.52</v>
      </c>
    </row>
    <row r="5" spans="1:7" ht="16.8" x14ac:dyDescent="0.4">
      <c r="A5" s="4">
        <v>3</v>
      </c>
      <c r="B5" s="5" t="s">
        <v>5</v>
      </c>
      <c r="C5" s="9">
        <f>'[1]Maharashtra seamless Financials'!B51/'[1]Maharashtra seamless Financials'!B60</f>
        <v>77.718344278518813</v>
      </c>
      <c r="D5" s="9">
        <f>'[1]Maharashtra seamless Financials'!C51/'[1]Maharashtra seamless Financials'!C60</f>
        <v>68.045155953557114</v>
      </c>
      <c r="E5" s="9">
        <f>'[1]Maharashtra seamless Financials'!D51/'[1]Maharashtra seamless Financials'!D60</f>
        <v>-42.850358597524114</v>
      </c>
      <c r="F5" s="9">
        <f>'[1]Maharashtra seamless Financials'!E51/'[1]Maharashtra seamless Financials'!E60</f>
        <v>66.778462315595618</v>
      </c>
      <c r="G5" s="9">
        <f>'[1]Maharashtra seamless Financials'!F51/'[1]Maharashtra seamless Financials'!F60</f>
        <v>111.63502614178772</v>
      </c>
    </row>
    <row r="6" spans="1:7" ht="16.8" x14ac:dyDescent="0.4">
      <c r="A6" s="4">
        <v>4</v>
      </c>
      <c r="B6" s="5" t="s">
        <v>6</v>
      </c>
      <c r="C6" s="9">
        <f>'[1]Maharashtra seamless Financials'!B37/'[1]Maharashtra seamless Financials'!B60</f>
        <v>427.6665663775496</v>
      </c>
      <c r="D6" s="9">
        <f>'[1]Maharashtra seamless Financials'!C37/'[1]Maharashtra seamless Financials'!C60</f>
        <v>356.26766035977573</v>
      </c>
      <c r="E6" s="9">
        <f>'[1]Maharashtra seamless Financials'!D37/'[1]Maharashtra seamless Financials'!D60</f>
        <v>551.73603506383756</v>
      </c>
      <c r="F6" s="9">
        <f>'[1]Maharashtra seamless Financials'!E37/'[1]Maharashtra seamless Financials'!E60</f>
        <v>492.36040511629125</v>
      </c>
      <c r="G6" s="9">
        <f>'[1]Maharashtra seamless Financials'!F37/'[1]Maharashtra seamless Financials'!F60</f>
        <v>478.3138192443044</v>
      </c>
    </row>
    <row r="7" spans="1:7" ht="16.8" x14ac:dyDescent="0.4">
      <c r="A7" s="4">
        <v>5</v>
      </c>
      <c r="B7" s="5" t="s">
        <v>7</v>
      </c>
      <c r="C7" s="9">
        <f>'[1]Maharashtra seamless Financials'!B52/'[1]Maharashtra seamless Financials'!B60</f>
        <v>5.0000279106035608</v>
      </c>
      <c r="D7" s="9">
        <f>'[1]Maharashtra seamless Financials'!C52/'[1]Maharashtra seamless Financials'!C60</f>
        <v>2.5171782302187773</v>
      </c>
      <c r="E7" s="9">
        <f>'[1]Maharashtra seamless Financials'!D52/'[1]Maharashtra seamless Financials'!D60</f>
        <v>3.5297510466700217</v>
      </c>
      <c r="F7" s="9">
        <f>'[1]Maharashtra seamless Financials'!E52/'[1]Maharashtra seamless Financials'!E60</f>
        <v>2.5367305781677048</v>
      </c>
      <c r="G7" s="9">
        <f>'[1]Maharashtra seamless Financials'!F52/'[1]Maharashtra seamless Financials'!F60</f>
        <v>6.0264515506399992</v>
      </c>
    </row>
    <row r="8" spans="1:7" ht="16.8" x14ac:dyDescent="0.4">
      <c r="A8" s="4">
        <v>6</v>
      </c>
      <c r="B8" s="5" t="s">
        <v>8</v>
      </c>
      <c r="C8" s="9">
        <f>'[1]Maharashtra seamless Financials'!B3/'[1]Maharashtra seamless Financials'!B60</f>
        <v>403.29478854105838</v>
      </c>
      <c r="D8" s="9">
        <f>'[1]Maharashtra seamless Financials'!C3/'[1]Maharashtra seamless Financials'!C60</f>
        <v>426.59715742293844</v>
      </c>
      <c r="E8" s="9">
        <f>'[1]Maharashtra seamless Financials'!D3/'[1]Maharashtra seamless Financials'!D60</f>
        <v>626.9112905197411</v>
      </c>
      <c r="F8" s="9">
        <f>'[1]Maharashtra seamless Financials'!E3/'[1]Maharashtra seamless Financials'!E60</f>
        <v>344.53087842609744</v>
      </c>
      <c r="G8" s="9">
        <f>'[1]Maharashtra seamless Financials'!F3/'[1]Maharashtra seamless Financials'!F60</f>
        <v>394.75275578403972</v>
      </c>
    </row>
    <row r="9" spans="1:7" ht="16.8" x14ac:dyDescent="0.4">
      <c r="A9" s="4">
        <v>7</v>
      </c>
      <c r="B9" s="5" t="s">
        <v>9</v>
      </c>
      <c r="C9" s="9">
        <f>'[1]Maharashtra seamless Financials'!B9/'[1]Maharashtra seamless Financials'!B60</f>
        <v>104.46476223613546</v>
      </c>
      <c r="D9" s="9">
        <f>'[1]Maharashtra seamless Financials'!C9/'[1]Maharashtra seamless Financials'!C60</f>
        <v>83.860915880336407</v>
      </c>
      <c r="E9" s="9">
        <f>'[1]Maharashtra seamless Financials'!D9/'[1]Maharashtra seamless Financials'!D60</f>
        <v>62.282407367468025</v>
      </c>
      <c r="F9" s="9">
        <f>'[1]Maharashtra seamless Financials'!E9/'[1]Maharashtra seamless Financials'!E60</f>
        <v>61.4636117521014</v>
      </c>
      <c r="G9" s="9">
        <f>'[1]Maharashtra seamless Financials'!F9/'[1]Maharashtra seamless Financials'!F60</f>
        <v>87.026679820570948</v>
      </c>
    </row>
    <row r="10" spans="1:7" ht="16.8" x14ac:dyDescent="0.4">
      <c r="A10" s="4">
        <v>8</v>
      </c>
      <c r="B10" s="5" t="s">
        <v>10</v>
      </c>
      <c r="C10" s="9">
        <f>'[1]Maharashtra seamless Financials'!B11/'[1]Maharashtra seamless Financials'!B60</f>
        <v>96.276656827905271</v>
      </c>
      <c r="D10" s="9">
        <f>'[1]Maharashtra seamless Financials'!C11/'[1]Maharashtra seamless Financials'!C60</f>
        <v>73.583246569167414</v>
      </c>
      <c r="E10" s="9">
        <f>'[1]Maharashtra seamless Financials'!D11/'[1]Maharashtra seamless Financials'!D60</f>
        <v>41.70724773896503</v>
      </c>
      <c r="F10" s="9">
        <f>'[1]Maharashtra seamless Financials'!E11/'[1]Maharashtra seamless Financials'!E60</f>
        <v>43.334853839333348</v>
      </c>
      <c r="G10" s="9">
        <f>'[1]Maharashtra seamless Financials'!F11/'[1]Maharashtra seamless Financials'!F60</f>
        <v>73.905128962958699</v>
      </c>
    </row>
    <row r="11" spans="1:7" ht="16.8" x14ac:dyDescent="0.4">
      <c r="A11" s="4">
        <v>9</v>
      </c>
      <c r="B11" s="5" t="s">
        <v>11</v>
      </c>
      <c r="C11" s="9">
        <f>'[1]Maharashtra seamless Financials'!B13/'[1]Maharashtra seamless Financials'!B60</f>
        <v>91.254987005449848</v>
      </c>
      <c r="D11" s="9">
        <f>'[1]Maharashtra seamless Financials'!C13/'[1]Maharashtra seamless Financials'!C60</f>
        <v>68.930235521016186</v>
      </c>
      <c r="E11" s="9">
        <f>'[1]Maharashtra seamless Financials'!D13/'[1]Maharashtra seamless Financials'!D60</f>
        <v>75.407450781889438</v>
      </c>
      <c r="F11" s="9">
        <f>'[1]Maharashtra seamless Financials'!E13/'[1]Maharashtra seamless Financials'!E60</f>
        <v>25.757561691463771</v>
      </c>
      <c r="G11" s="9">
        <f>'[1]Maharashtra seamless Financials'!F13/'[1]Maharashtra seamless Financials'!F60</f>
        <v>3.79578238242703</v>
      </c>
    </row>
    <row r="12" spans="1:7" ht="16.8" x14ac:dyDescent="0.4">
      <c r="A12" s="4">
        <v>10</v>
      </c>
      <c r="B12" s="5" t="s">
        <v>12</v>
      </c>
      <c r="C12" s="9">
        <f>'[1]Maharashtra seamless Financials'!B15/'[1]Maharashtra seamless Financials'!B60</f>
        <v>71.019799423954993</v>
      </c>
      <c r="D12" s="9">
        <f>'[1]Maharashtra seamless Financials'!C15/'[1]Maharashtra seamless Financials'!C60</f>
        <v>57.285394399067243</v>
      </c>
      <c r="E12" s="9">
        <f>'[1]Maharashtra seamless Financials'!D15/'[1]Maharashtra seamless Financials'!D60</f>
        <v>60.303650053210745</v>
      </c>
      <c r="F12" s="9">
        <f>'[1]Maharashtra seamless Financials'!E15/'[1]Maharashtra seamless Financials'!E60</f>
        <v>18.125907150586183</v>
      </c>
      <c r="G12" s="9">
        <f>'[1]Maharashtra seamless Financials'!F15/'[1]Maharashtra seamless Financials'!F60</f>
        <v>17.118841827564829</v>
      </c>
    </row>
    <row r="13" spans="1:7" ht="16.8" x14ac:dyDescent="0.4">
      <c r="A13" s="4">
        <v>11</v>
      </c>
      <c r="B13" s="5" t="s">
        <v>13</v>
      </c>
      <c r="C13" s="9">
        <f>'[1]Maharashtra seamless Financials'!B7/'[1]Maharashtra seamless Financials'!B3*100</f>
        <v>29.163675121943999</v>
      </c>
      <c r="D13" s="9">
        <f>'[1]Maharashtra seamless Financials'!C7/'[1]Maharashtra seamless Financials'!C3*100</f>
        <v>24.073319256801078</v>
      </c>
      <c r="E13" s="9">
        <f>'[1]Maharashtra seamless Financials'!D7/'[1]Maharashtra seamless Financials'!D3*100</f>
        <v>13.232941824718356</v>
      </c>
      <c r="F13" s="9">
        <f>'[1]Maharashtra seamless Financials'!E7/'[1]Maharashtra seamless Financials'!E3*100</f>
        <v>21.606757918230553</v>
      </c>
      <c r="G13" s="9">
        <f>'[1]Maharashtra seamless Financials'!F7/'[1]Maharashtra seamless Financials'!F3*100</f>
        <v>24.729594018697696</v>
      </c>
    </row>
    <row r="14" spans="1:7" ht="16.8" x14ac:dyDescent="0.4">
      <c r="A14" s="4">
        <v>12</v>
      </c>
      <c r="B14" s="5" t="s">
        <v>14</v>
      </c>
      <c r="C14" s="16">
        <f>'[1]Maharashtra seamless Financials'!B14/'[1]Maharashtra seamless Financials'!B13</f>
        <v>0.22174336160155705</v>
      </c>
      <c r="D14" s="16">
        <f>'[1]Maharashtra seamless Financials'!C14/'[1]Maharashtra seamless Financials'!C13</f>
        <v>0.16893662170062576</v>
      </c>
      <c r="E14" s="16">
        <f>'[1]Maharashtra seamless Financials'!D14/'[1]Maharashtra seamless Financials'!D13</f>
        <v>0.20029586694775478</v>
      </c>
      <c r="F14" s="16">
        <f>'[1]Maharashtra seamless Financials'!E14/'[1]Maharashtra seamless Financials'!E13</f>
        <v>0.2964426419399831</v>
      </c>
      <c r="G14" s="16">
        <f>'[1]Maharashtra seamless Financials'!F14/'[1]Maharashtra seamless Financials'!F13</f>
        <v>3.2757278346623888</v>
      </c>
    </row>
    <row r="15" spans="1:7" ht="16.8" x14ac:dyDescent="0.4">
      <c r="A15" s="4">
        <v>13</v>
      </c>
      <c r="B15" s="5" t="s">
        <v>15</v>
      </c>
      <c r="C15" s="10">
        <f>'[1]Maharashtra seamless Financials'!B15/'[1]Maharashtra seamless Financials'!B34</f>
        <v>0.86490957011724079</v>
      </c>
      <c r="D15" s="10">
        <f>'[1]Maharashtra seamless Financials'!C15/'[1]Maharashtra seamless Financials'!C34</f>
        <v>1.3320029846084438</v>
      </c>
      <c r="E15" s="10">
        <f>'[1]Maharashtra seamless Financials'!D15/'[1]Maharashtra seamless Financials'!D34</f>
        <v>5.0577552116389199</v>
      </c>
      <c r="F15" s="10">
        <f>'[1]Maharashtra seamless Financials'!E15/'[1]Maharashtra seamless Financials'!E34</f>
        <v>0.67809699615341024</v>
      </c>
      <c r="G15" s="10">
        <f>'[1]Maharashtra seamless Financials'!F15/'[1]Maharashtra seamless Financials'!F34</f>
        <v>11.288603682962117</v>
      </c>
    </row>
    <row r="16" spans="1:7" ht="16.8" x14ac:dyDescent="0.4">
      <c r="A16" s="4">
        <v>14</v>
      </c>
      <c r="B16" s="5" t="s">
        <v>16</v>
      </c>
      <c r="C16" s="16">
        <f>('[1]Maharashtra seamless Financials'!B15-'[1]Maharashtra seamless Financials'!B52)/'[1]Maharashtra seamless Financials'!B15</f>
        <v>0.92959670470546207</v>
      </c>
      <c r="D16" s="16">
        <f>('[1]Maharashtra seamless Financials'!C15-'[1]Maharashtra seamless Financials'!C52)/'[1]Maharashtra seamless Financials'!C15</f>
        <v>0.95605898751986662</v>
      </c>
      <c r="E16" s="16">
        <f>('[1]Maharashtra seamless Financials'!D15-'[1]Maharashtra seamless Financials'!D52)/'[1]Maharashtra seamless Financials'!D15</f>
        <v>0.94146704148827742</v>
      </c>
      <c r="F16" s="16">
        <f>('[1]Maharashtra seamless Financials'!E15-'[1]Maharashtra seamless Financials'!E52)/'[1]Maharashtra seamless Financials'!E15</f>
        <v>0.8600494553407404</v>
      </c>
      <c r="G16" s="16">
        <f>('[1]Maharashtra seamless Financials'!F15-'[1]Maharashtra seamless Financials'!F52)/'[1]Maharashtra seamless Financials'!F15</f>
        <v>0.6479638277318398</v>
      </c>
    </row>
    <row r="17" spans="1:7" ht="16.8" x14ac:dyDescent="0.4">
      <c r="A17" s="4">
        <v>15</v>
      </c>
      <c r="B17" s="11" t="s">
        <v>17</v>
      </c>
      <c r="C17" s="9">
        <f>'[1]Maharashtra seamless Financials'!B9/'[1]Maharashtra seamless Financials'!B3*100</f>
        <v>25.902829692900969</v>
      </c>
      <c r="D17" s="9">
        <f>'[1]Maharashtra seamless Financials'!C9/'[1]Maharashtra seamless Financials'!C3*100</f>
        <v>19.658104706308375</v>
      </c>
      <c r="E17" s="9">
        <f>'[1]Maharashtra seamless Financials'!D9/'[1]Maharashtra seamless Financials'!D3*100</f>
        <v>9.9348039043662428</v>
      </c>
      <c r="F17" s="9">
        <f>'[1]Maharashtra seamless Financials'!E9/'[1]Maharashtra seamless Financials'!E3*100</f>
        <v>17.839797707793981</v>
      </c>
      <c r="G17" s="9">
        <f>'[1]Maharashtra seamless Financials'!F9/'[1]Maharashtra seamless Financials'!F3*100</f>
        <v>22.045870116276344</v>
      </c>
    </row>
    <row r="18" spans="1:7" ht="16.8" x14ac:dyDescent="0.4">
      <c r="A18" s="4">
        <v>16</v>
      </c>
      <c r="B18" s="5" t="s">
        <v>18</v>
      </c>
      <c r="C18" s="9">
        <f>'[1]Maharashtra seamless Financials'!B11/'[1]Maharashtra seamless Financials'!B3*100</f>
        <v>23.872526886893702</v>
      </c>
      <c r="D18" s="9">
        <f>'[1]Maharashtra seamless Financials'!C11/'[1]Maharashtra seamless Financials'!C3*100</f>
        <v>17.248883469754407</v>
      </c>
      <c r="E18" s="9">
        <f>'[1]Maharashtra seamless Financials'!D11/'[1]Maharashtra seamless Financials'!D3*100</f>
        <v>6.6528148989608429</v>
      </c>
      <c r="F18" s="9">
        <f>'[1]Maharashtra seamless Financials'!E11/'[1]Maharashtra seamless Financials'!E3*100</f>
        <v>12.577930325809319</v>
      </c>
      <c r="G18" s="9">
        <f>'[1]Maharashtra seamless Financials'!F11/'[1]Maharashtra seamless Financials'!F3*100</f>
        <v>18.721877904606831</v>
      </c>
    </row>
    <row r="19" spans="1:7" ht="16.8" x14ac:dyDescent="0.4">
      <c r="A19" s="4">
        <v>17</v>
      </c>
      <c r="B19" s="5" t="s">
        <v>19</v>
      </c>
      <c r="C19" s="9">
        <f>'[1]Maharashtra seamless Financials'!B13/'[1]Maharashtra seamless Financials'!B3*100</f>
        <v>22.627365787584285</v>
      </c>
      <c r="D19" s="9">
        <f>'[1]Maharashtra seamless Financials'!C13/'[1]Maharashtra seamless Financials'!C3*100</f>
        <v>16.158156312485019</v>
      </c>
      <c r="E19" s="9">
        <f>'[1]Maharashtra seamless Financials'!D13/'[1]Maharashtra seamless Financials'!D3*100</f>
        <v>12.028408472173609</v>
      </c>
      <c r="F19" s="9">
        <f>'[1]Maharashtra seamless Financials'!E13/'[1]Maharashtra seamless Financials'!E3*100</f>
        <v>7.4761257420904332</v>
      </c>
      <c r="G19" s="9">
        <f>'[1]Maharashtra seamless Financials'!F13/'[1]Maharashtra seamless Financials'!F3*100</f>
        <v>0.96155943861316995</v>
      </c>
    </row>
    <row r="20" spans="1:7" ht="16.8" x14ac:dyDescent="0.4">
      <c r="A20" s="4">
        <v>18</v>
      </c>
      <c r="B20" s="5" t="s">
        <v>20</v>
      </c>
      <c r="C20" s="9">
        <f>'[1]Maharashtra seamless Financials'!B15/'[1]Maharashtra seamless Financials'!B3*100</f>
        <v>17.609897633657283</v>
      </c>
      <c r="D20" s="9">
        <f>'[1]Maharashtra seamless Financials'!C15/'[1]Maharashtra seamless Financials'!C3*100</f>
        <v>13.42845197214316</v>
      </c>
      <c r="E20" s="9">
        <f>'[1]Maharashtra seamless Financials'!D15/'[1]Maharashtra seamless Financials'!D3*100</f>
        <v>9.6191679692378766</v>
      </c>
      <c r="F20" s="9">
        <f>'[1]Maharashtra seamless Financials'!E15/'[1]Maharashtra seamless Financials'!E3*100</f>
        <v>5.2610399489850739</v>
      </c>
      <c r="G20" s="9">
        <f>'[1]Maharashtra seamless Financials'!F15/'[1]Maharashtra seamless Financials'!F3*100</f>
        <v>4.3365984345224327</v>
      </c>
    </row>
    <row r="21" spans="1:7" ht="16.8" x14ac:dyDescent="0.4">
      <c r="A21" s="4">
        <v>19</v>
      </c>
      <c r="B21" s="5" t="s">
        <v>21</v>
      </c>
      <c r="C21" s="9">
        <f>'[1]Maharashtra seamless Financials'!B11/'[1]Maharashtra seamless Financials'!B3*100</f>
        <v>23.872526886893702</v>
      </c>
      <c r="D21" s="9">
        <f>'[1]Maharashtra seamless Financials'!C11/'[1]Maharashtra seamless Financials'!C3*100</f>
        <v>17.248883469754407</v>
      </c>
      <c r="E21" s="9">
        <f>'[1]Maharashtra seamless Financials'!D11/'[1]Maharashtra seamless Financials'!D3*100</f>
        <v>6.6528148989608429</v>
      </c>
      <c r="F21" s="9">
        <f>'[1]Maharashtra seamless Financials'!E11/'[1]Maharashtra seamless Financials'!E3*100</f>
        <v>12.577930325809319</v>
      </c>
      <c r="G21" s="9">
        <f>'[1]Maharashtra seamless Financials'!F11/'[1]Maharashtra seamless Financials'!F3*100</f>
        <v>18.721877904606831</v>
      </c>
    </row>
    <row r="22" spans="1:7" ht="16.8" x14ac:dyDescent="0.4">
      <c r="A22" s="4">
        <v>20</v>
      </c>
      <c r="B22" s="5" t="s">
        <v>22</v>
      </c>
      <c r="C22" s="9">
        <f>'[1]Maharashtra seamless Financials'!B11/'[1]Maharashtra seamless Financials'!B3*100</f>
        <v>23.872526886893702</v>
      </c>
      <c r="D22" s="9">
        <f>'[1]Maharashtra seamless Financials'!C11/'[1]Maharashtra seamless Financials'!C3*100</f>
        <v>17.248883469754407</v>
      </c>
      <c r="E22" s="9">
        <f>'[1]Maharashtra seamless Financials'!D11/'[1]Maharashtra seamless Financials'!D3*100</f>
        <v>6.6528148989608429</v>
      </c>
      <c r="F22" s="9">
        <f>'[1]Maharashtra seamless Financials'!E11/'[1]Maharashtra seamless Financials'!E3*100</f>
        <v>12.577930325809319</v>
      </c>
      <c r="G22" s="9">
        <f>'[1]Maharashtra seamless Financials'!F11/'[1]Maharashtra seamless Financials'!F3*100</f>
        <v>18.721877904606831</v>
      </c>
    </row>
    <row r="23" spans="1:7" ht="16.8" x14ac:dyDescent="0.4">
      <c r="A23" s="4">
        <v>21</v>
      </c>
      <c r="B23" s="5" t="s">
        <v>23</v>
      </c>
      <c r="C23" s="9">
        <f>'[1]Maharashtra seamless Financials'!B9/'[1]Maharashtra seamless Financials'!B3*100</f>
        <v>25.902829692900969</v>
      </c>
      <c r="D23" s="9">
        <f>'[1]Maharashtra seamless Financials'!C9/'[1]Maharashtra seamless Financials'!C3*100</f>
        <v>19.658104706308375</v>
      </c>
      <c r="E23" s="9">
        <f>'[1]Maharashtra seamless Financials'!D9/'[1]Maharashtra seamless Financials'!D3*100</f>
        <v>9.9348039043662428</v>
      </c>
      <c r="F23" s="9">
        <f>'[1]Maharashtra seamless Financials'!E9/'[1]Maharashtra seamless Financials'!E3*100</f>
        <v>17.839797707793981</v>
      </c>
      <c r="G23" s="9">
        <f>'[1]Maharashtra seamless Financials'!F9/'[1]Maharashtra seamless Financials'!F3*100</f>
        <v>22.045870116276344</v>
      </c>
    </row>
    <row r="24" spans="1:7" ht="16.8" x14ac:dyDescent="0.4">
      <c r="A24" s="4">
        <v>22</v>
      </c>
      <c r="B24" s="5" t="s">
        <v>24</v>
      </c>
      <c r="C24" s="9"/>
      <c r="D24" s="9">
        <f>'[1]Maharashtra seamless Financials'!C68/'[1]Maharashtra seamless Financials'!C37</f>
        <v>5.115040762804883E-2</v>
      </c>
      <c r="E24" s="9">
        <f>'[1]Maharashtra seamless Financials'!D68/'[1]Maharashtra seamless Financials'!D37</f>
        <v>0.19169851475843763</v>
      </c>
      <c r="F24" s="9">
        <f>'[1]Maharashtra seamless Financials'!E68/'[1]Maharashtra seamless Financials'!E37</f>
        <v>0.27935953487034038</v>
      </c>
      <c r="G24" s="9">
        <f>'[1]Maharashtra seamless Financials'!F68/'[1]Maharashtra seamless Financials'!F37</f>
        <v>0.35742583349931434</v>
      </c>
    </row>
    <row r="25" spans="1:7" ht="16.8" x14ac:dyDescent="0.4">
      <c r="A25" s="4">
        <v>23</v>
      </c>
      <c r="B25" s="5" t="s">
        <v>25</v>
      </c>
      <c r="C25" s="9">
        <f>'[1]Maharashtra seamless Financials'!B35/'[1]Maharashtra seamless Financials'!B41</f>
        <v>8.4021948894417449</v>
      </c>
      <c r="D25" s="9">
        <f>'[1]Maharashtra seamless Financials'!C35/'[1]Maharashtra seamless Financials'!C41</f>
        <v>5.9039905757620383</v>
      </c>
      <c r="E25" s="9">
        <f>'[1]Maharashtra seamless Financials'!D35/'[1]Maharashtra seamless Financials'!D41</f>
        <v>3.1490809109566906</v>
      </c>
      <c r="F25" s="9">
        <f>'[1]Maharashtra seamless Financials'!E35/'[1]Maharashtra seamless Financials'!E41</f>
        <v>2.0468194776985986</v>
      </c>
      <c r="G25" s="9">
        <f>'[1]Maharashtra seamless Financials'!F35/'[1]Maharashtra seamless Financials'!F41</f>
        <v>1.8875257669958483</v>
      </c>
    </row>
    <row r="26" spans="1:7" ht="16.8" x14ac:dyDescent="0.4">
      <c r="A26" s="4">
        <v>24</v>
      </c>
      <c r="B26" s="5" t="s">
        <v>26</v>
      </c>
      <c r="C26" s="9">
        <f>('[1]Maharashtra seamless Financials'!B35-'[1]Maharashtra seamless Financials'!B33-'[1]Maharashtra seamless Financials'!B31)/'[1]Maharashtra seamless Financials'!B41</f>
        <v>4.4090306679997209</v>
      </c>
      <c r="D26" s="9">
        <f>('[1]Maharashtra seamless Financials'!C35-'[1]Maharashtra seamless Financials'!C33-'[1]Maharashtra seamless Financials'!C31)/'[1]Maharashtra seamless Financials'!C41</f>
        <v>2.8816080106022679</v>
      </c>
      <c r="E26" s="9">
        <f>('[1]Maharashtra seamless Financials'!D35-'[1]Maharashtra seamless Financials'!D33-'[1]Maharashtra seamless Financials'!D31)/'[1]Maharashtra seamless Financials'!D41</f>
        <v>1.1354493469611695</v>
      </c>
      <c r="F26" s="9">
        <f>('[1]Maharashtra seamless Financials'!E35-'[1]Maharashtra seamless Financials'!E33-'[1]Maharashtra seamless Financials'!E31)/'[1]Maharashtra seamless Financials'!E41</f>
        <v>0.98818888033593</v>
      </c>
      <c r="G26" s="9">
        <f>('[1]Maharashtra seamless Financials'!F35-'[1]Maharashtra seamless Financials'!F33-'[1]Maharashtra seamless Financials'!F31)/'[1]Maharashtra seamless Financials'!F41</f>
        <v>1.0056888549706973</v>
      </c>
    </row>
    <row r="27" spans="1:7" ht="16.8" x14ac:dyDescent="0.4">
      <c r="A27" s="4">
        <v>25</v>
      </c>
      <c r="B27" s="5" t="s">
        <v>27</v>
      </c>
      <c r="C27" s="9"/>
      <c r="D27" s="9">
        <f>'[1]Maharashtra seamless Financials'!C68/'[1]Maharashtra seamless Financials'!C36</f>
        <v>4.1679468010295692E-2</v>
      </c>
      <c r="E27" s="9">
        <f>'[1]Maharashtra seamless Financials'!D68/'[1]Maharashtra seamless Financials'!D36</f>
        <v>0.13152951607737587</v>
      </c>
      <c r="F27" s="9">
        <f>'[1]Maharashtra seamless Financials'!E68/'[1]Maharashtra seamless Financials'!E36</f>
        <v>0.1720717146129008</v>
      </c>
      <c r="G27" s="9">
        <f>'[1]Maharashtra seamless Financials'!F68/'[1]Maharashtra seamless Financials'!F36</f>
        <v>0.21862084223976691</v>
      </c>
    </row>
    <row r="28" spans="1:7" ht="16.8" x14ac:dyDescent="0.4">
      <c r="A28" s="4">
        <v>26</v>
      </c>
      <c r="B28" s="5" t="s">
        <v>28</v>
      </c>
      <c r="C28" s="9"/>
      <c r="D28" s="9">
        <f>'[1]Maharashtra seamless Financials'!C66/'[1]Maharashtra seamless Financials'!C37</f>
        <v>3.3898482601446178E-2</v>
      </c>
      <c r="E28" s="9">
        <f>'[1]Maharashtra seamless Financials'!D66/'[1]Maharashtra seamless Financials'!D37</f>
        <v>0.13928577495905167</v>
      </c>
      <c r="F28" s="9">
        <f>'[1]Maharashtra seamless Financials'!E66/'[1]Maharashtra seamless Financials'!E37</f>
        <v>0.21041262838811842</v>
      </c>
      <c r="G28" s="9">
        <f>'[1]Maharashtra seamless Financials'!F66/'[1]Maharashtra seamless Financials'!F37</f>
        <v>0.2523695700859433</v>
      </c>
    </row>
    <row r="29" spans="1:7" ht="16.8" x14ac:dyDescent="0.4">
      <c r="A29" s="4">
        <v>27</v>
      </c>
      <c r="B29" s="5" t="s">
        <v>29</v>
      </c>
      <c r="C29" s="9"/>
      <c r="D29" s="9">
        <f>'[1]Maharashtra seamless Financials'!C67/'[1]Maharashtra seamless Financials'!C37</f>
        <v>1.7251925026602652E-2</v>
      </c>
      <c r="E29" s="9">
        <f>'[1]Maharashtra seamless Financials'!D67/'[1]Maharashtra seamless Financials'!D37</f>
        <v>5.2412739799385967E-2</v>
      </c>
      <c r="F29" s="9">
        <f>'[1]Maharashtra seamless Financials'!E67/'[1]Maharashtra seamless Financials'!E37</f>
        <v>6.8946906482222015E-2</v>
      </c>
      <c r="G29" s="9">
        <f>'[1]Maharashtra seamless Financials'!F67/'[1]Maharashtra seamless Financials'!F37</f>
        <v>0.10505626341337107</v>
      </c>
    </row>
    <row r="30" spans="1:7" ht="16.8" x14ac:dyDescent="0.4">
      <c r="A30" s="4">
        <v>28</v>
      </c>
      <c r="B30" s="5" t="s">
        <v>30</v>
      </c>
      <c r="C30" s="9">
        <f>'[1]Maharashtra seamless Financials'!B65/'[1]Maharashtra seamless Financials'!B37</f>
        <v>-9.5136719772453641E-3</v>
      </c>
      <c r="D30" s="9">
        <f>'[1]Maharashtra seamless Financials'!C65/'[1]Maharashtra seamless Financials'!C37</f>
        <v>3.9753160897870947E-2</v>
      </c>
      <c r="E30" s="9">
        <f>'[1]Maharashtra seamless Financials'!D65/'[1]Maharashtra seamless Financials'!D37</f>
        <v>0.17885488512883208</v>
      </c>
      <c r="F30" s="9">
        <f>'[1]Maharashtra seamless Financials'!E65/'[1]Maharashtra seamless Financials'!E37</f>
        <v>0.26022813230389519</v>
      </c>
      <c r="G30" s="9">
        <f>'[1]Maharashtra seamless Financials'!F65/'[1]Maharashtra seamless Financials'!F37</f>
        <v>0.33123361558782993</v>
      </c>
    </row>
    <row r="31" spans="1:7" ht="16.8" x14ac:dyDescent="0.4">
      <c r="A31" s="4">
        <v>29</v>
      </c>
      <c r="B31" s="17" t="s">
        <v>31</v>
      </c>
      <c r="C31" s="9">
        <f>'[1]Maharashtra seamless Financials'!B11/'[1]Maharashtra seamless Financials'!B12</f>
        <v>152.31404958677683</v>
      </c>
      <c r="D31" s="9">
        <f>'[1]Maharashtra seamless Financials'!C11/'[1]Maharashtra seamless Financials'!C12</f>
        <v>25.730949895615865</v>
      </c>
      <c r="E31" s="9">
        <f>'[1]Maharashtra seamless Financials'!D11/'[1]Maharashtra seamless Financials'!D12</f>
        <v>5.5117627218269698</v>
      </c>
      <c r="F31" s="9">
        <f>'[1]Maharashtra seamless Financials'!E11/'[1]Maharashtra seamless Financials'!E12</f>
        <v>5.208496355655055</v>
      </c>
      <c r="G31" s="9">
        <f>'[1]Maharashtra seamless Financials'!F11/'[1]Maharashtra seamless Financials'!F12</f>
        <v>7.7464256828318589</v>
      </c>
    </row>
    <row r="32" spans="1:7" ht="16.8" x14ac:dyDescent="0.4">
      <c r="A32" s="4">
        <v>30</v>
      </c>
      <c r="B32" s="17" t="s">
        <v>32</v>
      </c>
      <c r="C32" s="10">
        <f>'[1]Maharashtra seamless Financials'!B37/'[1]Maharashtra seamless Financials'!B36</f>
        <v>0.86988926584545789</v>
      </c>
      <c r="D32" s="10">
        <f>'[1]Maharashtra seamless Financials'!C37/'[1]Maharashtra seamless Financials'!C36</f>
        <v>0.81484136574974908</v>
      </c>
      <c r="E32" s="10">
        <f>'[1]Maharashtra seamless Financials'!D37/'[1]Maharashtra seamless Financials'!D36</f>
        <v>0.68612694387913398</v>
      </c>
      <c r="F32" s="10">
        <f>'[1]Maharashtra seamless Financials'!E37/'[1]Maharashtra seamless Financials'!E36</f>
        <v>0.6159507485318686</v>
      </c>
      <c r="G32" s="10">
        <f>'[1]Maharashtra seamless Financials'!F37/'[1]Maharashtra seamless Financials'!F36</f>
        <v>0.61165372435282095</v>
      </c>
    </row>
    <row r="33" spans="1:7" ht="16.8" x14ac:dyDescent="0.4">
      <c r="A33" s="4">
        <v>31</v>
      </c>
      <c r="B33" s="17" t="s">
        <v>33</v>
      </c>
      <c r="C33" s="9">
        <f>(1.2*'[1]Maharashtra seamless Financials'!B53)+(1.4*'[1]Maharashtra seamless Financials'!B54)+(3.3*'[1]Maharashtra seamless Financials'!B55)+(0.6*'[1]Maharashtra seamless Financials'!B56)+(1*'[1]Maharashtra seamless Financials'!B57)</f>
        <v>3.6311460348704987</v>
      </c>
      <c r="D33" s="9">
        <f>(1.2*'[1]Maharashtra seamless Financials'!C53)+(1.4*'[1]Maharashtra seamless Financials'!C54)+(3.3*'[1]Maharashtra seamless Financials'!C55)+(0.6*'[1]Maharashtra seamless Financials'!C56)+(1*'[1]Maharashtra seamless Financials'!C57)</f>
        <v>3.146899193406596</v>
      </c>
      <c r="E33" s="9">
        <f>(1.2*'[1]Maharashtra seamless Financials'!D53)+(1.4*'[1]Maharashtra seamless Financials'!D54)+(3.3*'[1]Maharashtra seamless Financials'!D55)+(0.6*'[1]Maharashtra seamless Financials'!D56)+(1*'[1]Maharashtra seamless Financials'!D57)</f>
        <v>1.362673064969409</v>
      </c>
      <c r="F33" s="9">
        <f>(1.2*'[1]Maharashtra seamless Financials'!E53)+(1.4*'[1]Maharashtra seamless Financials'!E54)+(3.3*'[1]Maharashtra seamless Financials'!E55)+(0.6*'[1]Maharashtra seamless Financials'!E56)+(1*'[1]Maharashtra seamless Financials'!E57)</f>
        <v>1.5077629899330951</v>
      </c>
      <c r="G33" s="9">
        <f>(1.2*'[1]Maharashtra seamless Financials'!F53)+(1.4*'[1]Maharashtra seamless Financials'!F54)+(3.3*'[1]Maharashtra seamless Financials'!F55)+(0.6*'[1]Maharashtra seamless Financials'!F56)+(1*'[1]Maharashtra seamless Financials'!F57)</f>
        <v>1.7819848909808964</v>
      </c>
    </row>
    <row r="34" spans="1:7" ht="16.8" x14ac:dyDescent="0.4">
      <c r="A34" s="4">
        <v>32</v>
      </c>
      <c r="B34" s="18" t="s">
        <v>34</v>
      </c>
      <c r="C34" s="9">
        <f>'[1]Maharashtra seamless Financials'!B29/'[1]Maharashtra seamless Financials'!B41</f>
        <v>0.12676416563974982</v>
      </c>
      <c r="D34" s="9">
        <f>'[1]Maharashtra seamless Financials'!C29/'[1]Maharashtra seamless Financials'!C41</f>
        <v>0.10015093506111029</v>
      </c>
      <c r="E34" s="9">
        <f>'[1]Maharashtra seamless Financials'!D29/'[1]Maharashtra seamless Financials'!D41</f>
        <v>5.6481422880889351E-2</v>
      </c>
      <c r="F34" s="9">
        <f>'[1]Maharashtra seamless Financials'!E29/'[1]Maharashtra seamless Financials'!E41</f>
        <v>6.0139160179049286E-2</v>
      </c>
      <c r="G34" s="9">
        <f>'[1]Maharashtra seamless Financials'!F29/'[1]Maharashtra seamless Financials'!F41</f>
        <v>8.7035209018552245E-2</v>
      </c>
    </row>
    <row r="35" spans="1:7" ht="16.8" x14ac:dyDescent="0.4">
      <c r="A35" s="4">
        <v>33</v>
      </c>
      <c r="B35" s="17" t="s">
        <v>35</v>
      </c>
      <c r="C35" s="9">
        <f>C57/'[1]Maharashtra seamless Financials'!B70</f>
        <v>-5.6459717835220893</v>
      </c>
      <c r="D35" s="9">
        <f>D57/'[1]Maharashtra seamless Financials'!C70</f>
        <v>0.97802482733250662</v>
      </c>
      <c r="E35" s="9">
        <f>E57/'[1]Maharashtra seamless Financials'!D70</f>
        <v>-4.582532530291137E-2</v>
      </c>
      <c r="F35" s="9">
        <f>F57/'[1]Maharashtra seamless Financials'!E70</f>
        <v>3.2512996363025009</v>
      </c>
      <c r="G35" s="9">
        <f>G57/'[1]Maharashtra seamless Financials'!F70</f>
        <v>0.33747656285945637</v>
      </c>
    </row>
    <row r="36" spans="1:7" ht="16.8" x14ac:dyDescent="0.4">
      <c r="A36" s="4">
        <v>34</v>
      </c>
      <c r="B36" s="5" t="s">
        <v>36</v>
      </c>
      <c r="C36" s="9">
        <f>'[1]Maharashtra seamless Financials'!B3/'[1]Maharashtra seamless Financials'!B36</f>
        <v>0.8203161881342167</v>
      </c>
      <c r="D36" s="9">
        <f>'[1]Maharashtra seamless Financials'!C3/'[1]Maharashtra seamless Financials'!C36</f>
        <v>0.97569622240883735</v>
      </c>
      <c r="E36" s="9">
        <f>'[1]Maharashtra seamless Financials'!D3/'[1]Maharashtra seamless Financials'!D36</f>
        <v>0.77961325799186787</v>
      </c>
      <c r="F36" s="9">
        <f>'[1]Maharashtra seamless Financials'!E3/'[1]Maharashtra seamless Financials'!E36</f>
        <v>0.43101364417955956</v>
      </c>
      <c r="G36" s="9">
        <f>'[1]Maharashtra seamless Financials'!F3/'[1]Maharashtra seamless Financials'!F36</f>
        <v>0.50479828003991467</v>
      </c>
    </row>
    <row r="37" spans="1:7" ht="16.8" x14ac:dyDescent="0.4">
      <c r="A37" s="4">
        <v>35</v>
      </c>
      <c r="B37" s="5" t="s">
        <v>37</v>
      </c>
      <c r="C37" s="9">
        <f>'[1]Maharashtra seamless Financials'!B6/'[1]Maharashtra seamless Financials'!B32</f>
        <v>2.5764597089505026</v>
      </c>
      <c r="D37" s="9">
        <f>'[1]Maharashtra seamless Financials'!C6/'[1]Maharashtra seamless Financials'!C32</f>
        <v>6.110488827241474E-2</v>
      </c>
      <c r="E37" s="9">
        <f>'[1]Maharashtra seamless Financials'!D6/'[1]Maharashtra seamless Financials'!D32</f>
        <v>3.1193369439736083</v>
      </c>
      <c r="F37" s="9">
        <f>'[1]Maharashtra seamless Financials'!E6/'[1]Maharashtra seamless Financials'!E32</f>
        <v>2.1868333435835821</v>
      </c>
      <c r="G37" s="9">
        <f>'[1]Maharashtra seamless Financials'!F6/'[1]Maharashtra seamless Financials'!F32</f>
        <v>2.662243782651204</v>
      </c>
    </row>
    <row r="38" spans="1:7" ht="16.8" x14ac:dyDescent="0.4">
      <c r="A38" s="4">
        <v>36</v>
      </c>
      <c r="B38" s="5" t="s">
        <v>38</v>
      </c>
      <c r="C38" s="9">
        <f>'[1]Maharashtra seamless Financials'!B3/'[1]Maharashtra seamless Financials'!B23</f>
        <v>9.3111070908605349</v>
      </c>
      <c r="D38" s="9">
        <f>'[1]Maharashtra seamless Financials'!C3/'[1]Maharashtra seamless Financials'!C23</f>
        <v>0.20297674032145727</v>
      </c>
      <c r="E38" s="9">
        <f>'[1]Maharashtra seamless Financials'!D3/'[1]Maharashtra seamless Financials'!D23</f>
        <v>8.1703691513813208</v>
      </c>
      <c r="F38" s="9">
        <f>'[1]Maharashtra seamless Financials'!E3/'[1]Maharashtra seamless Financials'!E23</f>
        <v>5.5475969603314601</v>
      </c>
      <c r="G38" s="9">
        <f>'[1]Maharashtra seamless Financials'!F3/'[1]Maharashtra seamless Financials'!F23</f>
        <v>6.2002111021442516</v>
      </c>
    </row>
    <row r="39" spans="1:7" ht="16.8" x14ac:dyDescent="0.4">
      <c r="A39" s="4">
        <v>37</v>
      </c>
      <c r="B39" s="5" t="s">
        <v>39</v>
      </c>
      <c r="C39" s="9">
        <f>'[1]Maharashtra seamless Financials'!B23/'[1]Maharashtra seamless Financials'!B3*365</f>
        <v>39.200494252533254</v>
      </c>
      <c r="D39" s="9">
        <f>'[1]Maharashtra seamless Financials'!C23/'[1]Maharashtra seamless Financials'!C3*365</f>
        <v>1798.2355979406511</v>
      </c>
      <c r="E39" s="9">
        <f>'[1]Maharashtra seamless Financials'!D23/'[1]Maharashtra seamless Financials'!D3*365</f>
        <v>44.673624072211148</v>
      </c>
      <c r="F39" s="9">
        <f>'[1]Maharashtra seamless Financials'!E23/'[1]Maharashtra seamless Financials'!E3*365</f>
        <v>65.794253369515118</v>
      </c>
      <c r="G39" s="9">
        <f>'[1]Maharashtra seamless Financials'!F23/'[1]Maharashtra seamless Financials'!F3*365</f>
        <v>58.86896332832444</v>
      </c>
    </row>
    <row r="40" spans="1:7" ht="16.8" x14ac:dyDescent="0.4">
      <c r="A40" s="4">
        <v>38</v>
      </c>
      <c r="B40" s="5" t="s">
        <v>40</v>
      </c>
      <c r="C40" s="9">
        <f>'[1]Maharashtra seamless Financials'!B40/'[1]Maharashtra seamless Financials'!B6*365</f>
        <v>27.063391314422731</v>
      </c>
      <c r="D40" s="9">
        <f>'[1]Maharashtra seamless Financials'!C40/'[1]Maharashtra seamless Financials'!C6*365</f>
        <v>2021.12964877899</v>
      </c>
      <c r="E40" s="9">
        <f>'[1]Maharashtra seamless Financials'!D40/'[1]Maharashtra seamless Financials'!D6*365</f>
        <v>59.745778176902689</v>
      </c>
      <c r="F40" s="9">
        <f>'[1]Maharashtra seamless Financials'!E40/'[1]Maharashtra seamless Financials'!E6*365</f>
        <v>126.36176424462471</v>
      </c>
      <c r="G40" s="9">
        <f>'[1]Maharashtra seamless Financials'!F40/'[1]Maharashtra seamless Financials'!F6*365</f>
        <v>75.627362348255502</v>
      </c>
    </row>
    <row r="41" spans="1:7" ht="16.8" x14ac:dyDescent="0.4">
      <c r="A41" s="4">
        <v>39</v>
      </c>
      <c r="B41" s="5" t="s">
        <v>41</v>
      </c>
      <c r="C41" s="9">
        <f>'[1]Maharashtra seamless Financials'!B32/'[1]Maharashtra seamless Financials'!B6*365</f>
        <v>141.6672648642658</v>
      </c>
      <c r="D41" s="9">
        <f>'[1]Maharashtra seamless Financials'!C32/'[1]Maharashtra seamless Financials'!C6*365</f>
        <v>5973.3355271476057</v>
      </c>
      <c r="E41" s="9">
        <f>'[1]Maharashtra seamless Financials'!D32/'[1]Maharashtra seamless Financials'!D6*365</f>
        <v>117.01204664829828</v>
      </c>
      <c r="F41" s="9">
        <f>'[1]Maharashtra seamless Financials'!E32/'[1]Maharashtra seamless Financials'!E6*365</f>
        <v>166.90800927786819</v>
      </c>
      <c r="G41" s="9">
        <f>'[1]Maharashtra seamless Financials'!F32/'[1]Maharashtra seamless Financials'!F6*365</f>
        <v>137.10239549757296</v>
      </c>
    </row>
    <row r="42" spans="1:7" ht="16.8" x14ac:dyDescent="0.4">
      <c r="A42" s="4">
        <v>40</v>
      </c>
      <c r="B42" s="5" t="s">
        <v>42</v>
      </c>
      <c r="C42" s="9">
        <f>C39+C41-C40</f>
        <v>153.80436780237631</v>
      </c>
      <c r="D42" s="9">
        <f t="shared" ref="D42:G42" si="0">D39+D41-D40</f>
        <v>5750.4414763092664</v>
      </c>
      <c r="E42" s="9">
        <f t="shared" si="0"/>
        <v>101.93989254360673</v>
      </c>
      <c r="F42" s="9">
        <f t="shared" si="0"/>
        <v>106.34049840275858</v>
      </c>
      <c r="G42" s="9">
        <f t="shared" si="0"/>
        <v>120.34399647764189</v>
      </c>
    </row>
    <row r="43" spans="1:7" ht="16.8" x14ac:dyDescent="0.4">
      <c r="A43" s="4">
        <v>41</v>
      </c>
      <c r="B43" s="17" t="s">
        <v>43</v>
      </c>
      <c r="C43" s="9">
        <f>'[1]Maharashtra seamless Financials'!B3/'[1]Maharashtra seamless Financials'!B27</f>
        <v>2.7698663277021485</v>
      </c>
      <c r="D43" s="9">
        <f>'[1]Maharashtra seamless Financials'!C3/'[1]Maharashtra seamless Financials'!C27</f>
        <v>8.8974893769358872</v>
      </c>
      <c r="E43" s="9">
        <f>'[1]Maharashtra seamless Financials'!D3/'[1]Maharashtra seamless Financials'!D27</f>
        <v>1.9559855516398112</v>
      </c>
      <c r="F43" s="9">
        <f>'[1]Maharashtra seamless Financials'!E3/'[1]Maharashtra seamless Financials'!E27</f>
        <v>1.0143045724170132</v>
      </c>
      <c r="G43" s="9">
        <f>'[1]Maharashtra seamless Financials'!F3/'[1]Maharashtra seamless Financials'!F27</f>
        <v>1.1059470099570112</v>
      </c>
    </row>
    <row r="44" spans="1:7" ht="16.8" x14ac:dyDescent="0.4">
      <c r="A44" s="4">
        <v>42</v>
      </c>
      <c r="B44" s="19" t="s">
        <v>44</v>
      </c>
      <c r="C44" s="9">
        <f>'[1]Maharashtra seamless Financials'!B3/'[1]Maharashtra seamless Financials'!B45</f>
        <v>1.6974817895408045</v>
      </c>
      <c r="D44" s="9">
        <f>'[1]Maharashtra seamless Financials'!C3/'[1]Maharashtra seamless Financials'!C45</f>
        <v>2.1455912380266042</v>
      </c>
      <c r="E44" s="9">
        <f>'[1]Maharashtra seamless Financials'!D3/'[1]Maharashtra seamless Financials'!D45</f>
        <v>2.3250903347617289</v>
      </c>
      <c r="F44" s="9">
        <f>'[1]Maharashtra seamless Financials'!E3/'[1]Maharashtra seamless Financials'!E45</f>
        <v>2.1012793136212702</v>
      </c>
      <c r="G44" s="9">
        <f>'[1]Maharashtra seamless Financials'!F3/'[1]Maharashtra seamless Financials'!F45</f>
        <v>3.0899679358553542</v>
      </c>
    </row>
    <row r="45" spans="1:7" ht="16.8" x14ac:dyDescent="0.4">
      <c r="A45" s="4">
        <v>43</v>
      </c>
      <c r="B45" s="17" t="s">
        <v>45</v>
      </c>
      <c r="C45" s="9">
        <f>'[1]Maharashtra seamless Financials'!B15/'[1]Maharashtra seamless Financials'!B64</f>
        <v>0.5627794204612655</v>
      </c>
      <c r="D45" s="9">
        <f>'[1]Maharashtra seamless Financials'!C15/'[1]Maharashtra seamless Financials'!C64</f>
        <v>0.45773404889683961</v>
      </c>
      <c r="E45" s="9">
        <f>'[1]Maharashtra seamless Financials'!D15/'[1]Maharashtra seamless Financials'!D64</f>
        <v>28.234255765199162</v>
      </c>
      <c r="F45" s="9">
        <f>'[1]Maharashtra seamless Financials'!E15/'[1]Maharashtra seamless Financials'!E64</f>
        <v>8.4101731301939058</v>
      </c>
      <c r="G45" s="9">
        <f>'[1]Maharashtra seamless Financials'!F15/'[1]Maharashtra seamless Financials'!F64</f>
        <v>7.3381701855406263</v>
      </c>
    </row>
    <row r="46" spans="1:7" ht="16.8" x14ac:dyDescent="0.4">
      <c r="A46" s="4">
        <v>44</v>
      </c>
      <c r="B46" s="5" t="s">
        <v>46</v>
      </c>
      <c r="C46" s="9">
        <f>'[1]Maharashtra seamless Financials'!B48/'[1]Maharashtra seamless'!C3</f>
        <v>12.494013241301593</v>
      </c>
      <c r="D46" s="9">
        <f>'[1]Maharashtra seamless Financials'!C48/'[1]Maharashtra seamless'!D3</f>
        <v>6.2651130190993518</v>
      </c>
      <c r="E46" s="9">
        <f>'[1]Maharashtra seamless Financials'!D48/'[1]Maharashtra seamless'!E3</f>
        <v>9.7189427312775329</v>
      </c>
      <c r="F46" s="9">
        <f>'[1]Maharashtra seamless Financials'!E48/'[1]Maharashtra seamless'!F3</f>
        <v>18.817498291182503</v>
      </c>
      <c r="G46" s="9">
        <f>'[1]Maharashtra seamless Financials'!F48/'[1]Maharashtra seamless'!G3</f>
        <v>15.463258785942491</v>
      </c>
    </row>
    <row r="47" spans="1:7" ht="16.8" x14ac:dyDescent="0.4">
      <c r="A47" s="4">
        <v>45</v>
      </c>
      <c r="B47" s="5" t="s">
        <v>47</v>
      </c>
      <c r="C47" s="9">
        <f>'[1]Maharashtra seamless Financials'!B48/('[1]Maharashtra seamless Financials'!B3/'[1]Maharashtra seamless Financials'!B60)</f>
        <v>2.1992597603569131</v>
      </c>
      <c r="D47" s="9">
        <f>'[1]Maharashtra seamless Financials'!C48/('[1]Maharashtra seamless Financials'!C3/'[1]Maharashtra seamless Financials'!C60)</f>
        <v>0.83814435651646069</v>
      </c>
      <c r="E47" s="9">
        <f>'[1]Maharashtra seamless Financials'!D48/('[1]Maharashtra seamless Financials'!D3/'[1]Maharashtra seamless Financials'!D60)</f>
        <v>0.87978954652856411</v>
      </c>
      <c r="F47" s="9">
        <f>'[1]Maharashtra seamless Financials'!E48/('[1]Maharashtra seamless Financials'!E3/'[1]Maharashtra seamless Financials'!E60)</f>
        <v>0.79905755111889742</v>
      </c>
      <c r="G47" s="9">
        <f>'[1]Maharashtra seamless Financials'!F48/('[1]Maharashtra seamless Financials'!F3/'[1]Maharashtra seamless Financials'!F60)</f>
        <v>0.49043356167452357</v>
      </c>
    </row>
    <row r="48" spans="1:7" ht="16.8" x14ac:dyDescent="0.4">
      <c r="A48" s="4">
        <v>46</v>
      </c>
      <c r="B48" s="5" t="s">
        <v>48</v>
      </c>
      <c r="C48" s="9">
        <f>'[1]Maharashtra seamless Financials'!B48/'[1]Maharashtra seamless'!C6</f>
        <v>2.0739287794056573</v>
      </c>
      <c r="D48" s="9">
        <f>'[1]Maharashtra seamless Financials'!C48/'[1]Maharashtra seamless'!D6</f>
        <v>1.0035993714358731</v>
      </c>
      <c r="E48" s="9">
        <f>'[1]Maharashtra seamless Financials'!D48/'[1]Maharashtra seamless'!E6</f>
        <v>0.99966281871762086</v>
      </c>
      <c r="F48" s="9">
        <f>'[1]Maharashtra seamless Financials'!E48/'[1]Maharashtra seamless'!F6</f>
        <v>0.55914325591428604</v>
      </c>
      <c r="G48" s="9">
        <f>'[1]Maharashtra seamless Financials'!F48/'[1]Maharashtra seamless'!G6</f>
        <v>0.40475518835285107</v>
      </c>
    </row>
    <row r="49" spans="1:7" ht="16.8" x14ac:dyDescent="0.4">
      <c r="A49" s="4">
        <v>47</v>
      </c>
      <c r="B49" s="5" t="s">
        <v>49</v>
      </c>
      <c r="C49" s="9">
        <f>'[1]Maharashtra seamless Financials'!B48/'[1]Maharashtra seamless Financials'!B61</f>
        <v>0.15480867745443186</v>
      </c>
      <c r="D49" s="9">
        <f>'[1]Maharashtra seamless Financials'!C48/'[1]Maharashtra seamless Financials'!C61</f>
        <v>7.4917392862156609E-2</v>
      </c>
      <c r="E49" s="15">
        <f>'[1]Maharashtra seamless Financials'!D48/'[1]Maharashtra seamless Financials'!D61</f>
        <v>1.4925959204976106E-3</v>
      </c>
      <c r="F49" s="15">
        <f>'[1]Maharashtra seamless Financials'!E48/'[1]Maharashtra seamless Financials'!E61</f>
        <v>8.3489379319999165E-4</v>
      </c>
      <c r="G49" s="15">
        <f>'[1]Maharashtra seamless Financials'!F48/'[1]Maharashtra seamless Financials'!F61</f>
        <v>6.0437413281208986E-4</v>
      </c>
    </row>
    <row r="50" spans="1:7" ht="16.8" x14ac:dyDescent="0.4">
      <c r="A50" s="4">
        <v>48</v>
      </c>
      <c r="B50" s="5" t="s">
        <v>50</v>
      </c>
      <c r="C50" s="9">
        <f>'[1]Maharashtra seamless Financials'!B48/'[1]Maharashtra seamless Financials'!B62</f>
        <v>0.87875995719890621</v>
      </c>
      <c r="D50" s="9">
        <f>'[1]Maharashtra seamless Financials'!C48/'[1]Maharashtra seamless Financials'!C62</f>
        <v>0.40039642101255335</v>
      </c>
      <c r="E50" s="9">
        <f>'[1]Maharashtra seamless Financials'!D48/'[1]Maharashtra seamless Financials'!D62</f>
        <v>-1.8673967193000216E-2</v>
      </c>
      <c r="F50" s="9">
        <f>'[1]Maharashtra seamless Financials'!E48/'[1]Maharashtra seamless Financials'!E62</f>
        <v>6.4408855153071055E-3</v>
      </c>
      <c r="G50" s="9">
        <f>'[1]Maharashtra seamless Financials'!F48/'[1]Maharashtra seamless Financials'!F62</f>
        <v>-1.9810673000078802E-2</v>
      </c>
    </row>
    <row r="51" spans="1:7" ht="16.8" x14ac:dyDescent="0.4">
      <c r="A51" s="4">
        <v>49</v>
      </c>
      <c r="B51" s="5" t="s">
        <v>51</v>
      </c>
      <c r="C51" s="9">
        <f>'[1]Maharashtra seamless Financials'!B48/'[1]Maharashtra seamless Financials'!B51</f>
        <v>0.85167367632655411</v>
      </c>
      <c r="D51" s="9">
        <f>'[1]Maharashtra seamless Financials'!C48/'[1]Maharashtra seamless Financials'!C51</f>
        <v>0.39213643342838345</v>
      </c>
      <c r="E51" s="9">
        <f>'[1]Maharashtra seamless Financials'!D48/'[1]Maharashtra seamless Financials'!D51</f>
        <v>-1.9211357323931592E-2</v>
      </c>
      <c r="F51" s="9">
        <f>'[1]Maharashtra seamless Financials'!E48/'[1]Maharashtra seamless Financials'!E51</f>
        <v>6.1531488118812773E-3</v>
      </c>
      <c r="G51" s="9">
        <f>'[1]Maharashtra seamless Financials'!F48/'[1]Maharashtra seamless Financials'!F51</f>
        <v>2.5884065857299378E-3</v>
      </c>
    </row>
    <row r="52" spans="1:7" ht="16.8" x14ac:dyDescent="0.4">
      <c r="A52" s="4">
        <v>50</v>
      </c>
      <c r="B52" s="19" t="s">
        <v>52</v>
      </c>
      <c r="C52" s="9">
        <f>'[1]Maharashtra seamless Financials'!B61/'[1]Maharashtra seamless Financials'!B60</f>
        <v>427.56432700087009</v>
      </c>
      <c r="D52" s="9">
        <f>'[1]Maharashtra seamless Financials'!C61/'[1]Maharashtra seamless Financials'!C60</f>
        <v>356.16542098309623</v>
      </c>
      <c r="E52" s="9">
        <f>'[1]Maharashtra seamless Financials'!D61/'[1]Maharashtra seamless Financials'!D60</f>
        <v>551.5314219813705</v>
      </c>
      <c r="F52" s="9">
        <f>'[1]Maharashtra seamless Financials'!E61/'[1]Maharashtra seamless Financials'!E60</f>
        <v>492.15579203382424</v>
      </c>
      <c r="G52" s="9">
        <f>'[1]Maharashtra seamless Financials'!F61/'[1]Maharashtra seamless Financials'!F60</f>
        <v>478.10920616183728</v>
      </c>
    </row>
    <row r="53" spans="1:7" ht="16.8" x14ac:dyDescent="0.4">
      <c r="A53" s="4">
        <v>51</v>
      </c>
      <c r="B53" s="19" t="s">
        <v>53</v>
      </c>
      <c r="C53" s="9">
        <f>('[1]Maharashtra seamless Financials'!B36-'[1]Maharashtra seamless Financials'!B42)/'[1]Maharashtra seamless Financials'!B60</f>
        <v>427.6665663775496</v>
      </c>
      <c r="D53" s="9">
        <f>('[1]Maharashtra seamless Financials'!C36-'[1]Maharashtra seamless Financials'!C42)/'[1]Maharashtra seamless Financials'!C60</f>
        <v>356.26766035977573</v>
      </c>
      <c r="E53" s="9">
        <f>('[1]Maharashtra seamless Financials'!D36-'[1]Maharashtra seamless Financials'!D42)/'[1]Maharashtra seamless Financials'!D60</f>
        <v>551.73603506383756</v>
      </c>
      <c r="F53" s="9">
        <f>('[1]Maharashtra seamless Financials'!E36-'[1]Maharashtra seamless Financials'!E42)/'[1]Maharashtra seamless Financials'!E60</f>
        <v>492.36040511629125</v>
      </c>
      <c r="G53" s="9">
        <f>('[1]Maharashtra seamless Financials'!F36-'[1]Maharashtra seamless Financials'!F42)/'[1]Maharashtra seamless Financials'!F60</f>
        <v>478.3138192443044</v>
      </c>
    </row>
    <row r="54" spans="1:7" ht="16.8" x14ac:dyDescent="0.4">
      <c r="A54" s="4">
        <v>52</v>
      </c>
      <c r="B54" s="19" t="s">
        <v>54</v>
      </c>
      <c r="C54" s="9">
        <f>'[1]Maharashtra seamless Financials'!B25/'[1]Maharashtra seamless Financials'!B60</f>
        <v>459.53689353430121</v>
      </c>
      <c r="D54" s="9">
        <f>'[1]Maharashtra seamless Financials'!C25/'[1]Maharashtra seamless Financials'!C60</f>
        <v>396.67982624261219</v>
      </c>
      <c r="E54" s="9">
        <f>'[1]Maharashtra seamless Financials'!D25/'[1]Maharashtra seamless Financials'!D60</f>
        <v>678.66875853904014</v>
      </c>
      <c r="F54" s="9">
        <f>'[1]Maharashtra seamless Financials'!E25/'[1]Maharashtra seamless Financials'!E60</f>
        <v>642.72113996576627</v>
      </c>
      <c r="G54" s="9">
        <f>'[1]Maharashtra seamless Financials'!F25/'[1]Maharashtra seamless Financials'!F60</f>
        <v>638.05809901088105</v>
      </c>
    </row>
    <row r="55" spans="1:7" ht="16.8" x14ac:dyDescent="0.4">
      <c r="A55" s="4">
        <v>53</v>
      </c>
      <c r="B55" s="5" t="s">
        <v>55</v>
      </c>
      <c r="C55" s="9">
        <f>('[1]Maharashtra seamless Financials'!B5-'[1]Maharashtra seamless Financials'!C5)/'[1]Maharashtra seamless Financials'!C5*100</f>
        <v>-4.4604529700753046</v>
      </c>
      <c r="D55" s="9">
        <f>('[1]Maharashtra seamless Financials'!C5-'[1]Maharashtra seamless Financials'!D5)/'[1]Maharashtra seamless Financials'!D5*100</f>
        <v>-98.65343510855439</v>
      </c>
      <c r="E55" s="9">
        <f>('[1]Maharashtra seamless Financials'!D5-'[1]Maharashtra seamless Financials'!E5)/'[1]Maharashtra seamless Financials'!E5*100</f>
        <v>79.950126595233954</v>
      </c>
      <c r="F55" s="9">
        <f>('[1]Maharashtra seamless Financials'!E5-'[1]Maharashtra seamless Financials'!F5)/'[1]Maharashtra seamless Financials'!F5*100</f>
        <v>-11.098160345616977</v>
      </c>
      <c r="G55" s="9">
        <f>('[1]Maharashtra seamless Financials'!F5-'[1]Maharashtra seamless Financials'!G5)/'[1]Maharashtra seamless Financials'!G5*100</f>
        <v>-13.644948005205476</v>
      </c>
    </row>
    <row r="56" spans="1:7" ht="16.8" x14ac:dyDescent="0.4">
      <c r="A56" s="4">
        <v>54</v>
      </c>
      <c r="B56" s="5" t="s">
        <v>56</v>
      </c>
      <c r="C56" s="9">
        <f>('[1]Maharashtra seamless Financials'!B15-'[1]Maharashtra seamless Financials'!C15)/'[1]Maharashtra seamless Financials'!C15*100</f>
        <v>23.975404497016747</v>
      </c>
      <c r="D56" s="9">
        <f>('[1]Maharashtra seamless Financials'!C15-'[1]Maharashtra seamless Financials'!D15)/'[1]Maharashtra seamless Financials'!D15*100</f>
        <v>-98.100101922569522</v>
      </c>
      <c r="E56" s="9">
        <f>('[1]Maharashtra seamless Financials'!D15-'[1]Maharashtra seamless Financials'!E15)/'[1]Maharashtra seamless Financials'!E15*100</f>
        <v>232.69314220921927</v>
      </c>
      <c r="F56" s="9">
        <f>('[1]Maharashtra seamless Financials'!E15-'[1]Maharashtra seamless Financials'!F15)/'[1]Maharashtra seamless Financials'!F15*100</f>
        <v>5.8827888776901771</v>
      </c>
      <c r="G56" s="9">
        <f>('[1]Maharashtra seamless Financials'!F15-'[1]Maharashtra seamless Financials'!G15)/'[1]Maharashtra seamless Financials'!G15*100</f>
        <v>-43.201920215197212</v>
      </c>
    </row>
    <row r="57" spans="1:7" ht="16.8" x14ac:dyDescent="0.4">
      <c r="A57" s="4">
        <v>55</v>
      </c>
      <c r="B57" s="5" t="s">
        <v>57</v>
      </c>
      <c r="C57" s="9">
        <f>('[1]Maharashtra seamless Financials'!B11-'[1]Maharashtra seamless Financials'!C11)/'[1]Maharashtra seamless Financials'!C11*100</f>
        <v>30.840458007525275</v>
      </c>
      <c r="D57" s="9">
        <f>('[1]Maharashtra seamless Financials'!C11-'[1]Maharashtra seamless Financials'!D11)/'[1]Maharashtra seamless Financials'!D11*100</f>
        <v>-96.471440789873924</v>
      </c>
      <c r="E57" s="9">
        <f>('[1]Maharashtra seamless Financials'!D11-'[1]Maharashtra seamless Financials'!E11)/'[1]Maharashtra seamless Financials'!E11*100</f>
        <v>-3.7558822891217507</v>
      </c>
      <c r="F57" s="9">
        <f>('[1]Maharashtra seamless Financials'!E11-'[1]Maharashtra seamless Financials'!F11)/'[1]Maharashtra seamless Financials'!F11*100</f>
        <v>-41.364213218472564</v>
      </c>
      <c r="G57" s="9">
        <f>('[1]Maharashtra seamless Financials'!F11-'[1]Maharashtra seamless Financials'!G11)/'[1]Maharashtra seamless Financials'!G11*100</f>
        <v>-4.5003274859033429</v>
      </c>
    </row>
    <row r="58" spans="1:7" ht="16.8" x14ac:dyDescent="0.4">
      <c r="A58" s="4">
        <v>56</v>
      </c>
      <c r="B58" s="5" t="s">
        <v>58</v>
      </c>
      <c r="C58" s="9">
        <f>('[1]Maharashtra seamless Financials'!B9-'[1]Maharashtra seamless Financials'!C9)/'[1]Maharashtra seamless Financials'!C9</f>
        <v>0.24569069082430825</v>
      </c>
      <c r="D58" s="9">
        <f>('[1]Maharashtra seamless Financials'!C9-'[1]Maharashtra seamless Financials'!D9)/'[1]Maharashtra seamless Financials'!D9</f>
        <v>-0.97307075322713366</v>
      </c>
      <c r="E58" s="9">
        <f>('[1]Maharashtra seamless Financials'!D9-'[1]Maharashtra seamless Financials'!E9)/'[1]Maharashtra seamless Financials'!E9</f>
        <v>1.3321631970946374E-2</v>
      </c>
      <c r="F58" s="9">
        <f>('[1]Maharashtra seamless Financials'!E9-'[1]Maharashtra seamless Financials'!F9)/'[1]Maharashtra seamless Financials'!F9</f>
        <v>-0.29373828946680186</v>
      </c>
      <c r="G58" s="9">
        <f>('[1]Maharashtra seamless Financials'!F9-'[1]Maharashtra seamless Financials'!G9)/'[1]Maharashtra seamless Financials'!G9</f>
        <v>-2.5150208579138088E-2</v>
      </c>
    </row>
    <row r="59" spans="1:7" ht="16.8" x14ac:dyDescent="0.4">
      <c r="A59" s="4">
        <v>57</v>
      </c>
      <c r="B59" s="5" t="s">
        <v>59</v>
      </c>
      <c r="C59" s="9">
        <f>'[1]Maharashtra seamless Financials'!B63/'[1]Maharashtra seamless'!C3*100</f>
        <v>7.0432848437858313</v>
      </c>
      <c r="D59" s="9">
        <f>'[1]Maharashtra seamless Financials'!C63/'[1]Maharashtra seamless'!D3*100</f>
        <v>4.4106855269296954</v>
      </c>
      <c r="E59" s="9">
        <f>'[1]Maharashtra seamless Financials'!D63/'[1]Maharashtra seamless'!E3*100</f>
        <v>6.2198256328987167</v>
      </c>
      <c r="F59" s="9">
        <f>'[1]Maharashtra seamless Financials'!E63/'[1]Maharashtra seamless'!F3*100</f>
        <v>17.339238401693127</v>
      </c>
      <c r="G59" s="9">
        <f>'[1]Maharashtra seamless Financials'!F63/'[1]Maharashtra seamless'!G3*100</f>
        <v>48.134597049840252</v>
      </c>
    </row>
    <row r="60" spans="1:7" ht="16.8" x14ac:dyDescent="0.4">
      <c r="A60" s="4">
        <v>58</v>
      </c>
      <c r="B60" s="5" t="s">
        <v>60</v>
      </c>
      <c r="C60" s="9">
        <f>'[1]Maharashtra seamless Financials'!B63/'[1]Maharashtra seamless Financials'!B48</f>
        <v>5.6373278207379907E-3</v>
      </c>
      <c r="D60" s="9">
        <f>'[1]Maharashtra seamless Financials'!C63/'[1]Maharashtra seamless Financials'!C48</f>
        <v>7.0400733609810575E-3</v>
      </c>
      <c r="E60" s="9">
        <f>'[1]Maharashtra seamless Financials'!D63/'[1]Maharashtra seamless Financials'!D48</f>
        <v>6.3996936754057146E-3</v>
      </c>
      <c r="F60" s="9">
        <f>'[1]Maharashtra seamless Financials'!E63/'[1]Maharashtra seamless Financials'!E48</f>
        <v>9.2144227321747357E-3</v>
      </c>
      <c r="G60" s="9">
        <f>'[1]Maharashtra seamless Financials'!F63/'[1]Maharashtra seamless Financials'!F48</f>
        <v>3.1128365447520658E-2</v>
      </c>
    </row>
    <row r="61" spans="1:7" ht="16.8" x14ac:dyDescent="0.4">
      <c r="A61" s="4">
        <v>59</v>
      </c>
      <c r="B61" s="5" t="s">
        <v>61</v>
      </c>
      <c r="C61" s="9">
        <f>'[1]Maharashtra seamless Financials'!B15/'[1]Maharashtra seamless Financials'!B37*100</f>
        <v>16.606348264609906</v>
      </c>
      <c r="D61" s="9">
        <f>'[1]Maharashtra seamless Financials'!C15/'[1]Maharashtra seamless Financials'!C37*100</f>
        <v>16.079313609665771</v>
      </c>
      <c r="E61" s="9">
        <f>'[1]Maharashtra seamless Financials'!D15/'[1]Maharashtra seamless Financials'!D37*100</f>
        <v>10.9298008868015</v>
      </c>
      <c r="F61" s="9">
        <f>'[1]Maharashtra seamless Financials'!E15/'[1]Maharashtra seamless Financials'!E37*100</f>
        <v>3.6814307085284415</v>
      </c>
      <c r="G61" s="9">
        <f>'[1]Maharashtra seamless Financials'!F15/'[1]Maharashtra seamless Financials'!F37*100</f>
        <v>3.5789979588319567</v>
      </c>
    </row>
    <row r="62" spans="1:7" ht="16.8" x14ac:dyDescent="0.4">
      <c r="A62" s="4">
        <v>60</v>
      </c>
      <c r="B62" s="5" t="s">
        <v>62</v>
      </c>
      <c r="C62" s="9">
        <f>'[1]Maharashtra seamless Financials'!B15/'[1]Maharashtra seamless Financials'!B25*100</f>
        <v>15.454645845242423</v>
      </c>
      <c r="D62" s="9">
        <f>'[1]Maharashtra seamless Financials'!C15/'[1]Maharashtra seamless Financials'!C25*100</f>
        <v>14.441216973819863</v>
      </c>
      <c r="E62" s="9">
        <f>'[1]Maharashtra seamless Financials'!D15/'[1]Maharashtra seamless Financials'!D25*100</f>
        <v>8.8855792011150605</v>
      </c>
      <c r="F62" s="9">
        <f>'[1]Maharashtra seamless Financials'!E15/'[1]Maharashtra seamless Financials'!E25*100</f>
        <v>2.8201821946531336</v>
      </c>
      <c r="G62" s="9">
        <f>'[1]Maharashtra seamless Financials'!F15/'[1]Maharashtra seamless Financials'!F25*100</f>
        <v>2.6829597264108851</v>
      </c>
    </row>
    <row r="63" spans="1:7" ht="16.8" x14ac:dyDescent="0.4">
      <c r="A63" s="4">
        <v>61</v>
      </c>
      <c r="B63" s="5" t="s">
        <v>63</v>
      </c>
      <c r="C63" s="9">
        <f>'[1]Maharashtra seamless Financials'!B15/'[1]Maharashtra seamless Financials'!B36*100</f>
        <v>14.445684100275505</v>
      </c>
      <c r="D63" s="9">
        <f>'[1]Maharashtra seamless Financials'!C15/'[1]Maharashtra seamless Financials'!C36*100</f>
        <v>13.102089862018584</v>
      </c>
      <c r="E63" s="9">
        <f>'[1]Maharashtra seamless Financials'!D15/'[1]Maharashtra seamless Financials'!D36*100</f>
        <v>7.4992308796685609</v>
      </c>
      <c r="F63" s="9">
        <f>'[1]Maharashtra seamless Financials'!E15/'[1]Maharashtra seamless Financials'!E36*100</f>
        <v>2.2675800005863009</v>
      </c>
      <c r="G63" s="9">
        <f>'[1]Maharashtra seamless Financials'!F15/'[1]Maharashtra seamless Financials'!F36*100</f>
        <v>2.1891074309707106</v>
      </c>
    </row>
    <row r="64" spans="1:7" ht="16.8" x14ac:dyDescent="0.4">
      <c r="A64" s="4">
        <v>62</v>
      </c>
      <c r="B64" s="5" t="s">
        <v>64</v>
      </c>
      <c r="C64" s="9">
        <f>'[1]Maharashtra seamless Financials'!B51/'[1]Maharashtra seamless Financials'!B9</f>
        <v>0.74396708148190493</v>
      </c>
      <c r="D64" s="9">
        <f>'[1]Maharashtra seamless Financials'!C51/'[1]Maharashtra seamless Financials'!C9</f>
        <v>0.81140487483648205</v>
      </c>
      <c r="E64" s="9">
        <f>'[1]Maharashtra seamless Financials'!D51/'[1]Maharashtra seamless Financials'!D9</f>
        <v>-0.6880010007433679</v>
      </c>
      <c r="F64" s="9">
        <f>'[1]Maharashtra seamless Financials'!E51/'[1]Maharashtra seamless Financials'!E9</f>
        <v>1.0864714977201531</v>
      </c>
      <c r="G64" s="9">
        <f>'[1]Maharashtra seamless Financials'!F51/'[1]Maharashtra seamless Financials'!F9</f>
        <v>1.2827678405283705</v>
      </c>
    </row>
    <row r="65" spans="1:7" ht="16.8" x14ac:dyDescent="0.4">
      <c r="A65" s="4">
        <v>63</v>
      </c>
      <c r="B65" s="5" t="s">
        <v>65</v>
      </c>
      <c r="C65" s="9">
        <f>'[1]Maharashtra seamless Financials'!B62/'[1]Maharashtra seamless Financials'!B15</f>
        <v>1.0605888657713891</v>
      </c>
      <c r="D65" s="9">
        <f>'[1]Maharashtra seamless Financials'!C62/'[1]Maharashtra seamless Financials'!C15</f>
        <v>1.1633229983585629</v>
      </c>
      <c r="E65" s="9">
        <f>'[1]Maharashtra seamless Financials'!D62/'[1]Maharashtra seamless Financials'!D15</f>
        <v>-0.73102515096569032</v>
      </c>
      <c r="F65" s="9">
        <f>'[1]Maharashtra seamless Financials'!E62/'[1]Maharashtra seamless Financials'!E15</f>
        <v>3.5195610447378973</v>
      </c>
      <c r="G65" s="9">
        <f>'[1]Maharashtra seamless Financials'!F62/'[1]Maharashtra seamless Financials'!F15</f>
        <v>-0.85203878788724197</v>
      </c>
    </row>
    <row r="66" spans="1:7" ht="16.8" x14ac:dyDescent="0.4">
      <c r="A66" s="4">
        <v>64</v>
      </c>
      <c r="B66" s="5" t="s">
        <v>66</v>
      </c>
      <c r="C66" s="9">
        <f>'[1]Maharashtra seamless Financials'!B58/'[1]Maharashtra seamless Financials'!B3*100</f>
        <v>0.59399125111951634</v>
      </c>
      <c r="D66" s="9">
        <f>'[1]Maharashtra seamless Financials'!C58/'[1]Maharashtra seamless Financials'!C3*100</f>
        <v>0.32905497719706733</v>
      </c>
      <c r="E66" s="9">
        <f>'[1]Maharashtra seamless Financials'!D58/'[1]Maharashtra seamless Financials'!D3*100</f>
        <v>0.19669868848335953</v>
      </c>
      <c r="F66" s="9">
        <f>'[1]Maharashtra seamless Financials'!E58/'[1]Maharashtra seamless Financials'!E3*100</f>
        <v>0.86588047535376012</v>
      </c>
      <c r="G66" s="9">
        <f>'[1]Maharashtra seamless Financials'!F58/'[1]Maharashtra seamless Financials'!F3*100</f>
        <v>31.974683275328946</v>
      </c>
    </row>
    <row r="67" spans="1:7" ht="16.8" x14ac:dyDescent="0.4">
      <c r="A67" s="4">
        <v>65</v>
      </c>
      <c r="B67" s="5" t="s">
        <v>67</v>
      </c>
      <c r="C67" s="9">
        <f>'[1]Maharashtra seamless Financials'!B50/'[1]Maharashtra seamless Financials'!B27*100</f>
        <v>82.140806954239793</v>
      </c>
      <c r="D67" s="9">
        <f>'[1]Maharashtra seamless Financials'!C50/'[1]Maharashtra seamless Financials'!C27*100</f>
        <v>232.40462589692905</v>
      </c>
      <c r="E67" s="9">
        <f>'[1]Maharashtra seamless Financials'!D50/'[1]Maharashtra seamless Financials'!D27*100</f>
        <v>0.63095388775837413</v>
      </c>
      <c r="F67" s="9">
        <f>'[1]Maharashtra seamless Financials'!E50/'[1]Maharashtra seamless Financials'!E27*100</f>
        <v>53.60826382120176</v>
      </c>
      <c r="G67" s="9">
        <f>'[1]Maharashtra seamless Financials'!F50/'[1]Maharashtra seamless Financials'!F27*100</f>
        <v>48.238244025429481</v>
      </c>
    </row>
    <row r="68" spans="1:7" x14ac:dyDescent="0.3">
      <c r="C68" s="21"/>
      <c r="D68" s="21"/>
      <c r="E68" s="21"/>
      <c r="F68" s="21"/>
      <c r="G68" s="21"/>
    </row>
    <row r="69" spans="1:7" x14ac:dyDescent="0.3">
      <c r="C69" s="21"/>
      <c r="D69" s="21"/>
      <c r="E69" s="21"/>
      <c r="F69" s="21"/>
      <c r="G69" s="21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9E3B-B8C1-4449-861E-0B1E8E70CB89}">
  <dimension ref="A1:G67"/>
  <sheetViews>
    <sheetView workbookViewId="0">
      <selection activeCell="E61" sqref="E61"/>
    </sheetView>
  </sheetViews>
  <sheetFormatPr defaultRowHeight="14.4" x14ac:dyDescent="0.3"/>
  <cols>
    <col min="1" max="1" width="24.6640625" customWidth="1"/>
    <col min="2" max="2" width="34.44140625" customWidth="1"/>
    <col min="6" max="6" width="9.44140625" bestFit="1" customWidth="1"/>
  </cols>
  <sheetData>
    <row r="1" spans="1:7" ht="15.6" x14ac:dyDescent="0.3">
      <c r="A1" s="26" t="s">
        <v>70</v>
      </c>
      <c r="B1" s="27"/>
      <c r="C1" s="27"/>
      <c r="D1" s="27"/>
      <c r="E1" s="27"/>
      <c r="F1" s="27"/>
      <c r="G1" s="28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4">
      <c r="A3" s="4">
        <v>1</v>
      </c>
      <c r="B3" s="5" t="s">
        <v>3</v>
      </c>
      <c r="C3" s="7">
        <v>15.42</v>
      </c>
      <c r="D3" s="7">
        <v>13.05</v>
      </c>
      <c r="E3" s="7">
        <v>8.18</v>
      </c>
      <c r="F3" s="7">
        <v>4.43</v>
      </c>
      <c r="G3" s="7">
        <v>3.85</v>
      </c>
    </row>
    <row r="4" spans="1:7" ht="16.8" x14ac:dyDescent="0.4">
      <c r="A4" s="4">
        <v>2</v>
      </c>
      <c r="B4" s="5" t="s">
        <v>4</v>
      </c>
      <c r="C4" s="7">
        <v>15.42</v>
      </c>
      <c r="D4" s="7">
        <v>13.05</v>
      </c>
      <c r="E4" s="7">
        <v>8.18</v>
      </c>
      <c r="F4" s="7">
        <v>4.43</v>
      </c>
      <c r="G4" s="7">
        <v>3.85</v>
      </c>
    </row>
    <row r="5" spans="1:7" ht="16.8" x14ac:dyDescent="0.4">
      <c r="A5" s="4">
        <v>3</v>
      </c>
      <c r="B5" s="5" t="s">
        <v>5</v>
      </c>
      <c r="C5" s="9">
        <f>'[1]Praj industries Financials'!B50/'[1]Praj industries Financials'!B59</f>
        <v>10.847181893815963</v>
      </c>
      <c r="D5" s="9">
        <f>'[1]Praj industries Financials'!C50/'[1]Praj industries Financials'!C59</f>
        <v>8.8252884846179267</v>
      </c>
      <c r="E5" s="9">
        <f>'[1]Praj industries Financials'!D50/'[1]Praj industries Financials'!D59</f>
        <v>9.5362574454956075</v>
      </c>
      <c r="F5" s="9">
        <f>'[1]Praj industries Financials'!E50/'[1]Praj industries Financials'!E59</f>
        <v>12.289371383695769</v>
      </c>
      <c r="G5" s="9">
        <f>'[1]Praj industries Financials'!F50/'[1]Praj industries Financials'!F59</f>
        <v>0.80331632701945288</v>
      </c>
    </row>
    <row r="6" spans="1:7" ht="16.8" x14ac:dyDescent="0.4">
      <c r="A6" s="4">
        <v>4</v>
      </c>
      <c r="B6" s="5" t="s">
        <v>6</v>
      </c>
      <c r="C6" s="9">
        <f>'[1]Praj industries Financials'!B36/'[1]Praj industries Financials'!B59</f>
        <v>69.34053575118655</v>
      </c>
      <c r="D6" s="9">
        <f>'[1]Praj industries Financials'!C36/'[1]Praj industries Financials'!C59</f>
        <v>58.682111967983474</v>
      </c>
      <c r="E6" s="9">
        <f>'[1]Praj industries Financials'!D36/'[1]Praj industries Financials'!D59</f>
        <v>39.290662350957469</v>
      </c>
      <c r="F6" s="9">
        <f>'[1]Praj industries Financials'!E36/'[1]Praj industries Financials'!E59</f>
        <v>50.032883806655228</v>
      </c>
      <c r="G6" s="9">
        <f>'[1]Praj industries Financials'!F36/'[1]Praj industries Financials'!F59</f>
        <v>43.93726507046209</v>
      </c>
    </row>
    <row r="7" spans="1:7" ht="16.8" x14ac:dyDescent="0.4">
      <c r="A7" s="4">
        <v>5</v>
      </c>
      <c r="B7" s="5" t="s">
        <v>7</v>
      </c>
      <c r="C7" s="9">
        <f>'[1]Praj industries Financials'!B51/'[1]Praj industries Financials'!B59</f>
        <v>4.4969648733609224</v>
      </c>
      <c r="D7" s="9">
        <f>'[1]Praj industries Financials'!C51/'[1]Praj industries Financials'!C59</f>
        <v>4.1971642216367293</v>
      </c>
      <c r="E7" s="9">
        <f>'[1]Praj industries Financials'!D51/'[1]Praj industries Financials'!D59</f>
        <v>2.1656408532575186</v>
      </c>
      <c r="F7" s="9">
        <f>'[1]Praj industries Financials'!E51/'[1]Praj industries Financials'!E59</f>
        <v>2.3591387773076729E-2</v>
      </c>
      <c r="G7" s="9">
        <f>'[1]Praj industries Financials'!F51/'[1]Praj industries Financials'!F59</f>
        <v>5.1982982553586039</v>
      </c>
    </row>
    <row r="8" spans="1:7" ht="16.8" x14ac:dyDescent="0.4">
      <c r="A8" s="4">
        <v>6</v>
      </c>
      <c r="B8" s="5" t="s">
        <v>8</v>
      </c>
      <c r="C8" s="9">
        <f>'[1]Praj industries Financials'!B3/'[1]Praj industries Financials'!B51</f>
        <v>41.934118153740435</v>
      </c>
      <c r="D8" s="9">
        <f>'[1]Praj industries Financials'!C3/'[1]Praj industries Financials'!C51</f>
        <v>45.754853619756339</v>
      </c>
      <c r="E8" s="9">
        <f>'[1]Praj industries Financials'!D3/'[1]Praj industries Financials'!D51</f>
        <v>58.802173847301461</v>
      </c>
      <c r="F8" s="9">
        <f>'[1]Praj industries Financials'!E3/'[1]Praj industries Financials'!E51</f>
        <v>3019.3675075214073</v>
      </c>
      <c r="G8" s="9">
        <f>'[1]Praj industries Financials'!F3/'[1]Praj industries Financials'!F51</f>
        <v>11.610473554385765</v>
      </c>
    </row>
    <row r="9" spans="1:7" ht="16.8" x14ac:dyDescent="0.4">
      <c r="A9" s="4">
        <v>7</v>
      </c>
      <c r="B9" s="5" t="s">
        <v>9</v>
      </c>
      <c r="C9" s="9">
        <f>'[1]Praj industries Financials'!B8/'[1]Praj industries Financials'!B59</f>
        <v>28.03048496742516</v>
      </c>
      <c r="D9" s="9">
        <f>'[1]Praj industries Financials'!C8/'[1]Praj industries Financials'!C59</f>
        <v>15.670233576390586</v>
      </c>
      <c r="E9" s="9">
        <f>'[1]Praj industries Financials'!D8/'[1]Praj industries Financials'!D59</f>
        <v>9.5620939805435814</v>
      </c>
      <c r="F9" s="9">
        <f>'[1]Praj industries Financials'!E8/'[1]Praj industries Financials'!E59</f>
        <v>8.1009964727026169</v>
      </c>
      <c r="G9" s="9">
        <f>'[1]Praj industries Financials'!F8/'[1]Praj industries Financials'!F59</f>
        <v>4.3132782564919303</v>
      </c>
    </row>
    <row r="10" spans="1:7" ht="16.8" x14ac:dyDescent="0.4">
      <c r="A10" s="4">
        <v>8</v>
      </c>
      <c r="B10" s="5" t="s">
        <v>10</v>
      </c>
      <c r="C10" s="9">
        <f>'[1]Praj industries Financials'!B10/'[1]Praj industries Financials'!B59</f>
        <v>25.633707867418003</v>
      </c>
      <c r="D10" s="9">
        <f>'[1]Praj industries Financials'!C10/'[1]Praj industries Financials'!C59</f>
        <v>14.023802158287157</v>
      </c>
      <c r="E10" s="9">
        <f>'[1]Praj industries Financials'!D10/'[1]Praj industries Financials'!D59</f>
        <v>8.3291444018024468</v>
      </c>
      <c r="F10" s="9">
        <f>'[1]Praj industries Financials'!E10/'[1]Praj industries Financials'!E59</f>
        <v>6.8932113256569121</v>
      </c>
      <c r="G10" s="9">
        <f>'[1]Praj industries Financials'!F10/'[1]Praj industries Financials'!F59</f>
        <v>3.1172006678425159</v>
      </c>
    </row>
    <row r="11" spans="1:7" ht="16.8" x14ac:dyDescent="0.4">
      <c r="A11" s="4">
        <v>9</v>
      </c>
      <c r="B11" s="5" t="s">
        <v>11</v>
      </c>
      <c r="C11" s="9">
        <f>'[1]Praj industries Financials'!B12/'[1]Praj industries Financials'!B59</f>
        <v>20.535033936212422</v>
      </c>
      <c r="D11" s="9">
        <f>'[1]Praj industries Financials'!C12/'[1]Praj industries Financials'!C59</f>
        <v>17.349057896190825</v>
      </c>
      <c r="E11" s="9">
        <f>'[1]Praj industries Financials'!D12/'[1]Praj industries Financials'!D59</f>
        <v>11.181494596507548</v>
      </c>
      <c r="F11" s="9">
        <f>'[1]Praj industries Financials'!E12/'[1]Praj industries Financials'!E59</f>
        <v>6.1751781474629359</v>
      </c>
      <c r="G11" s="9">
        <f>'[1]Praj industries Financials'!F12/'[1]Praj industries Financials'!F59</f>
        <v>4.5516331016215084</v>
      </c>
    </row>
    <row r="12" spans="1:7" ht="16.8" x14ac:dyDescent="0.4">
      <c r="A12" s="4">
        <v>10</v>
      </c>
      <c r="B12" s="5" t="s">
        <v>12</v>
      </c>
      <c r="C12" s="9">
        <f>'[1]Praj industries Financials'!B14/'[1]Praj industries Financials'!B59</f>
        <v>15.417340684685087</v>
      </c>
      <c r="D12" s="9">
        <f>'[1]Praj industries Financials'!C14/'[1]Praj industries Financials'!C59</f>
        <v>13.053952911618358</v>
      </c>
      <c r="E12" s="9">
        <f>'[1]Praj industries Financials'!D14/'[1]Praj industries Financials'!D59</f>
        <v>8.1996943015060548</v>
      </c>
      <c r="F12" s="9">
        <f>'[1]Praj industries Financials'!E14/'[1]Praj industries Financials'!E59</f>
        <v>4.4255663598275738</v>
      </c>
      <c r="G12" s="9">
        <f>'[1]Praj industries Financials'!F14/'[1]Praj industries Financials'!F59</f>
        <v>3.856399076145709</v>
      </c>
    </row>
    <row r="13" spans="1:7" ht="16.8" x14ac:dyDescent="0.4">
      <c r="A13" s="4">
        <v>11</v>
      </c>
      <c r="B13" s="4" t="s">
        <v>13</v>
      </c>
      <c r="C13" s="9">
        <f>'[1]Praj industries Financials'!B6/'[1]Praj industries Financials'!B3*100</f>
        <v>38.335599356358671</v>
      </c>
      <c r="D13" s="9">
        <f>'[1]Praj industries Financials'!C6/'[1]Praj industries Financials'!C3*100</f>
        <v>29.735948407355494</v>
      </c>
      <c r="E13" s="9">
        <f>'[1]Praj industries Financials'!D6/'[1]Praj industries Financials'!D3*100</f>
        <v>27.573215181664313</v>
      </c>
      <c r="F13" s="9">
        <f>'[1]Praj industries Financials'!E6/'[1]Praj industries Financials'!E3*100</f>
        <v>33.14139443982981</v>
      </c>
      <c r="G13" s="9">
        <f>'[1]Praj industries Financials'!F6/'[1]Praj industries Financials'!F3*100</f>
        <v>35.083212404014382</v>
      </c>
    </row>
    <row r="14" spans="1:7" ht="16.8" x14ac:dyDescent="0.4">
      <c r="A14" s="4">
        <v>12</v>
      </c>
      <c r="B14" s="4" t="s">
        <v>14</v>
      </c>
      <c r="C14" s="16">
        <f>'[1]Praj industries Financials'!B13/'[1]Praj industries Financials'!B12</f>
        <v>0.24921766710609417</v>
      </c>
      <c r="D14" s="16">
        <f>'[1]Praj industries Financials'!C13/'[1]Praj industries Financials'!C12</f>
        <v>0.24756992629066635</v>
      </c>
      <c r="E14" s="16">
        <f>'[1]Praj industries Financials'!D13/'[1]Praj industries Financials'!D12</f>
        <v>0.26667278414934203</v>
      </c>
      <c r="F14" s="16">
        <f>'[1]Praj industries Financials'!E13/'[1]Praj industries Financials'!E12</f>
        <v>0.28332976731273529</v>
      </c>
      <c r="G14" s="16">
        <f>'[1]Praj industries Financials'!F13/'[1]Praj industries Financials'!F12</f>
        <v>0.15274386356583181</v>
      </c>
    </row>
    <row r="15" spans="1:7" ht="16.8" x14ac:dyDescent="0.4">
      <c r="A15" s="4">
        <v>13</v>
      </c>
      <c r="B15" s="4" t="s">
        <v>15</v>
      </c>
      <c r="C15" s="10">
        <f>'[1]Praj industries Financials'!B14/'[1]Praj industries Financials'!B33</f>
        <v>0.57057923302749114</v>
      </c>
      <c r="D15" s="10">
        <f>'[1]Praj industries Financials'!C14/'[1]Praj industries Financials'!C33</f>
        <v>0.44174029520674474</v>
      </c>
      <c r="E15" s="10">
        <f>'[1]Praj industries Financials'!D14/'[1]Praj industries Financials'!D33</f>
        <v>0.37760912723595941</v>
      </c>
      <c r="F15" s="10">
        <f>'[1]Praj industries Financials'!E14/'[1]Praj industries Financials'!E33</f>
        <v>0.27476901372070534</v>
      </c>
      <c r="G15" s="10">
        <f>'[1]Praj industries Financials'!F14/'[1]Praj industries Financials'!F33</f>
        <v>0.56937086226547795</v>
      </c>
    </row>
    <row r="16" spans="1:7" ht="16.8" x14ac:dyDescent="0.4">
      <c r="A16" s="4">
        <v>14</v>
      </c>
      <c r="B16" s="4" t="s">
        <v>16</v>
      </c>
      <c r="C16" s="16">
        <f>('[1]Praj industries Financials'!B14-'[1]Praj industries Financials'!B51)/'[1]Praj industries Financials'!B14</f>
        <v>0.70831773356166339</v>
      </c>
      <c r="D16" s="16">
        <f>('[1]Praj industries Financials'!C14-'[1]Praj industries Financials'!C51)/'[1]Praj industries Financials'!C14</f>
        <v>0.67847561194271322</v>
      </c>
      <c r="E16" s="16">
        <f>('[1]Praj industries Financials'!D14-'[1]Praj industries Financials'!D51)/'[1]Praj industries Financials'!D14</f>
        <v>0.73588761072961573</v>
      </c>
      <c r="F16" s="16">
        <f>('[1]Praj industries Financials'!E14-'[1]Praj industries Financials'!E51)/'[1]Praj industries Financials'!E14</f>
        <v>0.99466929521445568</v>
      </c>
      <c r="G16" s="16">
        <f>('[1]Praj industries Financials'!F14-'[1]Praj industries Financials'!F51)/'[1]Praj industries Financials'!F14</f>
        <v>-0.3479668863923856</v>
      </c>
    </row>
    <row r="17" spans="1:7" ht="16.8" x14ac:dyDescent="0.4">
      <c r="A17" s="4">
        <v>15</v>
      </c>
      <c r="B17" s="11" t="s">
        <v>17</v>
      </c>
      <c r="C17" s="9">
        <f>'[1]Praj industries Financials'!B8/'[1]Praj industries Financials'!B3*100</f>
        <v>14.864270567534327</v>
      </c>
      <c r="D17" s="9">
        <f>'[1]Praj industries Financials'!C8/'[1]Praj industries Financials'!C3*100</f>
        <v>8.1598530491935168</v>
      </c>
      <c r="E17" s="9">
        <f>'[1]Praj industries Financials'!D8/'[1]Praj industries Financials'!D3*100</f>
        <v>7.5088458822124098</v>
      </c>
      <c r="F17" s="9">
        <f>'[1]Praj industries Financials'!E8/'[1]Praj industries Financials'!E3*100</f>
        <v>11.372841243144711</v>
      </c>
      <c r="G17" s="9">
        <f>'[1]Praj industries Financials'!F8/'[1]Praj industries Financials'!F3*100</f>
        <v>7.1465485546221164</v>
      </c>
    </row>
    <row r="18" spans="1:7" ht="16.8" x14ac:dyDescent="0.4">
      <c r="A18" s="4">
        <v>16</v>
      </c>
      <c r="B18" s="5" t="s">
        <v>18</v>
      </c>
      <c r="C18" s="9">
        <f>'[1]Praj industries Financials'!B10/'[1]Praj industries Financials'!B3*100</f>
        <v>13.59328494791416</v>
      </c>
      <c r="D18" s="9">
        <f>'[1]Praj industries Financials'!C10/'[1]Praj industries Financials'!C3*100</f>
        <v>7.3025181306163978</v>
      </c>
      <c r="E18" s="9">
        <f>'[1]Praj industries Financials'!D10/'[1]Praj industries Financials'!D3*100</f>
        <v>6.5406449435745317</v>
      </c>
      <c r="F18" s="9">
        <f>'[1]Praj industries Financials'!E10/'[1]Praj industries Financials'!E3*100</f>
        <v>9.6772536966664369</v>
      </c>
      <c r="G18" s="9">
        <f>'[1]Praj industries Financials'!F10/'[1]Praj industries Financials'!F3*100</f>
        <v>5.1648014810330158</v>
      </c>
    </row>
    <row r="19" spans="1:7" ht="16.8" x14ac:dyDescent="0.4">
      <c r="A19" s="4">
        <v>17</v>
      </c>
      <c r="B19" s="5" t="s">
        <v>19</v>
      </c>
      <c r="C19" s="9">
        <f>'[1]Praj industries Financials'!B12/'[1]Praj industries Financials'!B3*100</f>
        <v>10.889511933028807</v>
      </c>
      <c r="D19" s="9">
        <f>'[1]Praj industries Financials'!C12/'[1]Praj industries Financials'!C3*100</f>
        <v>9.0340557008771274</v>
      </c>
      <c r="E19" s="9">
        <f>'[1]Praj industries Financials'!D12/'[1]Praj industries Financials'!D3*100</f>
        <v>8.7805160489745671</v>
      </c>
      <c r="F19" s="9">
        <f>'[1]Praj industries Financials'!E12/'[1]Praj industries Financials'!E3*100</f>
        <v>8.6692200096468941</v>
      </c>
      <c r="G19" s="9">
        <f>'[1]Praj industries Financials'!F12/'[1]Praj industries Financials'!F3*100</f>
        <v>7.5414719452900254</v>
      </c>
    </row>
    <row r="20" spans="1:7" ht="16.8" x14ac:dyDescent="0.4">
      <c r="A20" s="4">
        <v>18</v>
      </c>
      <c r="B20" s="5" t="s">
        <v>20</v>
      </c>
      <c r="C20" s="9">
        <f>'[1]Praj industries Financials'!B14/'[1]Praj industries Financials'!B3*100</f>
        <v>8.1756531731553928</v>
      </c>
      <c r="D20" s="9">
        <f>'[1]Praj industries Financials'!C14/'[1]Praj industries Financials'!C3*100</f>
        <v>6.7974951969052038</v>
      </c>
      <c r="E20" s="9">
        <f>'[1]Praj industries Financials'!D14/'[1]Praj industries Financials'!D3*100</f>
        <v>6.4389913879265377</v>
      </c>
      <c r="F20" s="9">
        <f>'[1]Praj industries Financials'!E14/'[1]Praj industries Financials'!E3*100</f>
        <v>6.2129719215307304</v>
      </c>
      <c r="G20" s="9">
        <f>'[1]Praj industries Financials'!F14/'[1]Praj industries Financials'!F3*100</f>
        <v>6.3895583833930987</v>
      </c>
    </row>
    <row r="21" spans="1:7" ht="16.8" x14ac:dyDescent="0.4">
      <c r="A21" s="4">
        <v>19</v>
      </c>
      <c r="B21" s="5" t="s">
        <v>21</v>
      </c>
      <c r="C21" s="9">
        <f>'[1]Praj industries Financials'!B10/'[1]Praj industries Financials'!B3*100</f>
        <v>13.59328494791416</v>
      </c>
      <c r="D21" s="9">
        <f>'[1]Praj industries Financials'!C10/'[1]Praj industries Financials'!C3*100</f>
        <v>7.3025181306163978</v>
      </c>
      <c r="E21" s="9">
        <f>'[1]Praj industries Financials'!D10/'[1]Praj industries Financials'!D3*100</f>
        <v>6.5406449435745317</v>
      </c>
      <c r="F21" s="9">
        <f>'[1]Praj industries Financials'!E10/'[1]Praj industries Financials'!E3*100</f>
        <v>9.6772536966664369</v>
      </c>
      <c r="G21" s="9">
        <f>'[1]Praj industries Financials'!F10/'[1]Praj industries Financials'!F3*100</f>
        <v>5.1648014810330158</v>
      </c>
    </row>
    <row r="22" spans="1:7" ht="16.8" x14ac:dyDescent="0.4">
      <c r="A22" s="4">
        <v>20</v>
      </c>
      <c r="B22" s="5" t="s">
        <v>22</v>
      </c>
      <c r="C22" s="9">
        <f>'[1]Praj industries Financials'!B10/'[1]Praj industries Financials'!B3*100</f>
        <v>13.59328494791416</v>
      </c>
      <c r="D22" s="9">
        <f>'[1]Praj industries Financials'!C10/'[1]Praj industries Financials'!C3*100</f>
        <v>7.3025181306163978</v>
      </c>
      <c r="E22" s="9">
        <f>'[1]Praj industries Financials'!D10/'[1]Praj industries Financials'!D3*100</f>
        <v>6.5406449435745317</v>
      </c>
      <c r="F22" s="9">
        <f>'[1]Praj industries Financials'!E10/'[1]Praj industries Financials'!E3*100</f>
        <v>9.6772536966664369</v>
      </c>
      <c r="G22" s="9">
        <f>'[1]Praj industries Financials'!F10/'[1]Praj industries Financials'!F3*100</f>
        <v>5.1648014810330158</v>
      </c>
    </row>
    <row r="23" spans="1:7" ht="16.8" x14ac:dyDescent="0.4">
      <c r="A23" s="4">
        <v>21</v>
      </c>
      <c r="B23" s="5" t="s">
        <v>23</v>
      </c>
      <c r="C23" s="9">
        <f>'[1]Praj industries Financials'!B8/'[1]Praj industries Financials'!B3*100</f>
        <v>14.864270567534327</v>
      </c>
      <c r="D23" s="9">
        <f>'[1]Praj industries Financials'!C8/'[1]Praj industries Financials'!C3*100</f>
        <v>8.1598530491935168</v>
      </c>
      <c r="E23" s="9">
        <f>'[1]Praj industries Financials'!D8/'[1]Praj industries Financials'!D3*100</f>
        <v>7.5088458822124098</v>
      </c>
      <c r="F23" s="9">
        <f>'[1]Praj industries Financials'!E8/'[1]Praj industries Financials'!E3*100</f>
        <v>11.372841243144711</v>
      </c>
      <c r="G23" s="9">
        <f>'[1]Praj industries Financials'!F8/'[1]Praj industries Financials'!F3*100</f>
        <v>7.1465485546221164</v>
      </c>
    </row>
    <row r="24" spans="1:7" ht="16.8" x14ac:dyDescent="0.4">
      <c r="A24" s="4">
        <v>22</v>
      </c>
      <c r="B24" s="5" t="s">
        <v>24</v>
      </c>
      <c r="C24" s="6"/>
      <c r="D24" s="6"/>
      <c r="E24" s="6"/>
      <c r="F24" s="6"/>
      <c r="G24" s="6"/>
    </row>
    <row r="25" spans="1:7" ht="16.8" x14ac:dyDescent="0.4">
      <c r="A25" s="4">
        <v>23</v>
      </c>
      <c r="B25" s="5" t="s">
        <v>25</v>
      </c>
      <c r="C25" s="9">
        <f>'[1]Praj industries Financials'!B34/'[1]Praj industries Financials'!B40</f>
        <v>1.524175132504596</v>
      </c>
      <c r="D25" s="9">
        <f>'[1]Praj industries Financials'!C34/'[1]Praj industries Financials'!C40</f>
        <v>1.4541381020772566</v>
      </c>
      <c r="E25" s="9">
        <f>'[1]Praj industries Financials'!D34/'[1]Praj industries Financials'!D40</f>
        <v>1.4554953372768824</v>
      </c>
      <c r="F25" s="9">
        <f>'[1]Praj industries Financials'!E34/'[1]Praj industries Financials'!E40</f>
        <v>1.6163233237254007</v>
      </c>
      <c r="G25" s="9">
        <f>'[1]Praj industries Financials'!F34/'[1]Praj industries Financials'!F40</f>
        <v>1.9051133973678465</v>
      </c>
    </row>
    <row r="26" spans="1:7" ht="16.8" x14ac:dyDescent="0.4">
      <c r="A26" s="4">
        <v>24</v>
      </c>
      <c r="B26" s="5" t="s">
        <v>26</v>
      </c>
      <c r="C26" s="9">
        <f>('[1]Praj industries Financials'!B34-'[1]Praj industries Financials'!B30-'[1]Praj industries Financials'!B32)/'[1]Praj industries Financials'!B40</f>
        <v>1.3568376044945469</v>
      </c>
      <c r="D26" s="9">
        <f>('[1]Praj industries Financials'!C34-'[1]Praj industries Financials'!C30-'[1]Praj industries Financials'!C32)/'[1]Praj industries Financials'!C40</f>
        <v>1.2174887161694177</v>
      </c>
      <c r="E26" s="9">
        <f>('[1]Praj industries Financials'!D34-'[1]Praj industries Financials'!D30-'[1]Praj industries Financials'!D32)/'[1]Praj industries Financials'!D40</f>
        <v>1.17617140227593</v>
      </c>
      <c r="F26" s="9">
        <f>('[1]Praj industries Financials'!E34-'[1]Praj industries Financials'!E30-'[1]Praj industries Financials'!E32)/'[1]Praj industries Financials'!E40</f>
        <v>1.4433572463132882</v>
      </c>
      <c r="G26" s="9">
        <f>('[1]Praj industries Financials'!F34-'[1]Praj industries Financials'!F30-'[1]Praj industries Financials'!F32)/'[1]Praj industries Financials'!F40</f>
        <v>1.6274003782273536</v>
      </c>
    </row>
    <row r="27" spans="1:7" ht="16.8" x14ac:dyDescent="0.4">
      <c r="A27" s="4">
        <v>25</v>
      </c>
      <c r="B27" s="5" t="s">
        <v>27</v>
      </c>
      <c r="C27" s="9"/>
      <c r="D27" s="9"/>
      <c r="E27" s="9"/>
      <c r="F27" s="9"/>
      <c r="G27" s="9"/>
    </row>
    <row r="28" spans="1:7" ht="16.8" x14ac:dyDescent="0.4">
      <c r="A28" s="4">
        <v>26</v>
      </c>
      <c r="B28" s="5" t="s">
        <v>28</v>
      </c>
      <c r="C28" s="9"/>
      <c r="D28" s="9"/>
      <c r="E28" s="9"/>
      <c r="F28" s="9"/>
      <c r="G28" s="9"/>
    </row>
    <row r="29" spans="1:7" ht="16.8" x14ac:dyDescent="0.4">
      <c r="A29" s="4">
        <v>27</v>
      </c>
      <c r="B29" s="5" t="s">
        <v>29</v>
      </c>
      <c r="C29" s="9"/>
      <c r="D29" s="9"/>
      <c r="E29" s="9"/>
      <c r="F29" s="9"/>
      <c r="G29" s="9"/>
    </row>
    <row r="30" spans="1:7" ht="16.8" x14ac:dyDescent="0.4">
      <c r="A30" s="4">
        <v>28</v>
      </c>
      <c r="B30" s="5" t="s">
        <v>30</v>
      </c>
      <c r="C30" s="9"/>
      <c r="D30" s="9"/>
      <c r="E30" s="9"/>
      <c r="F30" s="9"/>
      <c r="G30" s="9"/>
    </row>
    <row r="31" spans="1:7" ht="16.8" x14ac:dyDescent="0.4">
      <c r="A31" s="4">
        <v>29</v>
      </c>
      <c r="B31" s="12" t="s">
        <v>31</v>
      </c>
      <c r="C31" s="9">
        <f>'[1]Praj industries Financials'!B10/'[1]Praj industries Financials'!B11</f>
        <v>48.137173973008572</v>
      </c>
      <c r="D31" s="9">
        <f>'[1]Praj industries Financials'!C10/'[1]Praj industries Financials'!C11</f>
        <v>55.658061310462493</v>
      </c>
      <c r="E31" s="9">
        <f>'[1]Praj industries Financials'!D10/'[1]Praj industries Financials'!D11</f>
        <v>60.921320506167334</v>
      </c>
      <c r="F31" s="9">
        <f>'[1]Praj industries Financials'!E10/'[1]Praj industries Financials'!E11</f>
        <v>44.184111986001732</v>
      </c>
      <c r="G31" s="9">
        <f>'[1]Praj industries Financials'!F10/'[1]Praj industries Financials'!F11</f>
        <v>18.388669982559257</v>
      </c>
    </row>
    <row r="32" spans="1:7" ht="16.8" x14ac:dyDescent="0.4">
      <c r="A32" s="4">
        <v>30</v>
      </c>
      <c r="B32" s="12" t="s">
        <v>32</v>
      </c>
      <c r="C32" s="10">
        <f>'[1]Praj industries Financials'!B36/'[1]Praj industries Financials'!B35</f>
        <v>0.44019877452195116</v>
      </c>
      <c r="D32" s="10">
        <f>'[1]Praj industries Financials'!C36/'[1]Praj industries Financials'!C35</f>
        <v>0.41168551875328313</v>
      </c>
      <c r="E32" s="10">
        <f>'[1]Praj industries Financials'!D36/'[1]Praj industries Financials'!D35</f>
        <v>0.32535157087126637</v>
      </c>
      <c r="F32" s="10">
        <f>'[1]Praj industries Financials'!E36/'[1]Praj industries Financials'!E35</f>
        <v>0.57497209536077143</v>
      </c>
      <c r="G32" s="10">
        <f>'[1]Praj industries Financials'!F36/'[1]Praj industries Financials'!F35</f>
        <v>0.6908336509858245</v>
      </c>
    </row>
    <row r="33" spans="1:7" ht="16.8" x14ac:dyDescent="0.4">
      <c r="A33" s="4">
        <v>31</v>
      </c>
      <c r="B33" s="12" t="s">
        <v>33</v>
      </c>
      <c r="C33" s="9">
        <f>(1.2*'[1]Praj industries Financials'!B52)+(1.4*'[1]Praj industries Financials'!B53)+(3.3*'[1]Praj industries Financials'!B54)+(0.6*'[1]Praj industries Financials'!B55)+(1*'[1]Praj industries Financials'!B56)</f>
        <v>2.5695075840272015</v>
      </c>
      <c r="D33" s="9">
        <f>(1.2*'[1]Praj industries Financials'!C52)+(1.4*'[1]Praj industries Financials'!C53)+(3.3*'[1]Praj industries Financials'!C54)+(0.6*'[1]Praj industries Financials'!C55)+(1*'[1]Praj industries Financials'!C56)</f>
        <v>2.4354173117186217</v>
      </c>
      <c r="E33" s="9">
        <f>(1.2*'[1]Praj industries Financials'!D52)+(1.4*'[1]Praj industries Financials'!D53)+(3.3*'[1]Praj industries Financials'!D54)+(0.6*'[1]Praj industries Financials'!D55)+(1*'[1]Praj industries Financials'!D56)</f>
        <v>2.0191100860979807</v>
      </c>
      <c r="F33" s="9">
        <f>(1.2*'[1]Praj industries Financials'!E52)+(1.4*'[1]Praj industries Financials'!E53)+(3.3*'[1]Praj industries Financials'!E54)+(0.6*'[1]Praj industries Financials'!E55)+(1*'[1]Praj industries Financials'!E56)</f>
        <v>1.9115144729152742</v>
      </c>
      <c r="G33" s="9">
        <f>(1.2*'[1]Praj industries Financials'!F52)+(1.4*'[1]Praj industries Financials'!F53)+(3.3*'[1]Praj industries Financials'!F54)+(0.6*'[1]Praj industries Financials'!F55)+(1*'[1]Praj industries Financials'!F56)</f>
        <v>2.0471166214264689</v>
      </c>
    </row>
    <row r="34" spans="1:7" ht="16.8" x14ac:dyDescent="0.4">
      <c r="A34" s="4">
        <v>32</v>
      </c>
      <c r="B34" s="13" t="s">
        <v>34</v>
      </c>
      <c r="C34" s="9">
        <f>'[1]Praj industries Financials'!B28/'[1]Praj industries Financials'!B40</f>
        <v>0.11542292089638735</v>
      </c>
      <c r="D34" s="9">
        <f>'[1]Praj industries Financials'!C28/'[1]Praj industries Financials'!C40</f>
        <v>6.5697628194691729E-2</v>
      </c>
      <c r="E34" s="9">
        <f>'[1]Praj industries Financials'!D28/'[1]Praj industries Financials'!D40</f>
        <v>8.4977311320504803E-2</v>
      </c>
      <c r="F34" s="9">
        <f>'[1]Praj industries Financials'!E28/'[1]Praj industries Financials'!E40</f>
        <v>0.13228945739821718</v>
      </c>
      <c r="G34" s="9">
        <f>'[1]Praj industries Financials'!F28/'[1]Praj industries Financials'!F40</f>
        <v>0.11197987021457148</v>
      </c>
    </row>
    <row r="35" spans="1:7" ht="16.8" x14ac:dyDescent="0.4">
      <c r="A35" s="4">
        <v>33</v>
      </c>
      <c r="B35" s="12" t="s">
        <v>35</v>
      </c>
      <c r="C35" s="9">
        <f>C57/'[1]Praj industries Financials'!B69</f>
        <v>-47.34942528609907</v>
      </c>
      <c r="D35" s="9">
        <f>D57/'[1]Praj industries Financials'!C69</f>
        <v>1.343976702696116</v>
      </c>
      <c r="E35" s="9">
        <f>E57/'[1]Praj industries Financials'!D69</f>
        <v>0.26478393991204441</v>
      </c>
      <c r="F35" s="9">
        <f>F57/'[1]Praj industries Financials'!E69</f>
        <v>6.6345197192095364</v>
      </c>
      <c r="G35" s="9">
        <f>G57/'[1]Praj industries Financials'!F69</f>
        <v>13.495918888330738</v>
      </c>
    </row>
    <row r="36" spans="1:7" ht="16.8" x14ac:dyDescent="0.4">
      <c r="A36" s="4">
        <v>34</v>
      </c>
      <c r="B36" s="5" t="s">
        <v>36</v>
      </c>
      <c r="C36" s="9">
        <f>'[1]Praj industries Financials'!B3/'[1]Praj industries Financials'!B35</f>
        <v>1.1971502100802243</v>
      </c>
      <c r="D36" s="9">
        <f>'[1]Praj industries Financials'!C3/'[1]Praj industries Financials'!C35</f>
        <v>1.3472648753938452</v>
      </c>
      <c r="E36" s="9">
        <f>'[1]Praj industries Financials'!D3/'[1]Praj industries Financials'!D35</f>
        <v>1.0544922083487254</v>
      </c>
      <c r="F36" s="9">
        <f>'[1]Praj industries Financials'!E3/'[1]Praj industries Financials'!E35</f>
        <v>0.81857918800166396</v>
      </c>
      <c r="G36" s="9">
        <f>'[1]Praj industries Financials'!F3/'[1]Praj industries Financials'!F35</f>
        <v>0.94896805121832195</v>
      </c>
    </row>
    <row r="37" spans="1:7" ht="16.8" x14ac:dyDescent="0.4">
      <c r="A37" s="4">
        <v>35</v>
      </c>
      <c r="B37" s="5" t="s">
        <v>37</v>
      </c>
      <c r="C37" s="9">
        <f>'[1]Praj industries Financials'!B5/'[1]Praj industries Financials'!B31</f>
        <v>7.8667326268047884</v>
      </c>
      <c r="D37" s="9">
        <f>'[1]Praj industries Financials'!C5/'[1]Praj industries Financials'!C31</f>
        <v>7.4103810158398788</v>
      </c>
      <c r="E37" s="9">
        <f>'[1]Praj industries Financials'!D5/'[1]Praj industries Financials'!D31</f>
        <v>7.2841411332189887</v>
      </c>
      <c r="F37" s="9">
        <f>'[1]Praj industries Financials'!E5/'[1]Praj industries Financials'!E31</f>
        <v>7.4818639597021326</v>
      </c>
      <c r="G37" s="9">
        <f>'[1]Praj industries Financials'!F5/'[1]Praj industries Financials'!F31</f>
        <v>6.2786764322006636</v>
      </c>
    </row>
    <row r="38" spans="1:7" ht="16.8" x14ac:dyDescent="0.4">
      <c r="A38" s="4">
        <v>36</v>
      </c>
      <c r="B38" s="5" t="s">
        <v>38</v>
      </c>
      <c r="C38" s="9">
        <f>'[1]Praj industries Financials'!B3/'[1]Praj industries Financials'!B22</f>
        <v>4.2509716295574558</v>
      </c>
      <c r="D38" s="9">
        <f>'[1]Praj industries Financials'!C3/'[1]Praj industries Financials'!C22</f>
        <v>5.4002197259739289</v>
      </c>
      <c r="E38" s="9">
        <f>'[1]Praj industries Financials'!D3/'[1]Praj industries Financials'!D22</f>
        <v>4.8347124099908498</v>
      </c>
      <c r="F38" s="9">
        <f>'[1]Praj industries Financials'!E3/'[1]Praj industries Financials'!E22</f>
        <v>3.3300246688591706</v>
      </c>
      <c r="G38" s="9">
        <f>'[1]Praj industries Financials'!F3/'[1]Praj industries Financials'!F22</f>
        <v>3.469673873871038</v>
      </c>
    </row>
    <row r="39" spans="1:7" ht="16.8" x14ac:dyDescent="0.4">
      <c r="A39" s="4">
        <v>37</v>
      </c>
      <c r="B39" s="5" t="s">
        <v>39</v>
      </c>
      <c r="C39" s="9">
        <f>'[1]Praj industries Financials'!B22/'[1]Praj industries Financials'!B3*365</f>
        <v>85.862723115373541</v>
      </c>
      <c r="D39" s="9">
        <f>'[1]Praj industries Financials'!C22/'[1]Praj industries Financials'!C3*365</f>
        <v>67.589842362233199</v>
      </c>
      <c r="E39" s="9">
        <f>'[1]Praj industries Financials'!D22/'[1]Praj industries Financials'!D3*365</f>
        <v>75.495700477598987</v>
      </c>
      <c r="F39" s="9">
        <f>'[1]Praj industries Financials'!E22/'[1]Praj industries Financials'!E3*365</f>
        <v>109.60879762042272</v>
      </c>
      <c r="G39" s="9">
        <f>'[1]Praj industries Financials'!F22/'[1]Praj industries Financials'!F3*365</f>
        <v>105.19720678899935</v>
      </c>
    </row>
    <row r="40" spans="1:7" ht="16.8" x14ac:dyDescent="0.4">
      <c r="A40" s="4">
        <v>38</v>
      </c>
      <c r="B40" s="5" t="s">
        <v>40</v>
      </c>
      <c r="C40" s="9">
        <f>'[1]Praj industries Financials'!B39/'[1]Praj industries Financials'!B5*365</f>
        <v>83.827129050237744</v>
      </c>
      <c r="D40" s="9">
        <f>'[1]Praj industries Financials'!C39/'[1]Praj industries Financials'!C5*365</f>
        <v>67.483264355262008</v>
      </c>
      <c r="E40" s="9">
        <f>'[1]Praj industries Financials'!D39/'[1]Praj industries Financials'!D5*365</f>
        <v>81.029982914444062</v>
      </c>
      <c r="F40" s="9">
        <f>'[1]Praj industries Financials'!E39/'[1]Praj industries Financials'!E5*365</f>
        <v>107.52784014649122</v>
      </c>
      <c r="G40" s="9">
        <f>'[1]Praj industries Financials'!F39/'[1]Praj industries Financials'!F5*365</f>
        <v>103.29383525708994</v>
      </c>
    </row>
    <row r="41" spans="1:7" ht="16.8" x14ac:dyDescent="0.4">
      <c r="A41" s="4">
        <v>39</v>
      </c>
      <c r="B41" s="5" t="s">
        <v>41</v>
      </c>
      <c r="C41" s="9">
        <f>'[1]Praj industries Financials'!B31/'[1]Praj industries Financials'!B5*365</f>
        <v>46.397916049201122</v>
      </c>
      <c r="D41" s="9">
        <f>'[1]Praj industries Financials'!C31/'[1]Praj industries Financials'!C5*365</f>
        <v>49.255227122573473</v>
      </c>
      <c r="E41" s="9">
        <f>'[1]Praj industries Financials'!D31/'[1]Praj industries Financials'!D5*365</f>
        <v>50.108858865382828</v>
      </c>
      <c r="F41" s="9">
        <f>'[1]Praj industries Financials'!E31/'[1]Praj industries Financials'!E5*365</f>
        <v>48.784634680063249</v>
      </c>
      <c r="G41" s="9">
        <f>'[1]Praj industries Financials'!F31/'[1]Praj industries Financials'!F5*365</f>
        <v>58.133271230234143</v>
      </c>
    </row>
    <row r="42" spans="1:7" ht="16.8" x14ac:dyDescent="0.4">
      <c r="A42" s="4">
        <v>40</v>
      </c>
      <c r="B42" s="5" t="s">
        <v>42</v>
      </c>
      <c r="C42" s="9">
        <f>C39+C41-C40</f>
        <v>48.433510114336912</v>
      </c>
      <c r="D42" s="9">
        <f t="shared" ref="D42:G42" si="0">D39+D41-D40</f>
        <v>49.361805129544663</v>
      </c>
      <c r="E42" s="9">
        <f t="shared" si="0"/>
        <v>44.574576428537753</v>
      </c>
      <c r="F42" s="9">
        <f t="shared" si="0"/>
        <v>50.865592153994768</v>
      </c>
      <c r="G42" s="9">
        <f t="shared" si="0"/>
        <v>60.036642762143572</v>
      </c>
    </row>
    <row r="43" spans="1:7" ht="16.8" x14ac:dyDescent="0.4">
      <c r="A43" s="4">
        <v>41</v>
      </c>
      <c r="B43" s="12" t="s">
        <v>43</v>
      </c>
      <c r="C43" s="9">
        <f>'[1]Praj industries Financials'!B3/'[1]Praj industries Financials'!B26</f>
        <v>8.4464082377299938</v>
      </c>
      <c r="D43" s="9">
        <f>'[1]Praj industries Financials'!C3/'[1]Praj industries Financials'!C26</f>
        <v>13.718997652863305</v>
      </c>
      <c r="E43" s="9">
        <f>'[1]Praj industries Financials'!D3/'[1]Praj industries Financials'!D26</f>
        <v>10.432812523753441</v>
      </c>
      <c r="F43" s="9">
        <f>'[1]Praj industries Financials'!E3/'[1]Praj industries Financials'!E26</f>
        <v>5.9177612391173984</v>
      </c>
      <c r="G43" s="9">
        <f>'[1]Praj industries Financials'!F3/'[1]Praj industries Financials'!F26</f>
        <v>4.7417902191511656</v>
      </c>
    </row>
    <row r="44" spans="1:7" ht="16.8" x14ac:dyDescent="0.4">
      <c r="A44" s="4">
        <v>42</v>
      </c>
      <c r="B44" s="14" t="s">
        <v>44</v>
      </c>
      <c r="C44" s="9">
        <f>'[1]Praj industries Financials'!B3/'[1]Praj industries Financials'!B44</f>
        <v>4.5320663045837399</v>
      </c>
      <c r="D44" s="9">
        <f>'[1]Praj industries Financials'!C3/'[1]Praj industries Financials'!C44</f>
        <v>5.1772602725252419</v>
      </c>
      <c r="E44" s="9">
        <f>'[1]Praj industries Financials'!D3/'[1]Praj industries Financials'!D44</f>
        <v>4.0509881122358262</v>
      </c>
      <c r="F44" s="9">
        <f>'[1]Praj industries Financials'!E3/'[1]Praj industries Financials'!E44</f>
        <v>2.7696720533661336</v>
      </c>
      <c r="G44" s="9">
        <f>'[1]Praj industries Financials'!F3/'[1]Praj industries Financials'!F44</f>
        <v>2.9750376749076475</v>
      </c>
    </row>
    <row r="45" spans="1:7" ht="16.8" x14ac:dyDescent="0.4">
      <c r="A45" s="4">
        <v>43</v>
      </c>
      <c r="B45" s="12" t="s">
        <v>45</v>
      </c>
      <c r="C45" s="9">
        <f>'[1]Praj industries Financials'!B14/'[1]Praj industries Financials'!B63</f>
        <v>2.1883467181467182</v>
      </c>
      <c r="D45" s="9">
        <f>'[1]Praj industries Financials'!C14/'[1]Praj industries Financials'!C63</f>
        <v>2.2560507996237065</v>
      </c>
      <c r="E45" s="9">
        <f>'[1]Praj industries Financials'!D14/'[1]Praj industries Financials'!D63</f>
        <v>1.3272270318021202</v>
      </c>
      <c r="F45" s="9">
        <f>'[1]Praj industries Financials'!E14/'[1]Praj industries Financials'!E63</f>
        <v>0.86232659574468085</v>
      </c>
      <c r="G45" s="9">
        <f>'[1]Praj industries Financials'!F14/'[1]Praj industries Financials'!F63</f>
        <v>0.75332941176470591</v>
      </c>
    </row>
    <row r="46" spans="1:7" ht="16.8" x14ac:dyDescent="0.4">
      <c r="A46" s="4">
        <v>44</v>
      </c>
      <c r="B46" s="5" t="s">
        <v>46</v>
      </c>
      <c r="C46" s="9">
        <f>'[1]Praj industries Financials'!B47/'[1]Praj industries'!C3</f>
        <v>34.555771725032429</v>
      </c>
      <c r="D46" s="9">
        <f>'[1]Praj industries Financials'!C47/'[1]Praj industries'!D3</f>
        <v>26.130268199233715</v>
      </c>
      <c r="E46" s="9">
        <f>'[1]Praj industries Financials'!D47/'[1]Praj industries'!E3</f>
        <v>48.710268948655255</v>
      </c>
      <c r="F46" s="9">
        <f>'[1]Praj industries Financials'!E47/'[1]Praj industries'!F3</f>
        <v>43.984198645598198</v>
      </c>
      <c r="G46" s="9">
        <f>'[1]Praj industries Financials'!F47/'[1]Praj industries'!G3</f>
        <v>14.298701298701298</v>
      </c>
    </row>
    <row r="47" spans="1:7" ht="16.8" x14ac:dyDescent="0.4">
      <c r="A47" s="4">
        <v>45</v>
      </c>
      <c r="B47" s="5" t="s">
        <v>47</v>
      </c>
      <c r="C47" s="9">
        <f>'[1]Praj industries Financials'!B47/('[1]Praj industries Financials'!B3/'[1]Praj industries Financials'!B59)</f>
        <v>2.8256473554114985</v>
      </c>
      <c r="D47" s="9">
        <f>'[1]Praj industries Financials'!C47/('[1]Praj industries Financials'!C3/'[1]Praj industries Financials'!C59)</f>
        <v>1.7756658675255692</v>
      </c>
      <c r="E47" s="9">
        <f>'[1]Praj industries Financials'!D47/('[1]Praj industries Financials'!D3/'[1]Praj industries Financials'!D59)</f>
        <v>3.1289167915053819</v>
      </c>
      <c r="F47" s="9">
        <f>'[1]Praj industries Financials'!E47/('[1]Praj industries Financials'!E3/'[1]Praj industries Financials'!E59)</f>
        <v>2.735463623140495</v>
      </c>
      <c r="G47" s="9">
        <f>'[1]Praj industries Financials'!F47/('[1]Praj industries Financials'!F3/'[1]Praj industries Financials'!F59)</f>
        <v>0.91210785517909343</v>
      </c>
    </row>
    <row r="48" spans="1:7" ht="16.8" x14ac:dyDescent="0.4">
      <c r="A48" s="4">
        <v>46</v>
      </c>
      <c r="B48" s="5" t="s">
        <v>48</v>
      </c>
      <c r="C48" s="9">
        <f>'[1]Praj industries Financials'!B47/'[1]Praj industries'!C6</f>
        <v>7.6845382607370745</v>
      </c>
      <c r="D48" s="9">
        <f>'[1]Praj industries Financials'!C47/'[1]Praj industries'!D6</f>
        <v>5.8109701332161849</v>
      </c>
      <c r="E48" s="9">
        <f>'[1]Praj industries Financials'!D47/'[1]Praj industries'!E6</f>
        <v>10.141086358914237</v>
      </c>
      <c r="F48" s="9">
        <f>'[1]Praj industries Financials'!E47/'[1]Praj industries'!F6</f>
        <v>3.894438720601622</v>
      </c>
      <c r="G48" s="9">
        <f>'[1]Praj industries Financials'!F47/'[1]Praj industries'!G6</f>
        <v>1.2529227732248795</v>
      </c>
    </row>
    <row r="49" spans="1:7" ht="16.8" x14ac:dyDescent="0.4">
      <c r="A49" s="4">
        <v>47</v>
      </c>
      <c r="B49" s="5" t="s">
        <v>49</v>
      </c>
      <c r="C49" s="9">
        <f>'[1]Praj industries Financials'!B47/'[1]Praj industries Financials'!B60</f>
        <v>4.5652015041475785E-2</v>
      </c>
      <c r="D49" s="9">
        <f>'[1]Praj industries Financials'!C47/'[1]Praj industries Financials'!C60</f>
        <v>3.3713678331368666E-2</v>
      </c>
      <c r="E49" s="9">
        <f>'[1]Praj industries Financials'!D47/'[1]Praj industries Financials'!D60</f>
        <v>4.6771663544056048E-2</v>
      </c>
      <c r="F49" s="9">
        <f>'[1]Praj industries Financials'!E47/'[1]Praj industries Financials'!E60</f>
        <v>2.6374138644454551E-2</v>
      </c>
      <c r="G49" s="9">
        <f>'[1]Praj industries Financials'!F47/'[1]Praj industries Financials'!F60</f>
        <v>8.3855826471905849E-3</v>
      </c>
    </row>
    <row r="50" spans="1:7" ht="16.8" x14ac:dyDescent="0.4">
      <c r="A50" s="4">
        <v>48</v>
      </c>
      <c r="B50" s="5" t="s">
        <v>50</v>
      </c>
      <c r="C50" s="9">
        <f>'[1]Praj industries Financials'!B47/'[1]Praj industries Financials'!B61</f>
        <v>0.48391813396590372</v>
      </c>
      <c r="D50" s="9">
        <f>'[1]Praj industries Financials'!C47/'[1]Praj industries Financials'!C61</f>
        <v>0.26864862650435356</v>
      </c>
      <c r="E50" s="9">
        <f>'[1]Praj industries Financials'!D47/'[1]Praj industries Financials'!D61</f>
        <v>0.25505990979284104</v>
      </c>
      <c r="F50" s="9">
        <f>'[1]Praj industries Financials'!E47/'[1]Praj industries Financials'!E61</f>
        <v>9.0032644630963179E-2</v>
      </c>
      <c r="G50" s="9">
        <f>'[1]Praj industries Financials'!F47/'[1]Praj industries Financials'!F61</f>
        <v>0.72886876390212907</v>
      </c>
    </row>
    <row r="51" spans="1:7" ht="16.8" x14ac:dyDescent="0.4">
      <c r="A51" s="4">
        <v>49</v>
      </c>
      <c r="B51" s="5" t="s">
        <v>51</v>
      </c>
      <c r="C51" s="9">
        <f>'[1]Praj industries Financials'!B47/'[1]Praj industries Financials'!B50</f>
        <v>0.26724624771924121</v>
      </c>
      <c r="D51" s="9">
        <f>'[1]Praj industries Financials'!C47/'[1]Praj industries Financials'!C50</f>
        <v>0.21032232358675426</v>
      </c>
      <c r="E51" s="9">
        <f>'[1]Praj industries Financials'!D47/'[1]Praj industries Financials'!D50</f>
        <v>0.22803519450952831</v>
      </c>
      <c r="F51" s="9">
        <f>'[1]Praj industries Financials'!E47/'[1]Praj industries Financials'!E50</f>
        <v>8.656452778017186E-2</v>
      </c>
      <c r="G51" s="9">
        <f>'[1]Praj industries Financials'!F47/'[1]Praj industries Financials'!F50</f>
        <v>0.37519424225075654</v>
      </c>
    </row>
    <row r="52" spans="1:7" ht="16.8" x14ac:dyDescent="0.4">
      <c r="A52" s="4">
        <v>50</v>
      </c>
      <c r="B52" s="14" t="s">
        <v>52</v>
      </c>
      <c r="C52" s="9">
        <f>'[1]Praj industries Financials'!B60/'[1]Praj industries Financials'!B59</f>
        <v>63.499248758608523</v>
      </c>
      <c r="D52" s="9">
        <f>'[1]Praj industries Financials'!C60/'[1]Praj industries Financials'!C59</f>
        <v>55.056442140910526</v>
      </c>
      <c r="E52" s="9">
        <f>'[1]Praj industries Financials'!D60/'[1]Praj industries Financials'!D59</f>
        <v>46.494012756851937</v>
      </c>
      <c r="F52" s="9">
        <f>'[1]Praj industries Financials'!E60/'[1]Praj industries Financials'!E59</f>
        <v>40.335862523740161</v>
      </c>
      <c r="G52" s="9">
        <f>'[1]Praj industries Financials'!F60/'[1]Praj industries Financials'!F59</f>
        <v>35.942602116586649</v>
      </c>
    </row>
    <row r="53" spans="1:7" ht="16.8" x14ac:dyDescent="0.4">
      <c r="A53" s="4">
        <v>51</v>
      </c>
      <c r="B53" s="14" t="s">
        <v>53</v>
      </c>
      <c r="C53" s="9">
        <f>('[1]Praj industries Financials'!B35-'[1]Praj industries Financials'!B41)/'[1]Praj industries Financials'!B59</f>
        <v>69.34053575118655</v>
      </c>
      <c r="D53" s="9">
        <f>('[1]Praj industries Financials'!C35-'[1]Praj industries Financials'!C41)/'[1]Praj industries Financials'!C59</f>
        <v>58.682111967983481</v>
      </c>
      <c r="E53" s="9">
        <f>('[1]Praj industries Financials'!D35-'[1]Praj industries Financials'!D41)/'[1]Praj industries Financials'!D59</f>
        <v>50.014085113994888</v>
      </c>
      <c r="F53" s="9">
        <f>('[1]Praj industries Financials'!E35-'[1]Praj industries Financials'!E41)/'[1]Praj industries Financials'!E59</f>
        <v>43.814393814896107</v>
      </c>
      <c r="G53" s="9">
        <f>('[1]Praj industries Financials'!F35-'[1]Praj industries Financials'!F41)/'[1]Praj industries Financials'!F59</f>
        <v>39.415656959553587</v>
      </c>
    </row>
    <row r="54" spans="1:7" ht="16.8" x14ac:dyDescent="0.4">
      <c r="A54" s="4">
        <v>52</v>
      </c>
      <c r="B54" s="14" t="s">
        <v>54</v>
      </c>
      <c r="C54" s="9">
        <f>'[1]Praj industries Financials'!B24/'[1]Praj industries Financials'!B59</f>
        <v>78.140371593126176</v>
      </c>
      <c r="D54" s="9">
        <f>'[1]Praj industries Financials'!C24/'[1]Praj industries Financials'!C59</f>
        <v>60.863094304963191</v>
      </c>
      <c r="E54" s="9">
        <f>'[1]Praj industries Financials'!D24/'[1]Praj industries Financials'!D59</f>
        <v>51.750072139273392</v>
      </c>
      <c r="F54" s="9">
        <f>'[1]Praj industries Financials'!E24/'[1]Praj industries Financials'!E59</f>
        <v>45.289458848179017</v>
      </c>
      <c r="G54" s="9">
        <f>'[1]Praj industries Financials'!F24/'[1]Praj industries Financials'!F59</f>
        <v>41.186545584850855</v>
      </c>
    </row>
    <row r="55" spans="1:7" ht="16.8" x14ac:dyDescent="0.4">
      <c r="A55" s="4">
        <v>53</v>
      </c>
      <c r="B55" s="5" t="s">
        <v>55</v>
      </c>
      <c r="C55" s="9">
        <f>('[1]Praj industries Financials'!B4-'[1]Praj industries Financials'!C4)/'[1]Praj industries Financials'!C4*100</f>
        <v>-1.5114215004854921</v>
      </c>
      <c r="D55" s="9">
        <f>('[1]Praj industries Financials'!C4-'[1]Praj industries Financials'!D4)/'[1]Praj industries Financials'!D4*100</f>
        <v>50.395782751433103</v>
      </c>
      <c r="E55" s="9">
        <f>('[1]Praj industries Financials'!D4-'[1]Praj industries Financials'!E4)/'[1]Praj industries Financials'!E4*100</f>
        <v>78.104172931988913</v>
      </c>
      <c r="F55" s="9">
        <f>('[1]Praj industries Financials'!E4-'[1]Praj industries Financials'!F4)/'[1]Praj industries Financials'!F4*100</f>
        <v>17.486776385919626</v>
      </c>
      <c r="G55" s="9">
        <f>('[1]Praj industries Financials'!F4-'[1]Praj industries Financials'!G4)/'[1]Praj industries Financials'!G4*100</f>
        <v>-3.4959263124541624</v>
      </c>
    </row>
    <row r="56" spans="1:7" ht="16.8" x14ac:dyDescent="0.4">
      <c r="A56" s="4">
        <v>54</v>
      </c>
      <c r="B56" s="5" t="s">
        <v>56</v>
      </c>
      <c r="C56" s="9">
        <f>('[1]Praj industries Financials'!B14-'[1]Praj industries Financials'!C14)/'[1]Praj industries Financials'!C14*100</f>
        <v>18.16905472562134</v>
      </c>
      <c r="D56" s="9">
        <f>('[1]Praj industries Financials'!C14-'[1]Praj industries Financials'!D14)/'[1]Praj industries Financials'!D14*100</f>
        <v>59.621171429313065</v>
      </c>
      <c r="E56" s="9">
        <f>('[1]Praj industries Financials'!D14-'[1]Praj industries Financials'!E14)/'[1]Praj industries Financials'!E14*100</f>
        <v>85.349752710073076</v>
      </c>
      <c r="F56" s="9">
        <f>('[1]Praj industries Financials'!E14-'[1]Praj industries Financials'!F14)/'[1]Praj industries Financials'!F14*100</f>
        <v>15.080860295046719</v>
      </c>
      <c r="G56" s="9">
        <f>('[1]Praj industries Financials'!F14-'[1]Praj industries Financials'!G14)/'[1]Praj industries Financials'!G14*100</f>
        <v>3.2676758420994774</v>
      </c>
    </row>
    <row r="57" spans="1:7" ht="16.8" x14ac:dyDescent="0.4">
      <c r="A57" s="4">
        <v>55</v>
      </c>
      <c r="B57" s="5" t="s">
        <v>57</v>
      </c>
      <c r="C57" s="9">
        <f>('[1]Praj industries Financials'!B10-'[1]Praj industries Financials'!C10)/'[1]Praj industries Financials'!C10*100</f>
        <v>82.886642994989856</v>
      </c>
      <c r="D57" s="9">
        <f>('[1]Praj industries Financials'!C10-'[1]Praj industries Financials'!D10)/'[1]Praj industries Financials'!D10*100</f>
        <v>68.815180782890309</v>
      </c>
      <c r="E57" s="9">
        <f>('[1]Praj industries Financials'!D10-'[1]Praj industries Financials'!E10)/'[1]Praj industries Financials'!E10*100</f>
        <v>20.876535866385741</v>
      </c>
      <c r="F57" s="9">
        <f>('[1]Praj industries Financials'!E10-'[1]Praj industries Financials'!F10)/'[1]Praj industries Financials'!F10*100</f>
        <v>121.75480811451658</v>
      </c>
      <c r="G57" s="9">
        <f>('[1]Praj industries Financials'!F10-'[1]Praj industries Financials'!G10)/'[1]Praj industries Financials'!G10*100</f>
        <v>-45.825205766211496</v>
      </c>
    </row>
    <row r="58" spans="1:7" ht="16.8" x14ac:dyDescent="0.4">
      <c r="A58" s="4">
        <v>56</v>
      </c>
      <c r="B58" s="5" t="s">
        <v>58</v>
      </c>
      <c r="C58" s="9">
        <f>('[1]Praj industries Financials'!B8-'[1]Praj industries Financials'!C8)/'[1]Praj industries Financials'!C8*100</f>
        <v>78.974630986856837</v>
      </c>
      <c r="D58" s="9">
        <f>('[1]Praj industries Financials'!C8-'[1]Praj industries Financials'!D8)/'[1]Praj industries Financials'!D8*100</f>
        <v>64.311732756790434</v>
      </c>
      <c r="E58" s="9">
        <f>('[1]Praj industries Financials'!D8-'[1]Praj industries Financials'!E8)/'[1]Praj industries Financials'!E8*100</f>
        <v>18.080387982307229</v>
      </c>
      <c r="F58" s="9">
        <f>('[1]Praj industries Financials'!E8-'[1]Praj industries Financials'!F8)/'[1]Praj industries Financials'!F8*100</f>
        <v>88.342000809838922</v>
      </c>
      <c r="G58" s="9">
        <f>('[1]Praj industries Financials'!F8-'[1]Praj industries Financials'!G8)/'[1]Praj industries Financials'!G8*100</f>
        <v>-38.47370369386914</v>
      </c>
    </row>
    <row r="59" spans="1:7" ht="16.8" x14ac:dyDescent="0.4">
      <c r="A59" s="4">
        <v>57</v>
      </c>
      <c r="B59" s="5" t="s">
        <v>59</v>
      </c>
      <c r="C59" s="9">
        <f>'[1]Praj industries Financials'!B62/'[1]Praj industries'!C3*100</f>
        <v>29.163196325297815</v>
      </c>
      <c r="D59" s="9">
        <f>'[1]Praj industries Financials'!C62/'[1]Praj industries'!D3*100</f>
        <v>32.162177943576467</v>
      </c>
      <c r="E59" s="9">
        <f>'[1]Praj industries Financials'!D62/'[1]Praj industries'!E3*100</f>
        <v>26.474827056937883</v>
      </c>
      <c r="F59" s="9">
        <f>'[1]Praj industries Financials'!E62/'[1]Praj industries'!F3*100</f>
        <v>0.53253697004687883</v>
      </c>
      <c r="G59" s="9">
        <f>'[1]Praj industries Financials'!F62/'[1]Praj industries'!G3*100</f>
        <v>135.0207339054183</v>
      </c>
    </row>
    <row r="60" spans="1:7" ht="16.8" x14ac:dyDescent="0.4">
      <c r="A60" s="4">
        <v>58</v>
      </c>
      <c r="B60" s="5" t="s">
        <v>60</v>
      </c>
      <c r="C60" s="9">
        <f>'[1]Praj industries Financials'!B62/'[1]Praj industries Financials'!B47*100</f>
        <v>0.84394573958166874</v>
      </c>
      <c r="D60" s="9">
        <f>'[1]Praj industries Financials'!C62/'[1]Praj industries Financials'!C47*100</f>
        <v>1.2308399476940557</v>
      </c>
      <c r="E60" s="9">
        <f>'[1]Praj industries Financials'!D62/'[1]Praj industries Financials'!D47*100</f>
        <v>0.54351633912850261</v>
      </c>
      <c r="F60" s="9">
        <f>'[1]Praj industries Financials'!E62/'[1]Praj industries Financials'!E47*100</f>
        <v>1.2107461007481E-2</v>
      </c>
      <c r="G60" s="9">
        <f>'[1]Praj industries Financials'!F62/'[1]Praj industries Financials'!F47*100</f>
        <v>9.4428669488802974</v>
      </c>
    </row>
    <row r="61" spans="1:7" ht="16.8" x14ac:dyDescent="0.4">
      <c r="A61" s="4">
        <v>59</v>
      </c>
      <c r="B61" s="5" t="s">
        <v>61</v>
      </c>
      <c r="C61" s="9">
        <f>'[1]Praj industries Financials'!B14/'[1]Praj industries Financials'!B36*100</f>
        <v>22.234239348837544</v>
      </c>
      <c r="D61" s="9">
        <f>'[1]Praj industries Financials'!C14/'[1]Praj industries Financials'!C36*100</f>
        <v>22.245199557133354</v>
      </c>
      <c r="E61" s="9">
        <f>'[1]Praj industries Financials'!D14/'[1]Praj industries Financials'!D36*100</f>
        <v>20.869320624487354</v>
      </c>
      <c r="F61" s="9">
        <f>'[1]Praj industries Financials'!E14/'[1]Praj industries Financials'!E36*100</f>
        <v>8.8453153668485882</v>
      </c>
      <c r="G61" s="9">
        <f>'[1]Praj industries Financials'!F14/'[1]Praj industries Financials'!F36*100</f>
        <v>8.7770576296936333</v>
      </c>
    </row>
    <row r="62" spans="1:7" ht="16.8" x14ac:dyDescent="0.4">
      <c r="A62" s="4">
        <v>60</v>
      </c>
      <c r="B62" s="5" t="s">
        <v>62</v>
      </c>
      <c r="C62" s="9">
        <f>'[1]Praj industries Financials'!B14/'[1]Praj industries Financials'!B24*100</f>
        <v>19.730314010998782</v>
      </c>
      <c r="D62" s="9">
        <f>'[1]Praj industries Financials'!C14/'[1]Praj industries Financials'!C24*100</f>
        <v>21.448059880441949</v>
      </c>
      <c r="E62" s="9">
        <f>'[1]Praj industries Financials'!D14/'[1]Praj industries Financials'!D24*100</f>
        <v>15.844797818713118</v>
      </c>
      <c r="F62" s="9">
        <f>'[1]Praj industries Financials'!E14/'[1]Praj industries Financials'!E24*100</f>
        <v>9.7717360118236769</v>
      </c>
      <c r="G62" s="9">
        <f>'[1]Praj industries Financials'!F14/'[1]Praj industries Financials'!F24*100</f>
        <v>9.36324962772348</v>
      </c>
    </row>
    <row r="63" spans="1:7" ht="16.8" x14ac:dyDescent="0.4">
      <c r="A63" s="4">
        <v>61</v>
      </c>
      <c r="B63" s="5" t="s">
        <v>63</v>
      </c>
      <c r="C63" s="9">
        <f>'[1]Praj industries Financials'!B14/'[1]Praj industries Financials'!B35*100</f>
        <v>9.7874849137860327</v>
      </c>
      <c r="D63" s="9">
        <f>'[1]Praj industries Financials'!C14/'[1]Praj industries Financials'!C35*100</f>
        <v>9.1580265194487502</v>
      </c>
      <c r="E63" s="9">
        <f>'[1]Praj industries Financials'!D14/'[1]Praj industries Financials'!D35*100</f>
        <v>6.7898662481930785</v>
      </c>
      <c r="F63" s="9">
        <f>'[1]Praj industries Financials'!E14/'[1]Praj industries Financials'!E35*100</f>
        <v>5.0858095106037631</v>
      </c>
      <c r="G63" s="9">
        <f>'[1]Praj industries Financials'!F14/'[1]Praj industries Financials'!F35*100</f>
        <v>6.0634867672342407</v>
      </c>
    </row>
    <row r="64" spans="1:7" ht="16.8" x14ac:dyDescent="0.4">
      <c r="A64" s="4">
        <v>62</v>
      </c>
      <c r="B64" s="5" t="s">
        <v>64</v>
      </c>
      <c r="C64" s="9">
        <f>'[1]Praj industries Financials'!B50/'[1]Praj industries Financials'!B8</f>
        <v>0.38697803146901344</v>
      </c>
      <c r="D64" s="9">
        <f>'[1]Praj industries Financials'!C50/'[1]Praj industries Financials'!C8</f>
        <v>0.56318806236012131</v>
      </c>
      <c r="E64" s="9">
        <f>'[1]Praj industries Financials'!D50/'[1]Praj industries Financials'!D8</f>
        <v>0.99729802540107382</v>
      </c>
      <c r="F64" s="9">
        <f>'[1]Praj industries Financials'!E50/'[1]Praj industries Financials'!E8</f>
        <v>1.5170197178959943</v>
      </c>
      <c r="G64" s="9">
        <f>'[1]Praj industries Financials'!F50/'[1]Praj industries Financials'!F8</f>
        <v>0.18624263941478356</v>
      </c>
    </row>
    <row r="65" spans="1:7" ht="16.8" x14ac:dyDescent="0.4">
      <c r="A65" s="4">
        <v>63</v>
      </c>
      <c r="B65" s="5" t="s">
        <v>65</v>
      </c>
      <c r="C65" s="9">
        <f>'[1]Praj industries Financials'!B61/'[1]Praj industries Financials'!B14</f>
        <v>0.3885502322057624</v>
      </c>
      <c r="D65" s="9">
        <f>'[1]Praj industries Financials'!C61/'[1]Praj industries Financials'!C14</f>
        <v>0.52928259823482948</v>
      </c>
      <c r="E65" s="9">
        <f>'[1]Praj industries Financials'!D61/'[1]Praj industries Financials'!D14</f>
        <v>1.0397764674482053</v>
      </c>
      <c r="F65" s="9">
        <f>'[1]Praj industries Financials'!E61/'[1]Praj industries Financials'!E14</f>
        <v>2.6699354911934194</v>
      </c>
      <c r="G65" s="9">
        <f>'[1]Praj industries Financials'!F61/'[1]Praj industries Financials'!F14</f>
        <v>0.10722880105854507</v>
      </c>
    </row>
    <row r="66" spans="1:7" ht="16.8" x14ac:dyDescent="0.4">
      <c r="A66" s="4">
        <v>64</v>
      </c>
      <c r="B66" s="5" t="s">
        <v>66</v>
      </c>
      <c r="C66" s="9">
        <f>'[1]Praj industries Financials'!B57/'[1]Praj industries Financials'!B3*100</f>
        <v>2.5754942245839225</v>
      </c>
      <c r="D66" s="9">
        <f>'[1]Praj industries Financials'!C57/'[1]Praj industries Financials'!C3*100</f>
        <v>0.99773590861186368</v>
      </c>
      <c r="E66" s="9">
        <f>'[1]Praj industries Financials'!D57/'[1]Praj industries Financials'!D3*100</f>
        <v>0.7934454521037495</v>
      </c>
      <c r="F66" s="9">
        <f>'[1]Praj industries Financials'!E57/'[1]Praj industries Financials'!E3*100</f>
        <v>0.66459017526825004</v>
      </c>
      <c r="G66" s="9">
        <f>'[1]Praj industries Financials'!F57/'[1]Praj industries Financials'!F3*100</f>
        <v>0.64584738077391202</v>
      </c>
    </row>
    <row r="67" spans="1:7" ht="16.8" x14ac:dyDescent="0.4">
      <c r="A67" s="4">
        <v>65</v>
      </c>
      <c r="B67" s="5" t="s">
        <v>67</v>
      </c>
      <c r="C67" s="9"/>
      <c r="D67" s="9">
        <f>'[1]Praj industries Financials'!C49/'[1]Praj industries Financials'!C26*100</f>
        <v>116.48210249941285</v>
      </c>
      <c r="E67" s="9">
        <f>'[1]Praj industries Financials'!D49/'[1]Praj industries Financials'!D26*100</f>
        <v>122.12944407333185</v>
      </c>
      <c r="F67" s="9">
        <f>'[1]Praj industries Financials'!E49/'[1]Praj industries Financials'!E26*100</f>
        <v>114.01024009986091</v>
      </c>
      <c r="G67" s="9">
        <f>'[1]Praj industries Financials'!F49/'[1]Praj industries Financials'!F26*100</f>
        <v>100.61541095360091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EF24-4568-4E2C-A017-0D6774AA972D}">
  <dimension ref="A1:G67"/>
  <sheetViews>
    <sheetView workbookViewId="0">
      <selection activeCell="G11" sqref="G11"/>
    </sheetView>
  </sheetViews>
  <sheetFormatPr defaultRowHeight="14.4" x14ac:dyDescent="0.3"/>
  <cols>
    <col min="1" max="1" width="24.6640625" customWidth="1"/>
    <col min="2" max="2" width="34.44140625" customWidth="1"/>
  </cols>
  <sheetData>
    <row r="1" spans="1:7" ht="15.6" x14ac:dyDescent="0.3">
      <c r="A1" s="26" t="s">
        <v>71</v>
      </c>
      <c r="B1" s="27"/>
      <c r="C1" s="27"/>
      <c r="D1" s="27"/>
      <c r="E1" s="27"/>
      <c r="F1" s="27"/>
      <c r="G1" s="28"/>
    </row>
    <row r="2" spans="1:7" x14ac:dyDescent="0.3">
      <c r="A2" s="1" t="s">
        <v>1</v>
      </c>
      <c r="B2" s="2" t="s">
        <v>2</v>
      </c>
      <c r="C2" s="22">
        <v>2024</v>
      </c>
      <c r="D2" s="22">
        <v>2023</v>
      </c>
      <c r="E2" s="22">
        <v>2022</v>
      </c>
      <c r="F2" s="22">
        <v>2021</v>
      </c>
      <c r="G2" s="22">
        <v>2020</v>
      </c>
    </row>
    <row r="3" spans="1:7" ht="16.8" x14ac:dyDescent="0.4">
      <c r="A3" s="4">
        <v>1</v>
      </c>
      <c r="B3" s="5" t="s">
        <v>3</v>
      </c>
      <c r="C3" s="23">
        <v>1.1299999999999999</v>
      </c>
      <c r="D3" s="23">
        <v>3.39</v>
      </c>
      <c r="E3" s="23">
        <v>2.69</v>
      </c>
      <c r="F3" s="23">
        <v>3.32</v>
      </c>
      <c r="G3" s="24">
        <v>6.19</v>
      </c>
    </row>
    <row r="4" spans="1:7" ht="16.8" x14ac:dyDescent="0.4">
      <c r="A4" s="4">
        <v>2</v>
      </c>
      <c r="B4" s="5" t="s">
        <v>4</v>
      </c>
      <c r="C4" s="23">
        <v>1.1299999999999999</v>
      </c>
      <c r="D4" s="23">
        <v>3.35</v>
      </c>
      <c r="E4" s="23">
        <v>2.67</v>
      </c>
      <c r="F4" s="23">
        <v>3.32</v>
      </c>
      <c r="G4" s="24">
        <v>6.19</v>
      </c>
    </row>
    <row r="5" spans="1:7" ht="16.8" x14ac:dyDescent="0.4">
      <c r="A5" s="4">
        <v>3</v>
      </c>
      <c r="B5" s="5" t="s">
        <v>5</v>
      </c>
      <c r="C5" s="25">
        <v>9.93</v>
      </c>
      <c r="D5" s="25">
        <v>9.82</v>
      </c>
      <c r="E5" s="25">
        <v>6.58</v>
      </c>
      <c r="F5" s="25">
        <v>4.7300000000000004</v>
      </c>
      <c r="G5" s="25">
        <v>1.08</v>
      </c>
    </row>
    <row r="6" spans="1:7" ht="16.8" x14ac:dyDescent="0.4">
      <c r="A6" s="4">
        <v>4</v>
      </c>
      <c r="B6" s="5" t="s">
        <v>6</v>
      </c>
      <c r="C6" s="23">
        <v>81.25</v>
      </c>
      <c r="D6" s="23">
        <v>82.31</v>
      </c>
      <c r="E6" s="23">
        <v>39.520000000000003</v>
      </c>
      <c r="F6" s="6"/>
      <c r="G6" s="6"/>
    </row>
    <row r="7" spans="1:7" ht="16.8" x14ac:dyDescent="0.4">
      <c r="A7" s="4">
        <v>5</v>
      </c>
      <c r="B7" s="5" t="s">
        <v>7</v>
      </c>
      <c r="C7" s="6"/>
      <c r="D7" s="24">
        <v>1.5</v>
      </c>
      <c r="E7" s="6"/>
      <c r="F7" s="6"/>
      <c r="G7" s="6"/>
    </row>
    <row r="8" spans="1:7" ht="16.8" x14ac:dyDescent="0.4">
      <c r="A8" s="4">
        <v>6</v>
      </c>
      <c r="B8" s="5" t="s">
        <v>8</v>
      </c>
      <c r="C8" s="23">
        <v>104.04</v>
      </c>
      <c r="D8" s="23">
        <v>64.239999999999995</v>
      </c>
      <c r="E8" s="23">
        <v>46.96</v>
      </c>
      <c r="F8" s="23"/>
      <c r="G8" s="6"/>
    </row>
    <row r="9" spans="1:7" ht="16.8" x14ac:dyDescent="0.4">
      <c r="A9" s="4">
        <v>7</v>
      </c>
      <c r="B9" s="5" t="s">
        <v>9</v>
      </c>
      <c r="C9" s="23">
        <v>4.8099999999999996</v>
      </c>
      <c r="D9" s="23">
        <v>6.64</v>
      </c>
      <c r="E9" s="23">
        <v>4.71</v>
      </c>
      <c r="F9" s="6"/>
      <c r="G9" s="6"/>
    </row>
    <row r="10" spans="1:7" ht="16.8" x14ac:dyDescent="0.4">
      <c r="A10" s="4">
        <v>8</v>
      </c>
      <c r="B10" s="5" t="s">
        <v>10</v>
      </c>
      <c r="C10" s="23">
        <v>3.01</v>
      </c>
      <c r="D10" s="23">
        <v>5.67</v>
      </c>
      <c r="E10" s="23">
        <v>3.75</v>
      </c>
      <c r="F10" s="6"/>
      <c r="G10" s="6"/>
    </row>
    <row r="11" spans="1:7" ht="16.8" x14ac:dyDescent="0.4">
      <c r="A11" s="4">
        <v>9</v>
      </c>
      <c r="B11" s="5" t="s">
        <v>11</v>
      </c>
      <c r="C11" s="23">
        <v>1.35</v>
      </c>
      <c r="D11" s="23">
        <v>4.8899999999999997</v>
      </c>
      <c r="E11" s="23">
        <v>3.48</v>
      </c>
      <c r="F11" s="6"/>
      <c r="G11" s="6"/>
    </row>
    <row r="12" spans="1:7" ht="16.8" x14ac:dyDescent="0.4">
      <c r="A12" s="4">
        <v>10</v>
      </c>
      <c r="B12" s="5" t="s">
        <v>12</v>
      </c>
      <c r="C12" s="23">
        <v>1.1299999999999999</v>
      </c>
      <c r="D12" s="23">
        <v>3.11</v>
      </c>
      <c r="E12" s="23">
        <v>2.2200000000000002</v>
      </c>
      <c r="F12" s="6"/>
      <c r="G12" s="6"/>
    </row>
    <row r="13" spans="1:7" ht="16.8" x14ac:dyDescent="0.4">
      <c r="A13" s="4">
        <v>11</v>
      </c>
      <c r="B13" s="5" t="s">
        <v>13</v>
      </c>
      <c r="C13" s="6"/>
      <c r="D13" s="6"/>
      <c r="E13" s="6"/>
      <c r="F13" s="6"/>
      <c r="G13" s="6"/>
    </row>
    <row r="14" spans="1:7" ht="16.8" x14ac:dyDescent="0.4">
      <c r="A14" s="4">
        <v>12</v>
      </c>
      <c r="B14" s="5" t="s">
        <v>14</v>
      </c>
      <c r="C14" s="16"/>
      <c r="D14" s="16"/>
      <c r="E14" s="16"/>
      <c r="F14" s="16"/>
      <c r="G14" s="16"/>
    </row>
    <row r="15" spans="1:7" ht="16.8" x14ac:dyDescent="0.4">
      <c r="A15" s="4">
        <v>13</v>
      </c>
      <c r="B15" s="5" t="s">
        <v>15</v>
      </c>
      <c r="C15" s="10"/>
      <c r="D15" s="10"/>
      <c r="E15" s="10"/>
      <c r="F15" s="10"/>
      <c r="G15" s="10"/>
    </row>
    <row r="16" spans="1:7" ht="16.8" x14ac:dyDescent="0.4">
      <c r="A16" s="4">
        <v>14</v>
      </c>
      <c r="B16" s="5" t="s">
        <v>16</v>
      </c>
      <c r="C16" s="25">
        <v>0.753</v>
      </c>
      <c r="D16" s="25">
        <v>-9.8000000000000004E-2</v>
      </c>
      <c r="E16" s="25">
        <v>0.41299999999999998</v>
      </c>
      <c r="F16" s="25">
        <v>-4.04</v>
      </c>
      <c r="G16" s="25">
        <v>0.97699999999999998</v>
      </c>
    </row>
    <row r="17" spans="1:7" ht="16.8" x14ac:dyDescent="0.4">
      <c r="A17" s="4">
        <v>15</v>
      </c>
      <c r="B17" s="11" t="s">
        <v>17</v>
      </c>
      <c r="C17" s="23">
        <v>4.62</v>
      </c>
      <c r="D17" s="23">
        <v>10.33</v>
      </c>
      <c r="E17" s="23">
        <v>10.02</v>
      </c>
      <c r="F17" s="23">
        <v>12.07</v>
      </c>
      <c r="G17" s="24">
        <v>19.010000000000002</v>
      </c>
    </row>
    <row r="18" spans="1:7" ht="16.8" x14ac:dyDescent="0.4">
      <c r="A18" s="4">
        <v>16</v>
      </c>
      <c r="B18" s="5" t="s">
        <v>18</v>
      </c>
      <c r="C18" s="23">
        <v>2.89</v>
      </c>
      <c r="D18" s="23">
        <v>8.83</v>
      </c>
      <c r="E18" s="23">
        <v>7.99</v>
      </c>
      <c r="F18" s="23">
        <v>9.32</v>
      </c>
      <c r="G18" s="24">
        <v>16.57</v>
      </c>
    </row>
    <row r="19" spans="1:7" ht="16.8" x14ac:dyDescent="0.4">
      <c r="A19" s="4">
        <v>17</v>
      </c>
      <c r="B19" s="5" t="s">
        <v>19</v>
      </c>
      <c r="C19" s="23">
        <v>1.29</v>
      </c>
      <c r="D19" s="23">
        <v>7.6</v>
      </c>
      <c r="E19" s="23">
        <v>7.41</v>
      </c>
      <c r="F19" s="23">
        <v>8.2899999999999991</v>
      </c>
      <c r="G19" s="24">
        <v>13.15</v>
      </c>
    </row>
    <row r="20" spans="1:7" ht="16.8" x14ac:dyDescent="0.4">
      <c r="A20" s="4">
        <v>18</v>
      </c>
      <c r="B20" s="5" t="s">
        <v>20</v>
      </c>
      <c r="C20" s="25">
        <v>3.39</v>
      </c>
      <c r="D20" s="25">
        <v>5.83</v>
      </c>
      <c r="E20" s="25">
        <v>5.45</v>
      </c>
      <c r="F20" s="25">
        <v>7.31</v>
      </c>
      <c r="G20" s="25">
        <v>10.61</v>
      </c>
    </row>
    <row r="21" spans="1:7" ht="16.8" x14ac:dyDescent="0.4">
      <c r="A21" s="4">
        <v>19</v>
      </c>
      <c r="B21" s="5" t="s">
        <v>21</v>
      </c>
      <c r="C21" s="25">
        <v>3.97</v>
      </c>
      <c r="D21" s="25">
        <v>6.59</v>
      </c>
      <c r="E21" s="25">
        <v>6.69</v>
      </c>
      <c r="F21" s="25">
        <v>6.88</v>
      </c>
      <c r="G21" s="25">
        <v>14.67</v>
      </c>
    </row>
    <row r="22" spans="1:7" ht="16.8" x14ac:dyDescent="0.4">
      <c r="A22" s="4">
        <v>20</v>
      </c>
      <c r="B22" s="5" t="s">
        <v>22</v>
      </c>
      <c r="C22" s="25">
        <v>3.97</v>
      </c>
      <c r="D22" s="25">
        <v>6.59</v>
      </c>
      <c r="E22" s="25">
        <v>6.69</v>
      </c>
      <c r="F22" s="25">
        <v>6.88</v>
      </c>
      <c r="G22" s="25">
        <v>14.67</v>
      </c>
    </row>
    <row r="23" spans="1:7" ht="16.8" x14ac:dyDescent="0.4">
      <c r="A23" s="4">
        <v>21</v>
      </c>
      <c r="B23" s="5" t="s">
        <v>23</v>
      </c>
      <c r="C23" s="25">
        <v>8.07</v>
      </c>
      <c r="D23" s="25">
        <v>11.3</v>
      </c>
      <c r="E23" s="25">
        <v>10.5</v>
      </c>
      <c r="F23" s="25">
        <v>12.08</v>
      </c>
      <c r="G23" s="25">
        <v>17.850000000000001</v>
      </c>
    </row>
    <row r="24" spans="1:7" ht="16.8" x14ac:dyDescent="0.4">
      <c r="A24" s="4">
        <v>22</v>
      </c>
      <c r="B24" s="5" t="s">
        <v>24</v>
      </c>
      <c r="C24" s="23">
        <v>0.34</v>
      </c>
      <c r="D24" s="23">
        <v>0.17</v>
      </c>
      <c r="E24" s="23">
        <v>0.24</v>
      </c>
      <c r="F24" s="23">
        <v>0.24</v>
      </c>
      <c r="G24" s="24">
        <v>0.82</v>
      </c>
    </row>
    <row r="25" spans="1:7" ht="16.8" x14ac:dyDescent="0.4">
      <c r="A25" s="4">
        <v>23</v>
      </c>
      <c r="B25" s="5" t="s">
        <v>25</v>
      </c>
      <c r="C25" s="25">
        <v>1.23</v>
      </c>
      <c r="D25" s="25">
        <v>1.43</v>
      </c>
      <c r="E25" s="25">
        <v>1.34</v>
      </c>
      <c r="F25" s="25">
        <v>1.4</v>
      </c>
      <c r="G25" s="25">
        <v>1.49</v>
      </c>
    </row>
    <row r="26" spans="1:7" ht="16.8" x14ac:dyDescent="0.4">
      <c r="A26" s="4">
        <v>24</v>
      </c>
      <c r="B26" s="5" t="s">
        <v>26</v>
      </c>
      <c r="C26" s="25">
        <v>0.68899999999999995</v>
      </c>
      <c r="D26" s="25">
        <v>0.74299999999999999</v>
      </c>
      <c r="E26" s="25">
        <v>0.78400000000000003</v>
      </c>
      <c r="F26" s="25">
        <v>0.99299999999999999</v>
      </c>
      <c r="G26" s="25">
        <v>1.04</v>
      </c>
    </row>
    <row r="27" spans="1:7" ht="16.8" x14ac:dyDescent="0.4">
      <c r="A27" s="4">
        <v>25</v>
      </c>
      <c r="B27" s="5" t="s">
        <v>27</v>
      </c>
      <c r="C27" s="25">
        <v>15.81</v>
      </c>
      <c r="D27" s="25">
        <v>13.78</v>
      </c>
      <c r="E27" s="25">
        <v>17.02</v>
      </c>
      <c r="F27" s="25">
        <v>20.059999999999999</v>
      </c>
      <c r="G27" s="25">
        <v>10.02</v>
      </c>
    </row>
    <row r="28" spans="1:7" ht="16.8" x14ac:dyDescent="0.4">
      <c r="A28" s="4">
        <v>26</v>
      </c>
      <c r="B28" s="5" t="s">
        <v>28</v>
      </c>
      <c r="C28" s="6"/>
      <c r="D28" s="6"/>
      <c r="E28" s="6"/>
      <c r="F28" s="6"/>
      <c r="G28" s="6"/>
    </row>
    <row r="29" spans="1:7" ht="16.8" x14ac:dyDescent="0.4">
      <c r="A29" s="4">
        <v>27</v>
      </c>
      <c r="B29" s="5" t="s">
        <v>29</v>
      </c>
      <c r="C29" s="25">
        <v>31.74</v>
      </c>
      <c r="D29" s="25">
        <v>16.87</v>
      </c>
      <c r="E29" s="25">
        <v>33.270000000000003</v>
      </c>
      <c r="F29" s="25">
        <v>13.09</v>
      </c>
      <c r="G29" s="6"/>
    </row>
    <row r="30" spans="1:7" ht="16.8" x14ac:dyDescent="0.4">
      <c r="A30" s="4">
        <v>28</v>
      </c>
      <c r="B30" s="5" t="s">
        <v>30</v>
      </c>
      <c r="C30" s="6"/>
      <c r="D30" s="6"/>
      <c r="E30" s="6"/>
      <c r="F30" s="6"/>
      <c r="G30" s="6"/>
    </row>
    <row r="31" spans="1:7" ht="16.8" x14ac:dyDescent="0.4">
      <c r="A31" s="4">
        <v>29</v>
      </c>
      <c r="B31" s="17" t="s">
        <v>31</v>
      </c>
      <c r="C31" s="25">
        <v>5.4</v>
      </c>
      <c r="D31" s="25">
        <v>9.2799999999999994</v>
      </c>
      <c r="E31" s="25">
        <v>12.93</v>
      </c>
      <c r="F31" s="25">
        <v>9.0399999999999991</v>
      </c>
      <c r="G31" s="25">
        <v>11.6</v>
      </c>
    </row>
    <row r="32" spans="1:7" ht="16.8" x14ac:dyDescent="0.4">
      <c r="A32" s="4">
        <v>30</v>
      </c>
      <c r="B32" s="17" t="s">
        <v>32</v>
      </c>
      <c r="C32" s="25">
        <v>43.71</v>
      </c>
      <c r="D32" s="25">
        <v>60.61</v>
      </c>
      <c r="E32" s="25">
        <v>49.56</v>
      </c>
      <c r="F32" s="25">
        <v>52.13</v>
      </c>
      <c r="G32" s="25">
        <v>54.99</v>
      </c>
    </row>
    <row r="33" spans="1:7" ht="16.8" x14ac:dyDescent="0.4">
      <c r="A33" s="4">
        <v>31</v>
      </c>
      <c r="B33" s="17" t="s">
        <v>33</v>
      </c>
      <c r="C33" s="6"/>
      <c r="D33" s="6"/>
      <c r="E33" s="6"/>
      <c r="F33" s="6"/>
      <c r="G33" s="6"/>
    </row>
    <row r="34" spans="1:7" ht="16.8" x14ac:dyDescent="0.4">
      <c r="A34" s="4">
        <v>32</v>
      </c>
      <c r="B34" s="18" t="s">
        <v>34</v>
      </c>
      <c r="C34" s="25">
        <v>4.6399999999999997E-2</v>
      </c>
      <c r="D34" s="25">
        <v>6.3E-2</v>
      </c>
      <c r="E34" s="25">
        <v>7.0999999999999994E-2</v>
      </c>
      <c r="F34" s="25">
        <v>0.16</v>
      </c>
      <c r="G34" s="25">
        <v>0.32400000000000001</v>
      </c>
    </row>
    <row r="35" spans="1:7" ht="16.8" x14ac:dyDescent="0.4">
      <c r="A35" s="4">
        <v>33</v>
      </c>
      <c r="B35" s="17" t="s">
        <v>35</v>
      </c>
      <c r="C35" s="6"/>
      <c r="D35" s="6"/>
      <c r="E35" s="6"/>
      <c r="F35" s="6"/>
      <c r="G35" s="6"/>
    </row>
    <row r="36" spans="1:7" ht="16.8" x14ac:dyDescent="0.4">
      <c r="A36" s="4">
        <v>34</v>
      </c>
      <c r="B36" s="5" t="s">
        <v>36</v>
      </c>
      <c r="C36" s="25">
        <v>101.78</v>
      </c>
      <c r="D36" s="25">
        <v>110.86</v>
      </c>
      <c r="E36" s="25">
        <v>126.08</v>
      </c>
      <c r="F36" s="25">
        <v>67.989999999999995</v>
      </c>
      <c r="G36" s="25">
        <v>149</v>
      </c>
    </row>
    <row r="37" spans="1:7" ht="16.8" x14ac:dyDescent="0.4">
      <c r="A37" s="4">
        <v>35</v>
      </c>
      <c r="B37" s="5" t="s">
        <v>37</v>
      </c>
      <c r="C37" s="25">
        <v>3.39</v>
      </c>
      <c r="D37" s="25">
        <v>3.52</v>
      </c>
      <c r="E37" s="25">
        <v>4.9000000000000004</v>
      </c>
      <c r="F37" s="25">
        <v>5.52</v>
      </c>
      <c r="G37" s="25">
        <v>5.22</v>
      </c>
    </row>
    <row r="38" spans="1:7" ht="16.8" x14ac:dyDescent="0.4">
      <c r="A38" s="4">
        <v>36</v>
      </c>
      <c r="B38" s="5" t="s">
        <v>38</v>
      </c>
      <c r="C38" s="6"/>
      <c r="D38" s="6"/>
      <c r="E38" s="6"/>
      <c r="F38" s="6"/>
      <c r="G38" s="6"/>
    </row>
    <row r="39" spans="1:7" ht="16.8" x14ac:dyDescent="0.4">
      <c r="A39" s="4">
        <v>37</v>
      </c>
      <c r="B39" s="5" t="s">
        <v>39</v>
      </c>
      <c r="C39" s="25">
        <v>53.54</v>
      </c>
      <c r="D39" s="25">
        <v>35.93</v>
      </c>
      <c r="E39" s="25">
        <v>48.72</v>
      </c>
      <c r="F39" s="25">
        <v>53.24</v>
      </c>
      <c r="G39" s="25">
        <v>27.39</v>
      </c>
    </row>
    <row r="40" spans="1:7" ht="16.8" x14ac:dyDescent="0.4">
      <c r="A40" s="4">
        <v>38</v>
      </c>
      <c r="B40" s="5" t="s">
        <v>40</v>
      </c>
      <c r="C40" s="6"/>
      <c r="D40" s="6"/>
      <c r="E40" s="6"/>
      <c r="F40" s="6"/>
      <c r="G40" s="6"/>
    </row>
    <row r="41" spans="1:7" ht="16.8" x14ac:dyDescent="0.4">
      <c r="A41" s="4">
        <v>39</v>
      </c>
      <c r="B41" s="5" t="s">
        <v>41</v>
      </c>
      <c r="C41" s="25">
        <v>107.55</v>
      </c>
      <c r="D41" s="25">
        <v>103.78</v>
      </c>
      <c r="E41" s="25">
        <v>74.5</v>
      </c>
      <c r="F41" s="25">
        <v>66.069999999999993</v>
      </c>
      <c r="G41" s="25">
        <v>69.95</v>
      </c>
    </row>
    <row r="42" spans="1:7" ht="16.8" x14ac:dyDescent="0.4">
      <c r="A42" s="4">
        <v>40</v>
      </c>
      <c r="B42" s="5" t="s">
        <v>42</v>
      </c>
      <c r="C42" s="25">
        <v>161.08000000000001</v>
      </c>
      <c r="D42" s="25">
        <v>139.71</v>
      </c>
      <c r="E42" s="25">
        <v>123.22</v>
      </c>
      <c r="F42" s="25">
        <v>119.31</v>
      </c>
      <c r="G42" s="25">
        <v>97.34</v>
      </c>
    </row>
    <row r="43" spans="1:7" ht="16.8" x14ac:dyDescent="0.4">
      <c r="A43" s="4">
        <v>41</v>
      </c>
      <c r="B43" s="17" t="s">
        <v>43</v>
      </c>
      <c r="C43" s="6"/>
      <c r="D43" s="6"/>
      <c r="E43" s="6"/>
      <c r="F43" s="6"/>
      <c r="G43" s="6"/>
    </row>
    <row r="44" spans="1:7" ht="16.8" x14ac:dyDescent="0.4">
      <c r="A44" s="4">
        <v>42</v>
      </c>
      <c r="B44" s="19" t="s">
        <v>44</v>
      </c>
      <c r="C44" s="6"/>
      <c r="D44" s="6"/>
      <c r="E44" s="6"/>
      <c r="F44" s="6"/>
      <c r="G44" s="6"/>
    </row>
    <row r="45" spans="1:7" ht="16.8" x14ac:dyDescent="0.4">
      <c r="A45" s="4">
        <v>43</v>
      </c>
      <c r="B45" s="17" t="s">
        <v>45</v>
      </c>
      <c r="C45" s="6"/>
      <c r="D45" s="6"/>
      <c r="E45" s="6"/>
      <c r="F45" s="6"/>
      <c r="G45" s="6"/>
    </row>
    <row r="46" spans="1:7" ht="16.8" x14ac:dyDescent="0.4">
      <c r="A46" s="4">
        <v>44</v>
      </c>
      <c r="B46" s="5" t="s">
        <v>46</v>
      </c>
      <c r="C46" s="25">
        <v>76.8</v>
      </c>
      <c r="D46" s="25">
        <v>34.590000000000003</v>
      </c>
      <c r="E46" s="6"/>
      <c r="F46" s="6"/>
      <c r="G46" s="6"/>
    </row>
    <row r="47" spans="1:7" ht="16.8" x14ac:dyDescent="0.4">
      <c r="A47" s="4">
        <v>45</v>
      </c>
      <c r="B47" s="5" t="s">
        <v>47</v>
      </c>
      <c r="C47" s="25">
        <v>2.6</v>
      </c>
      <c r="D47" s="25">
        <v>2.0099999999999998</v>
      </c>
      <c r="E47" s="6"/>
      <c r="F47" s="6"/>
      <c r="G47" s="6"/>
    </row>
    <row r="48" spans="1:7" ht="16.8" x14ac:dyDescent="0.4">
      <c r="A48" s="4">
        <v>46</v>
      </c>
      <c r="B48" s="5" t="s">
        <v>48</v>
      </c>
      <c r="C48" s="25">
        <v>5.1100000000000003</v>
      </c>
      <c r="D48" s="25">
        <v>2.68</v>
      </c>
      <c r="E48" s="25"/>
      <c r="F48" s="25"/>
      <c r="G48" s="25"/>
    </row>
    <row r="49" spans="1:7" ht="16.8" x14ac:dyDescent="0.4">
      <c r="A49" s="4">
        <v>47</v>
      </c>
      <c r="B49" s="5" t="s">
        <v>49</v>
      </c>
      <c r="C49" s="6"/>
      <c r="D49" s="6"/>
      <c r="E49" s="6"/>
      <c r="F49" s="6"/>
      <c r="G49" s="6"/>
    </row>
    <row r="50" spans="1:7" ht="16.8" x14ac:dyDescent="0.4">
      <c r="A50" s="4">
        <v>48</v>
      </c>
      <c r="B50" s="5" t="s">
        <v>50</v>
      </c>
      <c r="C50" s="6"/>
      <c r="D50" s="6"/>
      <c r="E50" s="6"/>
      <c r="F50" s="6"/>
      <c r="G50" s="6"/>
    </row>
    <row r="51" spans="1:7" ht="16.8" x14ac:dyDescent="0.4">
      <c r="A51" s="4">
        <v>49</v>
      </c>
      <c r="B51" s="5" t="s">
        <v>51</v>
      </c>
      <c r="C51" s="25">
        <v>-72.55</v>
      </c>
      <c r="D51" s="25">
        <v>-58.73</v>
      </c>
      <c r="E51" s="6"/>
      <c r="F51" s="6"/>
      <c r="G51" s="6"/>
    </row>
    <row r="52" spans="1:7" ht="16.8" x14ac:dyDescent="0.4">
      <c r="A52" s="4">
        <v>50</v>
      </c>
      <c r="B52" s="19" t="s">
        <v>52</v>
      </c>
      <c r="C52" s="6"/>
      <c r="D52" s="6"/>
      <c r="E52" s="6"/>
      <c r="F52" s="6"/>
      <c r="G52" s="6"/>
    </row>
    <row r="53" spans="1:7" ht="16.8" x14ac:dyDescent="0.4">
      <c r="A53" s="4">
        <v>51</v>
      </c>
      <c r="B53" s="19" t="s">
        <v>53</v>
      </c>
      <c r="C53" s="6"/>
      <c r="D53" s="6"/>
      <c r="E53" s="6"/>
      <c r="F53" s="6"/>
      <c r="G53" s="6"/>
    </row>
    <row r="54" spans="1:7" ht="16.8" x14ac:dyDescent="0.4">
      <c r="A54" s="4">
        <v>52</v>
      </c>
      <c r="B54" s="19" t="s">
        <v>54</v>
      </c>
      <c r="C54" s="6"/>
      <c r="D54" s="6"/>
      <c r="E54" s="6"/>
      <c r="F54" s="6"/>
      <c r="G54" s="6"/>
    </row>
    <row r="55" spans="1:7" ht="16.8" x14ac:dyDescent="0.4">
      <c r="A55" s="4">
        <v>53</v>
      </c>
      <c r="B55" s="5" t="s">
        <v>55</v>
      </c>
      <c r="C55" s="6"/>
      <c r="D55" s="6"/>
      <c r="E55" s="6"/>
      <c r="F55" s="6"/>
      <c r="G55" s="6"/>
    </row>
    <row r="56" spans="1:7" ht="16.8" x14ac:dyDescent="0.4">
      <c r="A56" s="4">
        <v>54</v>
      </c>
      <c r="B56" s="5" t="s">
        <v>56</v>
      </c>
      <c r="C56" s="6"/>
      <c r="D56" s="6"/>
      <c r="E56" s="6"/>
      <c r="F56" s="6"/>
      <c r="G56" s="6"/>
    </row>
    <row r="57" spans="1:7" ht="16.8" x14ac:dyDescent="0.4">
      <c r="A57" s="4">
        <v>55</v>
      </c>
      <c r="B57" s="5" t="s">
        <v>57</v>
      </c>
      <c r="C57" s="6"/>
      <c r="D57" s="6"/>
      <c r="E57" s="6"/>
      <c r="F57" s="6"/>
      <c r="G57" s="6"/>
    </row>
    <row r="58" spans="1:7" ht="16.8" x14ac:dyDescent="0.4">
      <c r="A58" s="4">
        <v>56</v>
      </c>
      <c r="B58" s="5" t="s">
        <v>58</v>
      </c>
      <c r="C58" s="6"/>
      <c r="D58" s="6"/>
      <c r="E58" s="6"/>
      <c r="F58" s="6"/>
      <c r="G58" s="6"/>
    </row>
    <row r="59" spans="1:7" ht="16.8" x14ac:dyDescent="0.4">
      <c r="A59" s="4">
        <v>57</v>
      </c>
      <c r="B59" s="5" t="s">
        <v>59</v>
      </c>
      <c r="C59" s="25">
        <v>24.71</v>
      </c>
      <c r="D59" s="25">
        <v>109.75</v>
      </c>
      <c r="E59" s="25">
        <v>58.72</v>
      </c>
      <c r="F59" s="25">
        <v>503.96</v>
      </c>
      <c r="G59" s="25">
        <v>2.31</v>
      </c>
    </row>
    <row r="60" spans="1:7" ht="16.8" x14ac:dyDescent="0.4">
      <c r="A60" s="4">
        <v>58</v>
      </c>
      <c r="B60" s="5" t="s">
        <v>60</v>
      </c>
      <c r="C60" s="6"/>
      <c r="D60" s="6"/>
      <c r="E60" s="6"/>
      <c r="F60" s="6"/>
      <c r="G60" s="6"/>
    </row>
    <row r="61" spans="1:7" ht="16.8" x14ac:dyDescent="0.4">
      <c r="A61" s="4">
        <v>59</v>
      </c>
      <c r="B61" s="5" t="s">
        <v>61</v>
      </c>
      <c r="C61" s="25">
        <v>6.66</v>
      </c>
      <c r="D61" s="25">
        <v>7.75</v>
      </c>
      <c r="E61" s="25">
        <v>9.7100000000000009</v>
      </c>
      <c r="F61" s="25">
        <v>13.25</v>
      </c>
      <c r="G61" s="25">
        <v>19.46</v>
      </c>
    </row>
    <row r="62" spans="1:7" ht="16.8" x14ac:dyDescent="0.4">
      <c r="A62" s="4">
        <v>60</v>
      </c>
      <c r="B62" s="5" t="s">
        <v>62</v>
      </c>
      <c r="C62" s="25">
        <v>11.08</v>
      </c>
      <c r="D62" s="25">
        <v>11.92</v>
      </c>
      <c r="E62" s="25">
        <v>13.02</v>
      </c>
      <c r="F62" s="25">
        <v>11</v>
      </c>
      <c r="G62" s="25">
        <v>25.22</v>
      </c>
    </row>
    <row r="63" spans="1:7" ht="16.8" x14ac:dyDescent="0.4">
      <c r="A63" s="4">
        <v>61</v>
      </c>
      <c r="B63" s="5" t="s">
        <v>63</v>
      </c>
      <c r="C63" s="25">
        <v>2.91</v>
      </c>
      <c r="D63" s="25">
        <v>4.7</v>
      </c>
      <c r="E63" s="25">
        <v>4.8099999999999996</v>
      </c>
      <c r="F63" s="25">
        <v>6.91</v>
      </c>
      <c r="G63" s="25">
        <v>10.7</v>
      </c>
    </row>
    <row r="64" spans="1:7" ht="16.8" x14ac:dyDescent="0.4">
      <c r="A64" s="4">
        <v>62</v>
      </c>
      <c r="B64" s="5" t="s">
        <v>64</v>
      </c>
      <c r="C64" s="6"/>
      <c r="D64" s="6"/>
      <c r="E64" s="6"/>
      <c r="F64" s="6"/>
      <c r="G64" s="6"/>
    </row>
    <row r="65" spans="1:7" ht="16.8" x14ac:dyDescent="0.4">
      <c r="A65" s="4">
        <v>63</v>
      </c>
      <c r="B65" s="5" t="s">
        <v>65</v>
      </c>
      <c r="C65" s="25">
        <v>-14.13</v>
      </c>
      <c r="D65" s="25">
        <v>-9.2100000000000009</v>
      </c>
      <c r="E65" s="25">
        <v>-10.11</v>
      </c>
      <c r="F65" s="25">
        <v>4.05</v>
      </c>
      <c r="G65" s="25">
        <v>12.88</v>
      </c>
    </row>
    <row r="66" spans="1:7" ht="16.8" x14ac:dyDescent="0.4">
      <c r="A66" s="4">
        <v>64</v>
      </c>
      <c r="B66" s="5" t="s">
        <v>66</v>
      </c>
      <c r="C66" s="6"/>
      <c r="D66" s="6"/>
      <c r="E66" s="6"/>
      <c r="F66" s="6"/>
      <c r="G66" s="6"/>
    </row>
    <row r="67" spans="1:7" ht="16.8" x14ac:dyDescent="0.4">
      <c r="A67" s="4">
        <v>65</v>
      </c>
      <c r="B67" s="5" t="s">
        <v>67</v>
      </c>
      <c r="C67" s="6"/>
      <c r="D67" s="6"/>
      <c r="E67" s="6"/>
      <c r="F67" s="6"/>
      <c r="G67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PVR Inbox</vt:lpstr>
      <vt:lpstr>Usha Martin</vt:lpstr>
      <vt:lpstr>Mah Seamless</vt:lpstr>
      <vt:lpstr>Praj Industries</vt:lpstr>
      <vt:lpstr>Syrma SGS 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Ahire</dc:creator>
  <cp:lastModifiedBy>Abhilasha Ahire</cp:lastModifiedBy>
  <dcterms:created xsi:type="dcterms:W3CDTF">2025-06-20T23:17:04Z</dcterms:created>
  <dcterms:modified xsi:type="dcterms:W3CDTF">2025-06-20T23:25:40Z</dcterms:modified>
</cp:coreProperties>
</file>