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lasha\Downloads\"/>
    </mc:Choice>
  </mc:AlternateContent>
  <xr:revisionPtr revIDLastSave="0" documentId="13_ncr:1_{91D88371-210C-4833-917F-86E7EF18F423}" xr6:coauthVersionLast="47" xr6:coauthVersionMax="47" xr10:uidLastSave="{00000000-0000-0000-0000-000000000000}"/>
  <bookViews>
    <workbookView xWindow="-108" yWindow="-108" windowWidth="23256" windowHeight="12456" xr2:uid="{5F6F39ED-A3BF-447E-B7F9-F5255618C705}"/>
  </bookViews>
  <sheets>
    <sheet name="Foseco India" sheetId="1" r:id="rId1"/>
    <sheet name="Marine Electric" sheetId="2" r:id="rId2"/>
    <sheet name="Marathon Nextgen" sheetId="3" r:id="rId3"/>
    <sheet name="TCI Express" sheetId="4" r:id="rId4"/>
    <sheet name="Polo Queen India" sheetId="5" r:id="rId5"/>
    <sheet name="Orissa Minerals" sheetId="6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7" i="3" l="1"/>
  <c r="F67" i="3"/>
  <c r="E67" i="3"/>
  <c r="D67" i="3"/>
  <c r="G66" i="3"/>
  <c r="F66" i="3"/>
  <c r="E66" i="3"/>
  <c r="D66" i="3"/>
  <c r="G65" i="3"/>
  <c r="F65" i="3"/>
  <c r="E65" i="3"/>
  <c r="D65" i="3"/>
  <c r="G64" i="3"/>
  <c r="F64" i="3"/>
  <c r="E64" i="3"/>
  <c r="D64" i="3"/>
  <c r="G63" i="3"/>
  <c r="F63" i="3"/>
  <c r="E63" i="3"/>
  <c r="D63" i="3"/>
  <c r="G62" i="3"/>
  <c r="F62" i="3"/>
  <c r="E62" i="3"/>
  <c r="D62" i="3"/>
  <c r="G61" i="3"/>
  <c r="F61" i="3"/>
  <c r="E61" i="3"/>
  <c r="D61" i="3"/>
  <c r="G58" i="3"/>
  <c r="F58" i="3"/>
  <c r="E58" i="3"/>
  <c r="D58" i="3"/>
  <c r="G57" i="3"/>
  <c r="F57" i="3"/>
  <c r="E57" i="3"/>
  <c r="D57" i="3"/>
  <c r="G56" i="3"/>
  <c r="F56" i="3"/>
  <c r="E56" i="3"/>
  <c r="D56" i="3"/>
  <c r="G55" i="3"/>
  <c r="F55" i="3"/>
  <c r="E55" i="3"/>
  <c r="D55" i="3"/>
  <c r="G54" i="3"/>
  <c r="F54" i="3"/>
  <c r="E54" i="3"/>
  <c r="D54" i="3"/>
  <c r="G53" i="3"/>
  <c r="F53" i="3"/>
  <c r="E53" i="3"/>
  <c r="D53" i="3"/>
  <c r="G52" i="3"/>
  <c r="F52" i="3"/>
  <c r="E52" i="3"/>
  <c r="D52" i="3"/>
  <c r="G44" i="3"/>
  <c r="F44" i="3"/>
  <c r="E44" i="3"/>
  <c r="D44" i="3"/>
  <c r="G43" i="3"/>
  <c r="F43" i="3"/>
  <c r="E43" i="3"/>
  <c r="D43" i="3"/>
  <c r="G41" i="3"/>
  <c r="F41" i="3"/>
  <c r="E41" i="3"/>
  <c r="D41" i="3"/>
  <c r="G40" i="3"/>
  <c r="F40" i="3"/>
  <c r="E40" i="3"/>
  <c r="D40" i="3"/>
  <c r="G39" i="3"/>
  <c r="G42" i="3" s="1"/>
  <c r="F39" i="3"/>
  <c r="F42" i="3" s="1"/>
  <c r="E39" i="3"/>
  <c r="E42" i="3" s="1"/>
  <c r="D39" i="3"/>
  <c r="D42" i="3" s="1"/>
  <c r="G38" i="3"/>
  <c r="F38" i="3"/>
  <c r="E38" i="3"/>
  <c r="D38" i="3"/>
  <c r="G37" i="3"/>
  <c r="F37" i="3"/>
  <c r="E37" i="3"/>
  <c r="D37" i="3"/>
  <c r="G36" i="3"/>
  <c r="F36" i="3"/>
  <c r="E36" i="3"/>
  <c r="D36" i="3"/>
  <c r="G35" i="3"/>
  <c r="F35" i="3"/>
  <c r="E35" i="3"/>
  <c r="D35" i="3"/>
  <c r="G34" i="3"/>
  <c r="F34" i="3"/>
  <c r="E34" i="3"/>
  <c r="D34" i="3"/>
  <c r="G32" i="3"/>
  <c r="F32" i="3"/>
  <c r="E32" i="3"/>
  <c r="D32" i="3"/>
  <c r="G31" i="3"/>
  <c r="F31" i="3"/>
  <c r="E31" i="3"/>
  <c r="D31" i="3"/>
  <c r="G30" i="3"/>
  <c r="F30" i="3"/>
  <c r="E30" i="3"/>
  <c r="D30" i="3"/>
  <c r="G29" i="3"/>
  <c r="F29" i="3"/>
  <c r="E29" i="3"/>
  <c r="D29" i="3"/>
  <c r="G28" i="3"/>
  <c r="F28" i="3"/>
  <c r="E28" i="3"/>
  <c r="D28" i="3"/>
  <c r="G27" i="3"/>
  <c r="F27" i="3"/>
  <c r="E27" i="3"/>
  <c r="D27" i="3"/>
  <c r="G26" i="3"/>
  <c r="F26" i="3"/>
  <c r="E26" i="3"/>
  <c r="D26" i="3"/>
  <c r="G25" i="3"/>
  <c r="F25" i="3"/>
  <c r="E25" i="3"/>
  <c r="D25" i="3"/>
  <c r="G24" i="3"/>
  <c r="F24" i="3"/>
  <c r="E24" i="3"/>
  <c r="D24" i="3"/>
  <c r="G23" i="3"/>
  <c r="F23" i="3"/>
  <c r="E23" i="3"/>
  <c r="D23" i="3"/>
  <c r="G22" i="3"/>
  <c r="F22" i="3"/>
  <c r="E22" i="3"/>
  <c r="D22" i="3"/>
  <c r="G21" i="3"/>
  <c r="F21" i="3"/>
  <c r="E21" i="3"/>
  <c r="D21" i="3"/>
  <c r="G20" i="3"/>
  <c r="F20" i="3"/>
  <c r="E20" i="3"/>
  <c r="D20" i="3"/>
  <c r="G19" i="3"/>
  <c r="F19" i="3"/>
  <c r="E19" i="3"/>
  <c r="D19" i="3"/>
  <c r="G18" i="3"/>
  <c r="F18" i="3"/>
  <c r="E18" i="3"/>
  <c r="D18" i="3"/>
  <c r="G17" i="3"/>
  <c r="F17" i="3"/>
  <c r="E17" i="3"/>
  <c r="D17" i="3"/>
  <c r="G16" i="3"/>
  <c r="F16" i="3"/>
  <c r="E16" i="3"/>
  <c r="D16" i="3"/>
  <c r="G15" i="3"/>
  <c r="F15" i="3"/>
  <c r="E15" i="3"/>
  <c r="D15" i="3"/>
  <c r="G14" i="3"/>
  <c r="F14" i="3"/>
  <c r="E14" i="3"/>
  <c r="D14" i="3"/>
  <c r="G13" i="3"/>
  <c r="F13" i="3"/>
  <c r="E13" i="3"/>
  <c r="D13" i="3"/>
  <c r="G12" i="3"/>
  <c r="F12" i="3"/>
  <c r="E12" i="3"/>
  <c r="D12" i="3"/>
  <c r="G11" i="3"/>
  <c r="F11" i="3"/>
  <c r="E11" i="3"/>
  <c r="D11" i="3"/>
  <c r="G10" i="3"/>
  <c r="F10" i="3"/>
  <c r="E10" i="3"/>
  <c r="D10" i="3"/>
  <c r="G9" i="3"/>
  <c r="F9" i="3"/>
  <c r="E9" i="3"/>
  <c r="D9" i="3"/>
  <c r="G8" i="3"/>
  <c r="F8" i="3"/>
  <c r="E8" i="3"/>
  <c r="D8" i="3"/>
  <c r="G7" i="3"/>
  <c r="D7" i="3"/>
  <c r="G6" i="3"/>
  <c r="F6" i="3"/>
  <c r="E6" i="3"/>
  <c r="D6" i="3"/>
  <c r="G5" i="3"/>
  <c r="F5" i="3"/>
  <c r="E5" i="3"/>
  <c r="D5" i="3"/>
  <c r="F67" i="2"/>
  <c r="E67" i="2"/>
  <c r="D67" i="2"/>
  <c r="C67" i="2"/>
  <c r="G66" i="2"/>
  <c r="F66" i="2"/>
  <c r="E66" i="2"/>
  <c r="D66" i="2"/>
  <c r="C66" i="2"/>
  <c r="G65" i="2"/>
  <c r="F65" i="2"/>
  <c r="E65" i="2"/>
  <c r="D65" i="2"/>
  <c r="C65" i="2"/>
  <c r="G64" i="2"/>
  <c r="F64" i="2"/>
  <c r="E64" i="2"/>
  <c r="D64" i="2"/>
  <c r="C64" i="2"/>
  <c r="G63" i="2"/>
  <c r="F63" i="2"/>
  <c r="E63" i="2"/>
  <c r="D63" i="2"/>
  <c r="C63" i="2"/>
  <c r="G62" i="2"/>
  <c r="F62" i="2"/>
  <c r="E62" i="2"/>
  <c r="D62" i="2"/>
  <c r="C62" i="2"/>
  <c r="G61" i="2"/>
  <c r="F61" i="2"/>
  <c r="E61" i="2"/>
  <c r="D61" i="2"/>
  <c r="C61" i="2"/>
  <c r="G58" i="2"/>
  <c r="F58" i="2"/>
  <c r="E58" i="2"/>
  <c r="D58" i="2"/>
  <c r="C58" i="2"/>
  <c r="G57" i="2"/>
  <c r="F57" i="2"/>
  <c r="E57" i="2"/>
  <c r="D57" i="2"/>
  <c r="C57" i="2"/>
  <c r="G56" i="2"/>
  <c r="F56" i="2"/>
  <c r="E56" i="2"/>
  <c r="D56" i="2"/>
  <c r="C56" i="2"/>
  <c r="G55" i="2"/>
  <c r="F55" i="2"/>
  <c r="E55" i="2"/>
  <c r="D55" i="2"/>
  <c r="C55" i="2"/>
  <c r="G54" i="2"/>
  <c r="F54" i="2"/>
  <c r="E54" i="2"/>
  <c r="D54" i="2"/>
  <c r="C54" i="2"/>
  <c r="G53" i="2"/>
  <c r="F53" i="2"/>
  <c r="E53" i="2"/>
  <c r="D53" i="2"/>
  <c r="C53" i="2"/>
  <c r="G52" i="2"/>
  <c r="F52" i="2"/>
  <c r="E52" i="2"/>
  <c r="D52" i="2"/>
  <c r="C52" i="2"/>
  <c r="G45" i="2"/>
  <c r="F45" i="2"/>
  <c r="E45" i="2"/>
  <c r="D45" i="2"/>
  <c r="C45" i="2"/>
  <c r="G44" i="2"/>
  <c r="F44" i="2"/>
  <c r="E44" i="2"/>
  <c r="D44" i="2"/>
  <c r="C44" i="2"/>
  <c r="G43" i="2"/>
  <c r="F43" i="2"/>
  <c r="E43" i="2"/>
  <c r="D43" i="2"/>
  <c r="C43" i="2"/>
  <c r="F42" i="2"/>
  <c r="E42" i="2"/>
  <c r="G41" i="2"/>
  <c r="F41" i="2"/>
  <c r="E41" i="2"/>
  <c r="D41" i="2"/>
  <c r="C41" i="2"/>
  <c r="G40" i="2"/>
  <c r="G42" i="2" s="1"/>
  <c r="F40" i="2"/>
  <c r="E40" i="2"/>
  <c r="D40" i="2"/>
  <c r="C40" i="2"/>
  <c r="G39" i="2"/>
  <c r="F39" i="2"/>
  <c r="E39" i="2"/>
  <c r="D39" i="2"/>
  <c r="D42" i="2" s="1"/>
  <c r="C39" i="2"/>
  <c r="C42" i="2" s="1"/>
  <c r="G38" i="2"/>
  <c r="F38" i="2"/>
  <c r="E38" i="2"/>
  <c r="D38" i="2"/>
  <c r="C38" i="2"/>
  <c r="G37" i="2"/>
  <c r="F37" i="2"/>
  <c r="E37" i="2"/>
  <c r="D37" i="2"/>
  <c r="C37" i="2"/>
  <c r="G36" i="2"/>
  <c r="F36" i="2"/>
  <c r="E36" i="2"/>
  <c r="D36" i="2"/>
  <c r="C36" i="2"/>
  <c r="G35" i="2"/>
  <c r="F35" i="2"/>
  <c r="E35" i="2"/>
  <c r="D35" i="2"/>
  <c r="C35" i="2"/>
  <c r="G34" i="2"/>
  <c r="F34" i="2"/>
  <c r="E34" i="2"/>
  <c r="D34" i="2"/>
  <c r="C34" i="2"/>
  <c r="G32" i="2"/>
  <c r="F32" i="2"/>
  <c r="E32" i="2"/>
  <c r="D32" i="2"/>
  <c r="C32" i="2"/>
  <c r="G31" i="2"/>
  <c r="F31" i="2"/>
  <c r="E31" i="2"/>
  <c r="D31" i="2"/>
  <c r="C31" i="2"/>
  <c r="G30" i="2"/>
  <c r="F30" i="2"/>
  <c r="E30" i="2"/>
  <c r="D30" i="2"/>
  <c r="C30" i="2"/>
  <c r="G29" i="2"/>
  <c r="F29" i="2"/>
  <c r="E29" i="2"/>
  <c r="D29" i="2"/>
  <c r="C29" i="2"/>
  <c r="G28" i="2"/>
  <c r="F28" i="2"/>
  <c r="E28" i="2"/>
  <c r="D28" i="2"/>
  <c r="C28" i="2"/>
  <c r="G27" i="2"/>
  <c r="F27" i="2"/>
  <c r="E27" i="2"/>
  <c r="D27" i="2"/>
  <c r="C27" i="2"/>
  <c r="G26" i="2"/>
  <c r="F26" i="2"/>
  <c r="E26" i="2"/>
  <c r="D26" i="2"/>
  <c r="C26" i="2"/>
  <c r="G25" i="2"/>
  <c r="F25" i="2"/>
  <c r="E25" i="2"/>
  <c r="D25" i="2"/>
  <c r="C25" i="2"/>
  <c r="G24" i="2"/>
  <c r="F24" i="2"/>
  <c r="E24" i="2"/>
  <c r="D24" i="2"/>
  <c r="C24" i="2"/>
  <c r="G23" i="2"/>
  <c r="F23" i="2"/>
  <c r="E23" i="2"/>
  <c r="D23" i="2"/>
  <c r="C23" i="2"/>
  <c r="G22" i="2"/>
  <c r="F22" i="2"/>
  <c r="E22" i="2"/>
  <c r="D22" i="2"/>
  <c r="C22" i="2"/>
  <c r="G21" i="2"/>
  <c r="F21" i="2"/>
  <c r="E21" i="2"/>
  <c r="D21" i="2"/>
  <c r="C21" i="2"/>
  <c r="G20" i="2"/>
  <c r="F20" i="2"/>
  <c r="E20" i="2"/>
  <c r="D20" i="2"/>
  <c r="C20" i="2"/>
  <c r="G19" i="2"/>
  <c r="F19" i="2"/>
  <c r="E19" i="2"/>
  <c r="D19" i="2"/>
  <c r="C19" i="2"/>
  <c r="G18" i="2"/>
  <c r="F18" i="2"/>
  <c r="E18" i="2"/>
  <c r="D18" i="2"/>
  <c r="C18" i="2"/>
  <c r="G17" i="2"/>
  <c r="F17" i="2"/>
  <c r="E17" i="2"/>
  <c r="D17" i="2"/>
  <c r="C17" i="2"/>
  <c r="G16" i="2"/>
  <c r="F16" i="2"/>
  <c r="E16" i="2"/>
  <c r="D16" i="2"/>
  <c r="C16" i="2"/>
  <c r="F15" i="2"/>
  <c r="E15" i="2"/>
  <c r="D15" i="2"/>
  <c r="C15" i="2"/>
  <c r="G14" i="2"/>
  <c r="F14" i="2"/>
  <c r="E14" i="2"/>
  <c r="D14" i="2"/>
  <c r="C14" i="2"/>
  <c r="G13" i="2"/>
  <c r="F13" i="2"/>
  <c r="E13" i="2"/>
  <c r="D13" i="2"/>
  <c r="C13" i="2"/>
  <c r="G12" i="2"/>
  <c r="F12" i="2"/>
  <c r="E12" i="2"/>
  <c r="D12" i="2"/>
  <c r="C12" i="2"/>
  <c r="G11" i="2"/>
  <c r="F11" i="2"/>
  <c r="E11" i="2"/>
  <c r="D11" i="2"/>
  <c r="C11" i="2"/>
  <c r="G10" i="2"/>
  <c r="F10" i="2"/>
  <c r="E10" i="2"/>
  <c r="D10" i="2"/>
  <c r="C10" i="2"/>
  <c r="G9" i="2"/>
  <c r="F9" i="2"/>
  <c r="E9" i="2"/>
  <c r="D9" i="2"/>
  <c r="C9" i="2"/>
  <c r="G8" i="2"/>
  <c r="F8" i="2"/>
  <c r="E8" i="2"/>
  <c r="D8" i="2"/>
  <c r="C8" i="2"/>
  <c r="E7" i="2"/>
  <c r="E59" i="2" s="1"/>
  <c r="G6" i="2"/>
  <c r="F6" i="2"/>
  <c r="E6" i="2"/>
  <c r="D6" i="2"/>
  <c r="C6" i="2"/>
  <c r="G5" i="2"/>
  <c r="F5" i="2"/>
  <c r="E5" i="2"/>
  <c r="D5" i="2"/>
  <c r="C5" i="2"/>
  <c r="G67" i="1"/>
  <c r="F67" i="1"/>
  <c r="E67" i="1"/>
  <c r="D67" i="1"/>
  <c r="C67" i="1"/>
  <c r="G66" i="1"/>
  <c r="F66" i="1"/>
  <c r="E66" i="1"/>
  <c r="D66" i="1"/>
  <c r="C66" i="1"/>
  <c r="G65" i="1"/>
  <c r="F65" i="1"/>
  <c r="E65" i="1"/>
  <c r="D65" i="1"/>
  <c r="C65" i="1"/>
  <c r="G64" i="1"/>
  <c r="F64" i="1"/>
  <c r="E64" i="1"/>
  <c r="D64" i="1"/>
  <c r="C64" i="1"/>
  <c r="G63" i="1"/>
  <c r="F63" i="1"/>
  <c r="E63" i="1"/>
  <c r="D63" i="1"/>
  <c r="C63" i="1"/>
  <c r="G62" i="1"/>
  <c r="F62" i="1"/>
  <c r="E62" i="1"/>
  <c r="D62" i="1"/>
  <c r="C62" i="1"/>
  <c r="G61" i="1"/>
  <c r="F61" i="1"/>
  <c r="E61" i="1"/>
  <c r="D61" i="1"/>
  <c r="C61" i="1"/>
  <c r="G60" i="1"/>
  <c r="F60" i="1"/>
  <c r="E60" i="1"/>
  <c r="D60" i="1"/>
  <c r="C60" i="1"/>
  <c r="G59" i="1"/>
  <c r="F59" i="1"/>
  <c r="E59" i="1"/>
  <c r="D59" i="1"/>
  <c r="C59" i="1"/>
  <c r="G58" i="1"/>
  <c r="F58" i="1"/>
  <c r="E58" i="1"/>
  <c r="D58" i="1"/>
  <c r="C58" i="1"/>
  <c r="G57" i="1"/>
  <c r="F57" i="1"/>
  <c r="E57" i="1"/>
  <c r="E35" i="1" s="1"/>
  <c r="D57" i="1"/>
  <c r="D35" i="1" s="1"/>
  <c r="C57" i="1"/>
  <c r="C35" i="1" s="1"/>
  <c r="G56" i="1"/>
  <c r="F56" i="1"/>
  <c r="E56" i="1"/>
  <c r="D56" i="1"/>
  <c r="C56" i="1"/>
  <c r="G55" i="1"/>
  <c r="F55" i="1"/>
  <c r="E55" i="1"/>
  <c r="D55" i="1"/>
  <c r="C55" i="1"/>
  <c r="G54" i="1"/>
  <c r="F54" i="1"/>
  <c r="E54" i="1"/>
  <c r="D54" i="1"/>
  <c r="C54" i="1"/>
  <c r="G53" i="1"/>
  <c r="F53" i="1"/>
  <c r="E53" i="1"/>
  <c r="D53" i="1"/>
  <c r="C53" i="1"/>
  <c r="G52" i="1"/>
  <c r="F52" i="1"/>
  <c r="E52" i="1"/>
  <c r="D52" i="1"/>
  <c r="C52" i="1"/>
  <c r="G51" i="1"/>
  <c r="F51" i="1"/>
  <c r="E51" i="1"/>
  <c r="D51" i="1"/>
  <c r="C51" i="1"/>
  <c r="G50" i="1"/>
  <c r="F50" i="1"/>
  <c r="E50" i="1"/>
  <c r="D50" i="1"/>
  <c r="C50" i="1"/>
  <c r="G49" i="1"/>
  <c r="F49" i="1"/>
  <c r="E49" i="1"/>
  <c r="D49" i="1"/>
  <c r="C49" i="1"/>
  <c r="G48" i="1"/>
  <c r="F48" i="1"/>
  <c r="E48" i="1"/>
  <c r="D48" i="1"/>
  <c r="C48" i="1"/>
  <c r="G47" i="1"/>
  <c r="F47" i="1"/>
  <c r="E47" i="1"/>
  <c r="D47" i="1"/>
  <c r="C47" i="1"/>
  <c r="G46" i="1"/>
  <c r="F46" i="1"/>
  <c r="E46" i="1"/>
  <c r="D46" i="1"/>
  <c r="C46" i="1"/>
  <c r="G45" i="1"/>
  <c r="F45" i="1"/>
  <c r="E45" i="1"/>
  <c r="D45" i="1"/>
  <c r="C45" i="1"/>
  <c r="G44" i="1"/>
  <c r="F44" i="1"/>
  <c r="E44" i="1"/>
  <c r="D44" i="1"/>
  <c r="C44" i="1"/>
  <c r="G43" i="1"/>
  <c r="F43" i="1"/>
  <c r="E43" i="1"/>
  <c r="D43" i="1"/>
  <c r="C43" i="1"/>
  <c r="D42" i="1"/>
  <c r="C42" i="1"/>
  <c r="G41" i="1"/>
  <c r="F41" i="1"/>
  <c r="E41" i="1"/>
  <c r="D41" i="1"/>
  <c r="C41" i="1"/>
  <c r="G40" i="1"/>
  <c r="G42" i="1" s="1"/>
  <c r="F40" i="1"/>
  <c r="F42" i="1" s="1"/>
  <c r="E40" i="1"/>
  <c r="E42" i="1" s="1"/>
  <c r="D40" i="1"/>
  <c r="C40" i="1"/>
  <c r="G39" i="1"/>
  <c r="F39" i="1"/>
  <c r="E39" i="1"/>
  <c r="D39" i="1"/>
  <c r="C39" i="1"/>
  <c r="G38" i="1"/>
  <c r="F38" i="1"/>
  <c r="E38" i="1"/>
  <c r="D38" i="1"/>
  <c r="C38" i="1"/>
  <c r="G37" i="1"/>
  <c r="F37" i="1"/>
  <c r="E37" i="1"/>
  <c r="D37" i="1"/>
  <c r="C37" i="1"/>
  <c r="G36" i="1"/>
  <c r="F36" i="1"/>
  <c r="E36" i="1"/>
  <c r="D36" i="1"/>
  <c r="C36" i="1"/>
  <c r="G35" i="1"/>
  <c r="F35" i="1"/>
  <c r="G34" i="1"/>
  <c r="F34" i="1"/>
  <c r="E34" i="1"/>
  <c r="D34" i="1"/>
  <c r="C34" i="1"/>
  <c r="G33" i="1"/>
  <c r="F33" i="1"/>
  <c r="E33" i="1"/>
  <c r="D33" i="1"/>
  <c r="C33" i="1"/>
  <c r="G32" i="1"/>
  <c r="F32" i="1"/>
  <c r="E32" i="1"/>
  <c r="D32" i="1"/>
  <c r="C32" i="1"/>
  <c r="G31" i="1"/>
  <c r="D31" i="1"/>
  <c r="C31" i="1"/>
  <c r="G26" i="1"/>
  <c r="F26" i="1"/>
  <c r="E26" i="1"/>
  <c r="D26" i="1"/>
  <c r="C26" i="1"/>
  <c r="G25" i="1"/>
  <c r="F25" i="1"/>
  <c r="E25" i="1"/>
  <c r="D25" i="1"/>
  <c r="C25" i="1"/>
  <c r="G23" i="1"/>
  <c r="F23" i="1"/>
  <c r="E23" i="1"/>
  <c r="D23" i="1"/>
  <c r="C23" i="1"/>
  <c r="G22" i="1"/>
  <c r="F22" i="1"/>
  <c r="E22" i="1"/>
  <c r="D22" i="1"/>
  <c r="C22" i="1"/>
  <c r="G21" i="1"/>
  <c r="F21" i="1"/>
  <c r="E21" i="1"/>
  <c r="D21" i="1"/>
  <c r="C21" i="1"/>
  <c r="G20" i="1"/>
  <c r="F20" i="1"/>
  <c r="E20" i="1"/>
  <c r="D20" i="1"/>
  <c r="C20" i="1"/>
  <c r="G19" i="1"/>
  <c r="F19" i="1"/>
  <c r="E19" i="1"/>
  <c r="D19" i="1"/>
  <c r="C19" i="1"/>
  <c r="G18" i="1"/>
  <c r="F18" i="1"/>
  <c r="E18" i="1"/>
  <c r="D18" i="1"/>
  <c r="C18" i="1"/>
  <c r="G17" i="1"/>
  <c r="F17" i="1"/>
  <c r="E17" i="1"/>
  <c r="D17" i="1"/>
  <c r="C17" i="1"/>
  <c r="G16" i="1"/>
  <c r="F16" i="1"/>
  <c r="E16" i="1"/>
  <c r="D16" i="1"/>
  <c r="C16" i="1"/>
  <c r="G14" i="1"/>
  <c r="F14" i="1"/>
  <c r="E14" i="1"/>
  <c r="D14" i="1"/>
  <c r="C14" i="1"/>
  <c r="G13" i="1"/>
  <c r="F13" i="1"/>
  <c r="E13" i="1"/>
  <c r="D13" i="1"/>
  <c r="C13" i="1"/>
  <c r="G12" i="1"/>
  <c r="F12" i="1"/>
  <c r="E12" i="1"/>
  <c r="D12" i="1"/>
  <c r="C12" i="1"/>
  <c r="G11" i="1"/>
  <c r="F11" i="1"/>
  <c r="E11" i="1"/>
  <c r="D11" i="1"/>
  <c r="C11" i="1"/>
  <c r="G10" i="1"/>
  <c r="F10" i="1"/>
  <c r="E10" i="1"/>
  <c r="D10" i="1"/>
  <c r="C10" i="1"/>
  <c r="G9" i="1"/>
  <c r="F9" i="1"/>
  <c r="E9" i="1"/>
  <c r="D9" i="1"/>
  <c r="C9" i="1"/>
  <c r="G8" i="1"/>
  <c r="F8" i="1"/>
  <c r="E8" i="1"/>
  <c r="D8" i="1"/>
  <c r="C8" i="1"/>
  <c r="G7" i="1"/>
  <c r="F7" i="1"/>
  <c r="E7" i="1"/>
  <c r="D7" i="1"/>
  <c r="C7" i="1"/>
  <c r="G6" i="1"/>
  <c r="F6" i="1"/>
  <c r="E6" i="1"/>
  <c r="D6" i="1"/>
  <c r="C6" i="1"/>
  <c r="G5" i="1"/>
  <c r="F5" i="1"/>
  <c r="E5" i="1"/>
  <c r="D5" i="1"/>
  <c r="C5" i="1"/>
</calcChain>
</file>

<file path=xl/sharedStrings.xml><?xml version="1.0" encoding="utf-8"?>
<sst xmlns="http://schemas.openxmlformats.org/spreadsheetml/2006/main" count="408" uniqueCount="73">
  <si>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</si>
  <si>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</si>
  <si>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</si>
  <si>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</si>
  <si>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</si>
  <si>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</si>
  <si>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</si>
  <si>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</si>
  <si>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</si>
  <si>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</si>
  <si>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</si>
  <si>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</si>
  <si>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</si>
  <si>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</si>
  <si>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</si>
  <si>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</si>
  <si>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</si>
  <si>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</si>
  <si>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</si>
  <si>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</si>
  <si>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</si>
  <si>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</si>
  <si>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</si>
  <si>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</si>
  <si>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</si>
  <si>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</si>
  <si>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</si>
  <si>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</si>
  <si>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</si>
  <si>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</si>
  <si>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</si>
  <si>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</si>
  <si>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</si>
  <si>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</si>
  <si>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</si>
  <si>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</si>
  <si>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</si>
  <si>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</si>
  <si>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</si>
  <si>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</si>
  <si>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</si>
  <si>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</si>
  <si>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</si>
  <si>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</si>
  <si>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</si>
  <si>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</si>
  <si>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</si>
  <si>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</si>
  <si>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</si>
  <si>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</si>
  <si>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</si>
  <si>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</si>
  <si>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</si>
  <si>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</si>
  <si>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</si>
  <si>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</si>
  <si>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</si>
  <si>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</si>
  <si>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</si>
  <si>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</si>
  <si>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</si>
  <si>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</si>
  <si>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</si>
  <si>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</si>
  <si>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</si>
  <si>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</si>
  <si>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</si>
  <si>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 xml:space="preserve">Foseco India </t>
  </si>
  <si>
    <t>Marine Electric</t>
  </si>
  <si>
    <t>Marathon Nextgen</t>
  </si>
  <si>
    <t>TCI Express</t>
  </si>
  <si>
    <t>Polo Queen India</t>
  </si>
  <si>
    <t>Orissa Minerals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</si>
</sst>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"/>
      <family val="2"/>
    </font>
    <font>
      <sz val="11"/>
      <color rgb="FF404040"/>
      <name val="Segoe UI"/>
      <family val="2"/>
    </font>
    <font>
      <sz val="11"/>
      <color rgb="FF212529"/>
      <name val="Segoe UI"/>
      <family val="2"/>
    </font>
    <font>
      <sz val="11"/>
      <color rgb="FF333333"/>
      <name val="Segoe UI"/>
      <family val="2"/>
    </font>
    <font>
      <sz val="11"/>
      <color rgb="FF111827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0" borderId="5" xfId="0" applyFont="1" applyBorder="1" applyAlignment="1">
      <alignment horizontal="left" indent="1"/>
    </xf>
    <xf numFmtId="2" fontId="4" fillId="4" borderId="5" xfId="0" applyNumberFormat="1" applyFont="1" applyFill="1" applyBorder="1" applyAlignment="1">
      <alignment horizontal="left" wrapText="1" indent="1"/>
    </xf>
    <xf numFmtId="9" fontId="4" fillId="4" borderId="5" xfId="0" applyNumberFormat="1" applyFont="1" applyFill="1" applyBorder="1" applyAlignment="1">
      <alignment horizontal="left" wrapText="1" indent="1"/>
    </xf>
    <xf numFmtId="10" fontId="4" fillId="4" borderId="5" xfId="0" applyNumberFormat="1" applyFont="1" applyFill="1" applyBorder="1" applyAlignment="1">
      <alignment horizontal="left" wrapText="1" indent="1"/>
    </xf>
    <xf numFmtId="0" fontId="0" fillId="0" borderId="4" xfId="0" applyBorder="1" applyAlignment="1">
      <alignment vertical="center" wrapText="1"/>
    </xf>
    <xf numFmtId="0" fontId="3" fillId="0" borderId="4" xfId="0" applyFont="1" applyBorder="1"/>
    <xf numFmtId="0" fontId="4" fillId="0" borderId="4" xfId="0" applyFont="1" applyBorder="1"/>
    <xf numFmtId="0" fontId="3" fillId="4" borderId="4" xfId="0" applyFont="1" applyFill="1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indent="1"/>
    </xf>
    <xf numFmtId="0" fontId="3" fillId="0" borderId="5" xfId="0" applyFont="1" applyBorder="1"/>
    <xf numFmtId="0" fontId="4" fillId="4" borderId="5" xfId="0" applyFont="1" applyFill="1" applyBorder="1" applyAlignment="1">
      <alignment horizontal="left" wrapText="1" indent="1"/>
    </xf>
    <xf numFmtId="0" fontId="4" fillId="0" borderId="5" xfId="0" applyFont="1" applyBorder="1"/>
    <xf numFmtId="0" fontId="3" fillId="4" borderId="5" xfId="0" applyFont="1" applyFill="1" applyBorder="1" applyAlignment="1">
      <alignment horizontal="left" vertical="center" wrapText="1" indent="1"/>
    </xf>
    <xf numFmtId="0" fontId="5" fillId="4" borderId="5" xfId="0" applyFont="1" applyFill="1" applyBorder="1" applyAlignment="1">
      <alignment horizontal="left" wrapText="1" indent="1"/>
    </xf>
    <xf numFmtId="0" fontId="6" fillId="4" borderId="5" xfId="0" applyFont="1" applyFill="1" applyBorder="1" applyAlignment="1">
      <alignment horizontal="left" wrapText="1" indent="1"/>
    </xf>
    <xf numFmtId="0" fontId="6" fillId="0" borderId="5" xfId="0" applyFont="1" applyBorder="1" applyAlignment="1">
      <alignment horizontal="left" indent="1"/>
    </xf>
    <xf numFmtId="0" fontId="0" fillId="0" borderId="6" xfId="0" applyBorder="1" applyAlignment="1">
      <alignment horizontal="center"/>
    </xf>
    <xf numFmtId="2" fontId="6" fillId="4" borderId="5" xfId="0" applyNumberFormat="1" applyFont="1" applyFill="1" applyBorder="1" applyAlignment="1">
      <alignment horizontal="left" wrapText="1" indent="1"/>
    </xf>
    <xf numFmtId="2" fontId="6" fillId="0" borderId="5" xfId="0" applyNumberFormat="1" applyFont="1" applyBorder="1" applyAlignment="1">
      <alignment horizontal="left" indent="1"/>
    </xf>
    <xf numFmtId="0" fontId="7" fillId="0" borderId="5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bhilasha\Downloads\UptoSkills%20Task%206%20Rough.xlsx" TargetMode="External"/><Relationship Id="rId1" Type="http://schemas.openxmlformats.org/officeDocument/2006/relationships/externalLinkPath" Target="UptoSkills%20Task%206%20Roug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seco India"/>
      <sheetName val="Foseco India Financials"/>
      <sheetName val="Marine Electric"/>
      <sheetName val="Marine Electric Financials"/>
      <sheetName val="Marathon Nextgen"/>
      <sheetName val="Marathon Nextgen Financials"/>
      <sheetName val="TCI Express"/>
      <sheetName val="TCI Express Financials"/>
      <sheetName val="Polo Queen India"/>
      <sheetName val="Polo Queen India Financials"/>
      <sheetName val="Orissa Minerals"/>
      <sheetName val="Orissa Minerals Financials"/>
    </sheetNames>
    <sheetDataSet>
      <sheetData sheetId="0">
        <row r="3">
          <cell r="C3">
            <v>114.35</v>
          </cell>
          <cell r="D3">
            <v>114.28</v>
          </cell>
          <cell r="E3">
            <v>71.98</v>
          </cell>
          <cell r="F3">
            <v>51.16</v>
          </cell>
          <cell r="G3">
            <v>24.17</v>
          </cell>
        </row>
        <row r="6">
          <cell r="C6">
            <v>537.69451898148884</v>
          </cell>
          <cell r="D6">
            <v>448.78186801167908</v>
          </cell>
          <cell r="E6">
            <v>374.25449689726344</v>
          </cell>
          <cell r="F6">
            <v>326.736302542614</v>
          </cell>
          <cell r="G6">
            <v>285.9911885443874</v>
          </cell>
        </row>
      </sheetData>
      <sheetData sheetId="1">
        <row r="3">
          <cell r="B3">
            <v>52478.39</v>
          </cell>
          <cell r="C3">
            <v>47740.9</v>
          </cell>
          <cell r="D3">
            <v>40673.51</v>
          </cell>
          <cell r="E3">
            <v>33801.11</v>
          </cell>
          <cell r="F3">
            <v>25115.040000000001</v>
          </cell>
        </row>
        <row r="4">
          <cell r="B4">
            <v>54301.7</v>
          </cell>
          <cell r="C4">
            <v>49888.95</v>
          </cell>
          <cell r="D4">
            <v>41421.620000000003</v>
          </cell>
          <cell r="E4">
            <v>34362.46</v>
          </cell>
          <cell r="F4">
            <v>25735.96</v>
          </cell>
          <cell r="G4">
            <v>33033.65</v>
          </cell>
        </row>
        <row r="5">
          <cell r="B5">
            <v>28945.93</v>
          </cell>
          <cell r="C5">
            <v>25917.07</v>
          </cell>
          <cell r="D5">
            <v>22887.77</v>
          </cell>
          <cell r="E5">
            <v>19188.78</v>
          </cell>
          <cell r="F5">
            <v>14114.56</v>
          </cell>
        </row>
        <row r="6">
          <cell r="B6">
            <v>25355.769999999997</v>
          </cell>
          <cell r="C6">
            <v>23971.879999999997</v>
          </cell>
          <cell r="D6">
            <v>18533.850000000002</v>
          </cell>
          <cell r="E6">
            <v>15173.68</v>
          </cell>
          <cell r="F6">
            <v>11621.4</v>
          </cell>
        </row>
        <row r="8">
          <cell r="B8">
            <v>10849.639999999998</v>
          </cell>
          <cell r="C8">
            <v>9113.3399999999965</v>
          </cell>
          <cell r="D8">
            <v>7023.2800000000025</v>
          </cell>
          <cell r="E8">
            <v>4920.4500000000007</v>
          </cell>
          <cell r="F8">
            <v>2699.9799999999996</v>
          </cell>
          <cell r="G8">
            <v>5382.6100000000024</v>
          </cell>
        </row>
        <row r="10">
          <cell r="B10">
            <v>9848.7699999999968</v>
          </cell>
          <cell r="C10">
            <v>8334.1699999999964</v>
          </cell>
          <cell r="D10">
            <v>6133.0700000000024</v>
          </cell>
          <cell r="E10">
            <v>4332.2700000000004</v>
          </cell>
          <cell r="F10">
            <v>2108.9199999999996</v>
          </cell>
          <cell r="G10">
            <v>4962.9100000000026</v>
          </cell>
        </row>
        <row r="11">
          <cell r="B11">
            <v>15.36</v>
          </cell>
          <cell r="C11">
            <v>7.31</v>
          </cell>
          <cell r="F11">
            <v>7.0000000000000007E-2</v>
          </cell>
        </row>
        <row r="12">
          <cell r="B12">
            <v>9833.41</v>
          </cell>
          <cell r="C12">
            <v>9515.36</v>
          </cell>
          <cell r="D12">
            <v>6133.07</v>
          </cell>
          <cell r="E12">
            <v>4332.2700000000004</v>
          </cell>
          <cell r="F12">
            <v>2108.85</v>
          </cell>
        </row>
        <row r="13">
          <cell r="B13">
            <v>2530.67</v>
          </cell>
          <cell r="C13">
            <v>2217.0500000000002</v>
          </cell>
          <cell r="D13">
            <v>1536.25</v>
          </cell>
          <cell r="E13">
            <v>1065.24</v>
          </cell>
          <cell r="F13">
            <v>565.16999999999996</v>
          </cell>
        </row>
        <row r="14">
          <cell r="B14">
            <v>7302.74</v>
          </cell>
          <cell r="C14">
            <v>7298.31</v>
          </cell>
          <cell r="D14">
            <v>4596.82</v>
          </cell>
          <cell r="E14">
            <v>3267.03</v>
          </cell>
          <cell r="F14">
            <v>1543.68</v>
          </cell>
          <cell r="G14">
            <v>3453.29</v>
          </cell>
        </row>
        <row r="19">
          <cell r="B19">
            <v>45114.044999999998</v>
          </cell>
          <cell r="C19">
            <v>38231.145000000004</v>
          </cell>
          <cell r="D19">
            <v>31979.075000000004</v>
          </cell>
          <cell r="E19">
            <v>27877.32</v>
          </cell>
          <cell r="F19">
            <v>25586.904999999999</v>
          </cell>
        </row>
        <row r="22">
          <cell r="B22">
            <v>11136.305</v>
          </cell>
          <cell r="C22">
            <v>9334.4650000000001</v>
          </cell>
          <cell r="D22">
            <v>7967</v>
          </cell>
          <cell r="E22">
            <v>6955.18</v>
          </cell>
          <cell r="F22">
            <v>6887.58</v>
          </cell>
        </row>
        <row r="24">
          <cell r="B24">
            <v>34495.759999999995</v>
          </cell>
          <cell r="C24">
            <v>28791.189999999995</v>
          </cell>
          <cell r="D24">
            <v>23998.230000000003</v>
          </cell>
          <cell r="E24">
            <v>20929.910000000003</v>
          </cell>
          <cell r="F24">
            <v>18322.730000000003</v>
          </cell>
        </row>
        <row r="26">
          <cell r="B26">
            <v>4642.7</v>
          </cell>
          <cell r="C26">
            <v>4025.43</v>
          </cell>
          <cell r="D26">
            <v>3180.96</v>
          </cell>
          <cell r="E26">
            <v>3567.35</v>
          </cell>
          <cell r="F26">
            <v>3561.63</v>
          </cell>
        </row>
        <row r="28">
          <cell r="B28">
            <v>9066.27</v>
          </cell>
          <cell r="C28">
            <v>20758.79</v>
          </cell>
          <cell r="D28">
            <v>18871.02</v>
          </cell>
          <cell r="E28">
            <v>14917.79</v>
          </cell>
          <cell r="F28">
            <v>13630.02</v>
          </cell>
        </row>
        <row r="31">
          <cell r="B31">
            <v>3515.66</v>
          </cell>
          <cell r="C31">
            <v>2646.73</v>
          </cell>
          <cell r="D31">
            <v>2129.3249999999998</v>
          </cell>
          <cell r="E31">
            <v>1753.8400000000001</v>
          </cell>
          <cell r="F31">
            <v>1595.44</v>
          </cell>
        </row>
        <row r="34">
          <cell r="B34">
            <v>42967.43</v>
          </cell>
          <cell r="C34">
            <v>37269.21</v>
          </cell>
          <cell r="D34">
            <v>30645.55</v>
          </cell>
          <cell r="E34">
            <v>25433.15</v>
          </cell>
          <cell r="F34">
            <v>21885.57</v>
          </cell>
        </row>
        <row r="35">
          <cell r="B35">
            <v>48277.21</v>
          </cell>
          <cell r="C35">
            <v>41950.879999999997</v>
          </cell>
          <cell r="D35">
            <v>34511.410000000003</v>
          </cell>
          <cell r="E35">
            <v>29446.74</v>
          </cell>
          <cell r="F35">
            <v>26307.9</v>
          </cell>
        </row>
        <row r="36">
          <cell r="B36">
            <v>34339.64</v>
          </cell>
          <cell r="C36">
            <v>28661.27</v>
          </cell>
          <cell r="D36">
            <v>23901.61</v>
          </cell>
          <cell r="E36">
            <v>20866.88</v>
          </cell>
          <cell r="F36">
            <v>18264.71</v>
          </cell>
        </row>
        <row r="39">
          <cell r="B39">
            <v>11808.77</v>
          </cell>
          <cell r="C39">
            <v>10025.235000000001</v>
          </cell>
          <cell r="D39">
            <v>7924.4549999999999</v>
          </cell>
          <cell r="E39">
            <v>6912.3099999999995</v>
          </cell>
          <cell r="F39">
            <v>6550.51</v>
          </cell>
        </row>
        <row r="40">
          <cell r="B40">
            <v>13781.45</v>
          </cell>
          <cell r="C40">
            <v>13159.69</v>
          </cell>
          <cell r="D40">
            <v>10513.18</v>
          </cell>
          <cell r="E40">
            <v>8516.83</v>
          </cell>
          <cell r="F40">
            <v>7985.17</v>
          </cell>
        </row>
        <row r="41">
          <cell r="B41">
            <v>13937.57</v>
          </cell>
          <cell r="C41">
            <v>13289.61</v>
          </cell>
          <cell r="D41">
            <v>10609.8</v>
          </cell>
          <cell r="E41">
            <v>8579.86</v>
          </cell>
          <cell r="F41">
            <v>8043.19</v>
          </cell>
        </row>
        <row r="45">
          <cell r="B45">
            <v>26647.75</v>
          </cell>
          <cell r="C45">
            <v>22120.945</v>
          </cell>
          <cell r="D45">
            <v>18524.345000000001</v>
          </cell>
          <cell r="E45">
            <v>15408.36</v>
          </cell>
          <cell r="F45">
            <v>13434.45</v>
          </cell>
        </row>
        <row r="47">
          <cell r="B47">
            <v>2912.1</v>
          </cell>
          <cell r="C47">
            <v>2307.15</v>
          </cell>
          <cell r="D47">
            <v>1401.35</v>
          </cell>
          <cell r="E47">
            <v>1140</v>
          </cell>
          <cell r="F47">
            <v>880.05</v>
          </cell>
        </row>
        <row r="49">
          <cell r="B49">
            <v>977.72</v>
          </cell>
          <cell r="C49">
            <v>777.32</v>
          </cell>
          <cell r="D49">
            <v>890.21</v>
          </cell>
          <cell r="E49">
            <v>588.17999999999995</v>
          </cell>
          <cell r="F49">
            <v>591.05999999999995</v>
          </cell>
        </row>
        <row r="50">
          <cell r="B50">
            <v>4224.87</v>
          </cell>
          <cell r="C50">
            <v>5710.24</v>
          </cell>
          <cell r="D50">
            <v>5871.37</v>
          </cell>
          <cell r="E50">
            <v>1981.68</v>
          </cell>
          <cell r="F50">
            <v>3028.89</v>
          </cell>
        </row>
        <row r="51">
          <cell r="B51">
            <v>1597.06</v>
          </cell>
          <cell r="C51">
            <v>2550.1799999999998</v>
          </cell>
          <cell r="D51">
            <v>1608.57</v>
          </cell>
          <cell r="E51">
            <v>646.48</v>
          </cell>
          <cell r="F51">
            <v>319.32</v>
          </cell>
        </row>
        <row r="52">
          <cell r="B52">
            <v>0.60454984867601091</v>
          </cell>
          <cell r="C52">
            <v>0.57470832554644857</v>
          </cell>
          <cell r="D52">
            <v>0.58335402697252869</v>
          </cell>
          <cell r="E52">
            <v>0.57447174118425326</v>
          </cell>
          <cell r="F52">
            <v>0.52837360640720088</v>
          </cell>
        </row>
        <row r="53">
          <cell r="B53">
            <v>0.57948564136162806</v>
          </cell>
          <cell r="C53">
            <v>0.53129374163307186</v>
          </cell>
          <cell r="D53">
            <v>0.50962594689698271</v>
          </cell>
          <cell r="E53">
            <v>0.49578425319746766</v>
          </cell>
          <cell r="F53">
            <v>0.45667042979485251</v>
          </cell>
        </row>
        <row r="54">
          <cell r="B54">
            <v>0.20400453961610451</v>
          </cell>
          <cell r="C54">
            <v>0.19866496245132395</v>
          </cell>
          <cell r="D54">
            <v>0.17771137139861864</v>
          </cell>
          <cell r="E54">
            <v>0.14712222813119552</v>
          </cell>
          <cell r="F54">
            <v>8.016299286526099E-2</v>
          </cell>
        </row>
        <row r="55">
          <cell r="B55">
            <v>6.03203871971889E-2</v>
          </cell>
          <cell r="C55">
            <v>5.4996462529510709E-2</v>
          </cell>
          <cell r="D55">
            <v>4.0605411369746984E-2</v>
          </cell>
          <cell r="E55">
            <v>3.8713962903873231E-2</v>
          </cell>
          <cell r="F55">
            <v>3.3451928888280705E-2</v>
          </cell>
        </row>
        <row r="56">
          <cell r="B56">
            <v>1.0870220130782207</v>
          </cell>
          <cell r="C56">
            <v>1.1380190355959161</v>
          </cell>
          <cell r="D56">
            <v>1.1785525424779804</v>
          </cell>
          <cell r="E56">
            <v>1.1478727356576652</v>
          </cell>
          <cell r="F56">
            <v>0.95465772638637059</v>
          </cell>
        </row>
        <row r="57">
          <cell r="B57">
            <v>1553.99</v>
          </cell>
          <cell r="C57">
            <v>1256.6400000000001</v>
          </cell>
          <cell r="D57">
            <v>804.83</v>
          </cell>
          <cell r="E57">
            <v>547.03</v>
          </cell>
          <cell r="F57">
            <v>442.48</v>
          </cell>
        </row>
        <row r="59">
          <cell r="B59">
            <v>63.86459</v>
          </cell>
          <cell r="C59">
            <v>63.86459</v>
          </cell>
          <cell r="D59">
            <v>63.86459</v>
          </cell>
          <cell r="E59">
            <v>63.86459</v>
          </cell>
          <cell r="F59">
            <v>63.86459</v>
          </cell>
        </row>
        <row r="60">
          <cell r="B60">
            <v>34302.269999999997</v>
          </cell>
          <cell r="C60">
            <v>28619.67</v>
          </cell>
          <cell r="D60">
            <v>23901.610000000004</v>
          </cell>
          <cell r="E60">
            <v>20866.88</v>
          </cell>
          <cell r="F60">
            <v>18264.710000000003</v>
          </cell>
        </row>
        <row r="61">
          <cell r="B61">
            <v>2670.88</v>
          </cell>
          <cell r="C61">
            <v>4453.5999999999995</v>
          </cell>
          <cell r="D61">
            <v>5066.54</v>
          </cell>
          <cell r="E61">
            <v>1434.65</v>
          </cell>
          <cell r="F61">
            <v>2586.41</v>
          </cell>
        </row>
        <row r="62">
          <cell r="B62">
            <v>25.006971782015668</v>
          </cell>
          <cell r="C62">
            <v>39.931047862360032</v>
          </cell>
          <cell r="D62">
            <v>25.187196848832819</v>
          </cell>
          <cell r="E62">
            <v>10.122667349778649</v>
          </cell>
          <cell r="F62">
            <v>4.9999538085189306</v>
          </cell>
        </row>
        <row r="63">
          <cell r="B63">
            <v>223</v>
          </cell>
          <cell r="C63">
            <v>220</v>
          </cell>
          <cell r="D63">
            <v>225</v>
          </cell>
          <cell r="E63">
            <v>205</v>
          </cell>
          <cell r="F63">
            <v>203</v>
          </cell>
        </row>
        <row r="68">
          <cell r="B68">
            <v>821.71340957485199</v>
          </cell>
          <cell r="C68">
            <v>747.53317918427103</v>
          </cell>
          <cell r="D68">
            <v>636.87107362624579</v>
          </cell>
          <cell r="E68">
            <v>529.26214667627244</v>
          </cell>
          <cell r="F68">
            <v>393.25454058344383</v>
          </cell>
        </row>
        <row r="69">
          <cell r="B69">
            <v>9.92333617506163</v>
          </cell>
          <cell r="C69">
            <v>17.375903874536519</v>
          </cell>
          <cell r="D69">
            <v>20.331876675055941</v>
          </cell>
          <cell r="E69">
            <v>34.585133051749068</v>
          </cell>
          <cell r="F69">
            <v>-22.129677831627355</v>
          </cell>
        </row>
      </sheetData>
      <sheetData sheetId="2">
        <row r="3">
          <cell r="E3">
            <v>1.06</v>
          </cell>
        </row>
        <row r="57">
          <cell r="C57">
            <v>38.680306846936141</v>
          </cell>
          <cell r="D57">
            <v>30.913292031361948</v>
          </cell>
          <cell r="E57">
            <v>3.4973667204543126</v>
          </cell>
          <cell r="F57">
            <v>20.525807670243999</v>
          </cell>
          <cell r="G57">
            <v>0.99671686363909795</v>
          </cell>
        </row>
      </sheetData>
      <sheetData sheetId="3">
        <row r="3">
          <cell r="B3">
            <v>62212.07</v>
          </cell>
          <cell r="C3">
            <v>44285.440000000002</v>
          </cell>
          <cell r="D3">
            <v>37632.86</v>
          </cell>
          <cell r="E3">
            <v>25128.66</v>
          </cell>
          <cell r="F3">
            <v>28870.89</v>
          </cell>
          <cell r="G3">
            <v>39984.129999999997</v>
          </cell>
        </row>
        <row r="5">
          <cell r="B5">
            <v>47027.91</v>
          </cell>
          <cell r="C5">
            <v>32967.56</v>
          </cell>
          <cell r="D5">
            <v>28330.29</v>
          </cell>
          <cell r="E5">
            <v>17391.36</v>
          </cell>
          <cell r="F5">
            <v>20515.79</v>
          </cell>
        </row>
        <row r="6">
          <cell r="B6">
            <v>15899.309999999998</v>
          </cell>
          <cell r="C6">
            <v>11770.450000000004</v>
          </cell>
          <cell r="D6">
            <v>9787.9099999999962</v>
          </cell>
          <cell r="E6">
            <v>8510.39</v>
          </cell>
          <cell r="F6">
            <v>8830.7199999999975</v>
          </cell>
        </row>
        <row r="8">
          <cell r="B8">
            <v>5892.409999999998</v>
          </cell>
          <cell r="C8">
            <v>4309.4100000000044</v>
          </cell>
          <cell r="D8">
            <v>3609.2399999999961</v>
          </cell>
          <cell r="E8">
            <v>3495.8499999999995</v>
          </cell>
          <cell r="F8">
            <v>2835.6399999999976</v>
          </cell>
          <cell r="G8">
            <v>2608.5499999999984</v>
          </cell>
        </row>
        <row r="10">
          <cell r="B10">
            <v>4855.7799999999979</v>
          </cell>
          <cell r="C10">
            <v>3501.4200000000046</v>
          </cell>
          <cell r="D10">
            <v>2674.609999999996</v>
          </cell>
          <cell r="E10">
            <v>2584.2299999999996</v>
          </cell>
          <cell r="F10">
            <v>2144.1299999999974</v>
          </cell>
          <cell r="G10">
            <v>2122.9699999999984</v>
          </cell>
        </row>
        <row r="11">
          <cell r="B11">
            <v>1237.92</v>
          </cell>
          <cell r="C11">
            <v>994.13</v>
          </cell>
          <cell r="D11">
            <v>728.14</v>
          </cell>
          <cell r="E11">
            <v>892.76</v>
          </cell>
          <cell r="F11">
            <v>1007.53</v>
          </cell>
        </row>
        <row r="12">
          <cell r="B12">
            <v>3632.01</v>
          </cell>
          <cell r="C12">
            <v>2507.29</v>
          </cell>
          <cell r="D12">
            <v>1944.05</v>
          </cell>
          <cell r="E12">
            <v>1691.34</v>
          </cell>
          <cell r="F12">
            <v>1136.5999999999999</v>
          </cell>
        </row>
        <row r="13">
          <cell r="B13">
            <v>1055.68</v>
          </cell>
          <cell r="C13">
            <v>827.21</v>
          </cell>
          <cell r="D13">
            <v>616.23</v>
          </cell>
          <cell r="E13">
            <v>338.15</v>
          </cell>
          <cell r="F13">
            <v>224.78</v>
          </cell>
        </row>
        <row r="14">
          <cell r="B14">
            <v>2576.33</v>
          </cell>
          <cell r="C14">
            <v>1680.08</v>
          </cell>
          <cell r="D14">
            <v>1327.82</v>
          </cell>
          <cell r="E14">
            <v>1353.19</v>
          </cell>
          <cell r="F14">
            <v>911.81</v>
          </cell>
          <cell r="G14">
            <v>915.24</v>
          </cell>
        </row>
        <row r="22">
          <cell r="B22">
            <v>27155.96</v>
          </cell>
          <cell r="C22">
            <v>19913.625</v>
          </cell>
          <cell r="D22">
            <v>17279.080000000002</v>
          </cell>
          <cell r="E22">
            <v>17203.864999999998</v>
          </cell>
          <cell r="F22">
            <v>18043.02</v>
          </cell>
        </row>
        <row r="24">
          <cell r="B24">
            <v>28793.360000000001</v>
          </cell>
          <cell r="C24">
            <v>24189.140000000003</v>
          </cell>
          <cell r="D24">
            <v>18944.55</v>
          </cell>
          <cell r="E24">
            <v>18222.470000000005</v>
          </cell>
          <cell r="F24">
            <v>17330.27</v>
          </cell>
        </row>
        <row r="26">
          <cell r="B26">
            <v>5186.08</v>
          </cell>
          <cell r="C26">
            <v>4270.82</v>
          </cell>
          <cell r="D26">
            <v>4493.8</v>
          </cell>
          <cell r="E26">
            <v>4321.93</v>
          </cell>
          <cell r="F26">
            <v>4405.4399999999996</v>
          </cell>
        </row>
        <row r="28">
          <cell r="B28">
            <v>653.17999999999995</v>
          </cell>
          <cell r="C28">
            <v>291.70999999999998</v>
          </cell>
          <cell r="D28">
            <v>144.26</v>
          </cell>
          <cell r="E28">
            <v>426.38</v>
          </cell>
          <cell r="F28">
            <v>1459.64</v>
          </cell>
        </row>
        <row r="30">
          <cell r="B30">
            <v>9226.8700000000008</v>
          </cell>
          <cell r="C30">
            <v>6378.68</v>
          </cell>
          <cell r="D30">
            <v>7912.31</v>
          </cell>
          <cell r="E30">
            <v>7920.17</v>
          </cell>
          <cell r="F30">
            <v>7476.9</v>
          </cell>
        </row>
        <row r="31">
          <cell r="B31">
            <v>7802.7750000000005</v>
          </cell>
          <cell r="C31">
            <v>7145.4950000000008</v>
          </cell>
          <cell r="D31">
            <v>7916.24</v>
          </cell>
          <cell r="E31">
            <v>7698.5349999999999</v>
          </cell>
          <cell r="F31">
            <v>6532.4650000000001</v>
          </cell>
        </row>
        <row r="32">
          <cell r="B32">
            <v>656.63</v>
          </cell>
          <cell r="C32">
            <v>592.89</v>
          </cell>
          <cell r="D32">
            <v>420.73</v>
          </cell>
          <cell r="E32">
            <v>386.38</v>
          </cell>
        </row>
        <row r="33">
          <cell r="B33">
            <v>598.73</v>
          </cell>
          <cell r="C33">
            <v>345.78</v>
          </cell>
          <cell r="D33">
            <v>325.44</v>
          </cell>
          <cell r="E33">
            <v>336.62</v>
          </cell>
        </row>
        <row r="34">
          <cell r="B34">
            <v>48556.17</v>
          </cell>
          <cell r="C34">
            <v>35896.269999999997</v>
          </cell>
          <cell r="D34">
            <v>30391.23</v>
          </cell>
          <cell r="E34">
            <v>32295.919999999998</v>
          </cell>
          <cell r="F34">
            <v>31689.72</v>
          </cell>
        </row>
        <row r="35">
          <cell r="B35">
            <v>61571.45</v>
          </cell>
          <cell r="C35">
            <v>46574.15</v>
          </cell>
          <cell r="D35">
            <v>37342.04</v>
          </cell>
          <cell r="E35">
            <v>38322.660000000003</v>
          </cell>
          <cell r="F35">
            <v>38145.97</v>
          </cell>
        </row>
        <row r="36">
          <cell r="B36">
            <v>25550.2</v>
          </cell>
          <cell r="C36">
            <v>21479.75</v>
          </cell>
          <cell r="D36">
            <v>18158.95</v>
          </cell>
          <cell r="E36">
            <v>16999.95</v>
          </cell>
          <cell r="F36">
            <v>15611.71</v>
          </cell>
        </row>
        <row r="39">
          <cell r="B39">
            <v>18005.334999999999</v>
          </cell>
          <cell r="C39">
            <v>13433.44</v>
          </cell>
          <cell r="D39">
            <v>12509.285</v>
          </cell>
          <cell r="E39">
            <v>13806.575000000001</v>
          </cell>
          <cell r="F39">
            <v>14133.145</v>
          </cell>
        </row>
        <row r="40">
          <cell r="B40">
            <v>32778.089999999997</v>
          </cell>
          <cell r="C40">
            <v>22385.01</v>
          </cell>
          <cell r="D40">
            <v>18397.490000000002</v>
          </cell>
          <cell r="E40">
            <v>20100.189999999999</v>
          </cell>
          <cell r="F40">
            <v>20815.7</v>
          </cell>
        </row>
        <row r="41">
          <cell r="B41">
            <v>36021.25</v>
          </cell>
          <cell r="C41">
            <v>25094.400000000001</v>
          </cell>
          <cell r="D41">
            <v>19183.09</v>
          </cell>
          <cell r="E41">
            <v>21322.71</v>
          </cell>
          <cell r="F41">
            <v>17330.27</v>
          </cell>
        </row>
        <row r="44">
          <cell r="B44">
            <v>15778.080000000002</v>
          </cell>
          <cell r="C44">
            <v>13511.259999999998</v>
          </cell>
          <cell r="D44">
            <v>11993.739999999998</v>
          </cell>
          <cell r="E44">
            <v>12195.73</v>
          </cell>
          <cell r="F44">
            <v>10874.02</v>
          </cell>
        </row>
        <row r="49">
          <cell r="B49">
            <v>678.38</v>
          </cell>
          <cell r="C49">
            <v>665.71</v>
          </cell>
          <cell r="D49">
            <v>810.71</v>
          </cell>
          <cell r="E49">
            <v>800.1</v>
          </cell>
        </row>
        <row r="50">
          <cell r="B50">
            <v>-735.74</v>
          </cell>
          <cell r="C50">
            <v>-276.63</v>
          </cell>
          <cell r="D50">
            <v>4706.5</v>
          </cell>
          <cell r="E50">
            <v>227.89</v>
          </cell>
          <cell r="F50">
            <v>1886.69</v>
          </cell>
        </row>
        <row r="51">
          <cell r="B51">
            <v>0</v>
          </cell>
          <cell r="C51">
            <v>0</v>
          </cell>
          <cell r="D51">
            <v>244.41</v>
          </cell>
          <cell r="E51">
            <v>0</v>
          </cell>
          <cell r="F51">
            <v>0</v>
          </cell>
        </row>
        <row r="57">
          <cell r="B57">
            <v>2416.3000000000002</v>
          </cell>
          <cell r="C57">
            <v>2296.6799999999998</v>
          </cell>
          <cell r="D57">
            <v>1189.57</v>
          </cell>
          <cell r="E57">
            <v>470.64</v>
          </cell>
          <cell r="F57">
            <v>315.47000000000003</v>
          </cell>
        </row>
        <row r="59">
          <cell r="B59">
            <v>1326.6524999999999</v>
          </cell>
          <cell r="C59">
            <v>1263.1524999999999</v>
          </cell>
          <cell r="D59">
            <v>1226.6524999999999</v>
          </cell>
          <cell r="E59">
            <v>1226.6524999999999</v>
          </cell>
          <cell r="F59">
            <v>245.3305</v>
          </cell>
        </row>
        <row r="60">
          <cell r="B60">
            <v>22640.11</v>
          </cell>
          <cell r="C60">
            <v>19152.980000000003</v>
          </cell>
          <cell r="D60">
            <v>17546.250000000004</v>
          </cell>
          <cell r="E60">
            <v>16471.810000000005</v>
          </cell>
          <cell r="F60">
            <v>20201.490000000002</v>
          </cell>
        </row>
        <row r="61">
          <cell r="B61">
            <v>-3152.04</v>
          </cell>
          <cell r="C61">
            <v>-2573.31</v>
          </cell>
          <cell r="D61">
            <v>3516.9300000000003</v>
          </cell>
          <cell r="E61">
            <v>-242.75</v>
          </cell>
          <cell r="F61">
            <v>1571.22</v>
          </cell>
        </row>
        <row r="63">
          <cell r="B63">
            <v>494</v>
          </cell>
          <cell r="C63">
            <v>414</v>
          </cell>
          <cell r="D63">
            <v>407</v>
          </cell>
          <cell r="E63">
            <v>387</v>
          </cell>
          <cell r="F63">
            <v>378</v>
          </cell>
        </row>
        <row r="64">
          <cell r="B64">
            <v>8894.33</v>
          </cell>
          <cell r="C64">
            <v>6219.65</v>
          </cell>
          <cell r="D64">
            <v>3389.54</v>
          </cell>
          <cell r="E64">
            <v>5023.8799999999992</v>
          </cell>
          <cell r="F64">
            <v>3201.04</v>
          </cell>
        </row>
        <row r="65">
          <cell r="B65">
            <v>2653.94</v>
          </cell>
          <cell r="C65">
            <v>2221.9499999999998</v>
          </cell>
          <cell r="D65">
            <v>439.26</v>
          </cell>
          <cell r="E65">
            <v>861.36</v>
          </cell>
          <cell r="F65">
            <v>892.62</v>
          </cell>
        </row>
        <row r="66">
          <cell r="B66">
            <v>6893.57</v>
          </cell>
          <cell r="C66">
            <v>4289.41</v>
          </cell>
          <cell r="D66">
            <v>3094.54</v>
          </cell>
          <cell r="E66">
            <v>4588.8999999999996</v>
          </cell>
          <cell r="F66">
            <v>3768.06</v>
          </cell>
        </row>
        <row r="67">
          <cell r="B67">
            <v>9547.51</v>
          </cell>
          <cell r="C67">
            <v>6511.36</v>
          </cell>
          <cell r="D67">
            <v>3533.8</v>
          </cell>
          <cell r="E67">
            <v>5450.2599999999993</v>
          </cell>
          <cell r="F67">
            <v>4660.68</v>
          </cell>
        </row>
        <row r="69">
          <cell r="B69">
            <v>40.479737809989011</v>
          </cell>
          <cell r="C69">
            <v>17.677582835851439</v>
          </cell>
          <cell r="D69">
            <v>49.760711474467797</v>
          </cell>
          <cell r="E69">
            <v>-12.961948869605337</v>
          </cell>
          <cell r="F69">
            <v>-27.794127320014212</v>
          </cell>
        </row>
      </sheetData>
      <sheetData sheetId="4"/>
      <sheetData sheetId="5">
        <row r="3">
          <cell r="C3">
            <v>71653.429999999993</v>
          </cell>
          <cell r="D3">
            <v>30609.22</v>
          </cell>
          <cell r="E3">
            <v>20554.84</v>
          </cell>
          <cell r="F3">
            <v>24113.22</v>
          </cell>
          <cell r="G3">
            <v>8224.27</v>
          </cell>
        </row>
        <row r="5">
          <cell r="C5">
            <v>42714.84</v>
          </cell>
          <cell r="D5">
            <v>19031.849999999999</v>
          </cell>
          <cell r="E5">
            <v>12084.73</v>
          </cell>
          <cell r="F5">
            <v>14423.58</v>
          </cell>
        </row>
        <row r="6">
          <cell r="C6">
            <v>33179.5</v>
          </cell>
          <cell r="D6">
            <v>15390.21</v>
          </cell>
          <cell r="E6">
            <v>10230.170000000002</v>
          </cell>
          <cell r="F6">
            <v>10519.76</v>
          </cell>
        </row>
        <row r="8">
          <cell r="C8">
            <v>28174.53</v>
          </cell>
          <cell r="D8">
            <v>11253.07</v>
          </cell>
          <cell r="E8">
            <v>8132.8800000000019</v>
          </cell>
          <cell r="F8">
            <v>7263.21</v>
          </cell>
          <cell r="G8">
            <v>5274.6099999999988</v>
          </cell>
        </row>
        <row r="10">
          <cell r="C10">
            <v>27862.699999999997</v>
          </cell>
          <cell r="D10">
            <v>10955.35</v>
          </cell>
          <cell r="E10">
            <v>7589.4300000000021</v>
          </cell>
          <cell r="F10">
            <v>6695.51</v>
          </cell>
          <cell r="G10">
            <v>5093.9899999999989</v>
          </cell>
        </row>
        <row r="11">
          <cell r="C11">
            <v>12252.81</v>
          </cell>
          <cell r="D11">
            <v>7454.57</v>
          </cell>
          <cell r="E11">
            <v>4379.1099999999997</v>
          </cell>
          <cell r="F11">
            <v>4102</v>
          </cell>
        </row>
        <row r="12">
          <cell r="C12">
            <v>15609.89</v>
          </cell>
          <cell r="D12">
            <v>3500.78</v>
          </cell>
          <cell r="E12">
            <v>3210.32</v>
          </cell>
          <cell r="F12">
            <v>2593.5100000000002</v>
          </cell>
        </row>
        <row r="13">
          <cell r="C13">
            <v>4328.6000000000004</v>
          </cell>
          <cell r="D13">
            <v>1142.75</v>
          </cell>
          <cell r="E13">
            <v>893.62</v>
          </cell>
          <cell r="F13">
            <v>536.01</v>
          </cell>
        </row>
        <row r="14">
          <cell r="C14">
            <v>12368.9</v>
          </cell>
          <cell r="D14">
            <v>3889.23</v>
          </cell>
          <cell r="E14">
            <v>1592.82</v>
          </cell>
          <cell r="F14">
            <v>2494.4</v>
          </cell>
          <cell r="G14">
            <v>3150.08</v>
          </cell>
        </row>
        <row r="22">
          <cell r="C22">
            <v>4061.58</v>
          </cell>
          <cell r="D22">
            <v>4407.7749999999996</v>
          </cell>
          <cell r="E22">
            <v>3603.76</v>
          </cell>
          <cell r="F22">
            <v>1366.2600000000002</v>
          </cell>
        </row>
        <row r="24">
          <cell r="C24">
            <v>165106</v>
          </cell>
          <cell r="D24">
            <v>158025.5</v>
          </cell>
          <cell r="E24">
            <v>131703.6</v>
          </cell>
          <cell r="F24">
            <v>106485.07999999999</v>
          </cell>
        </row>
        <row r="26">
          <cell r="C26">
            <v>15778.92</v>
          </cell>
          <cell r="D26">
            <v>16065.42</v>
          </cell>
          <cell r="E26">
            <v>16218.66</v>
          </cell>
          <cell r="F26">
            <v>16853.14</v>
          </cell>
        </row>
        <row r="28">
          <cell r="C28">
            <v>3097.58</v>
          </cell>
          <cell r="D28">
            <v>1689.47</v>
          </cell>
          <cell r="E28">
            <v>4206.25</v>
          </cell>
          <cell r="F28">
            <v>1228.4100000000001</v>
          </cell>
        </row>
        <row r="31">
          <cell r="C31">
            <v>53245.43</v>
          </cell>
          <cell r="D31">
            <v>52413.22</v>
          </cell>
          <cell r="E31">
            <v>50744.729999999996</v>
          </cell>
          <cell r="F31">
            <v>51278.600000000006</v>
          </cell>
        </row>
        <row r="32">
          <cell r="C32">
            <v>341.75</v>
          </cell>
          <cell r="D32">
            <v>422.61</v>
          </cell>
          <cell r="E32">
            <v>27.26</v>
          </cell>
          <cell r="F32">
            <v>30.63</v>
          </cell>
        </row>
        <row r="33">
          <cell r="C33">
            <v>1106.93</v>
          </cell>
          <cell r="D33">
            <v>1018.87</v>
          </cell>
          <cell r="E33">
            <v>384.89</v>
          </cell>
          <cell r="F33">
            <v>359.78</v>
          </cell>
        </row>
        <row r="34">
          <cell r="C34">
            <v>102881.51</v>
          </cell>
          <cell r="D34">
            <v>99117.51</v>
          </cell>
          <cell r="E34">
            <v>94938.3</v>
          </cell>
          <cell r="F34">
            <v>71702.649999999994</v>
          </cell>
        </row>
        <row r="35">
          <cell r="C35">
            <v>215320.89</v>
          </cell>
          <cell r="D35">
            <v>213898.54</v>
          </cell>
          <cell r="E35">
            <v>169953.22</v>
          </cell>
          <cell r="F35">
            <v>161712.71</v>
          </cell>
        </row>
        <row r="36">
          <cell r="C36">
            <v>79330.880000000005</v>
          </cell>
          <cell r="D36">
            <v>65479.68</v>
          </cell>
          <cell r="E36">
            <v>61413.56</v>
          </cell>
          <cell r="F36">
            <v>59754.12</v>
          </cell>
        </row>
        <row r="39">
          <cell r="C39">
            <v>5223.8999999999996</v>
          </cell>
          <cell r="D39">
            <v>4846.2049999999999</v>
          </cell>
          <cell r="E39">
            <v>9919.9500000000007</v>
          </cell>
          <cell r="F39">
            <v>14556.11</v>
          </cell>
        </row>
        <row r="40">
          <cell r="C40">
            <v>50214.89</v>
          </cell>
          <cell r="D40">
            <v>55873.04</v>
          </cell>
          <cell r="E40">
            <v>38249.620000000003</v>
          </cell>
          <cell r="F40">
            <v>55227.63</v>
          </cell>
        </row>
        <row r="41">
          <cell r="C41">
            <v>135990.01</v>
          </cell>
          <cell r="D41">
            <v>148418.85999999999</v>
          </cell>
          <cell r="E41">
            <v>108539.66</v>
          </cell>
          <cell r="F41">
            <v>101958.59</v>
          </cell>
        </row>
        <row r="44">
          <cell r="C44">
            <v>52666.619999999995</v>
          </cell>
          <cell r="D44">
            <v>43244.469999999994</v>
          </cell>
          <cell r="E44">
            <v>56688.68</v>
          </cell>
          <cell r="F44">
            <v>16475.019999999997</v>
          </cell>
        </row>
        <row r="49">
          <cell r="C49">
            <v>311.83</v>
          </cell>
          <cell r="D49">
            <v>297.72000000000003</v>
          </cell>
          <cell r="E49">
            <v>306.05</v>
          </cell>
          <cell r="F49">
            <v>290.43</v>
          </cell>
        </row>
        <row r="50">
          <cell r="C50">
            <v>38630.949999999997</v>
          </cell>
          <cell r="D50">
            <v>7633.43</v>
          </cell>
          <cell r="E50">
            <v>-10934.82</v>
          </cell>
          <cell r="F50">
            <v>1802.65</v>
          </cell>
        </row>
        <row r="51">
          <cell r="C51">
            <v>230.98</v>
          </cell>
          <cell r="F51">
            <v>277.27999999999997</v>
          </cell>
        </row>
        <row r="57">
          <cell r="C57">
            <v>30.98</v>
          </cell>
          <cell r="D57">
            <v>148.83000000000001</v>
          </cell>
          <cell r="E57">
            <v>101.09</v>
          </cell>
          <cell r="F57">
            <v>27.67</v>
          </cell>
        </row>
        <row r="59">
          <cell r="C59">
            <v>463.24088</v>
          </cell>
          <cell r="D59">
            <v>460</v>
          </cell>
          <cell r="E59">
            <v>460</v>
          </cell>
          <cell r="F59">
            <v>460</v>
          </cell>
        </row>
        <row r="60">
          <cell r="C60">
            <v>66808.360000000015</v>
          </cell>
          <cell r="D60">
            <v>52957.160000000033</v>
          </cell>
          <cell r="E60">
            <v>48891.040000000008</v>
          </cell>
          <cell r="F60">
            <v>47231.600000000006</v>
          </cell>
        </row>
        <row r="61">
          <cell r="C61">
            <v>38599.969999999994</v>
          </cell>
          <cell r="D61">
            <v>7484.6</v>
          </cell>
          <cell r="E61">
            <v>-11035.91</v>
          </cell>
          <cell r="F61">
            <v>1774.98</v>
          </cell>
        </row>
        <row r="64">
          <cell r="C64">
            <v>83786.33</v>
          </cell>
          <cell r="D64">
            <v>107009.02</v>
          </cell>
          <cell r="E64">
            <v>67707.77</v>
          </cell>
          <cell r="F64">
            <v>50622.84</v>
          </cell>
        </row>
        <row r="65">
          <cell r="C65">
            <v>77915.97</v>
          </cell>
          <cell r="D65">
            <v>89071.08</v>
          </cell>
          <cell r="E65">
            <v>66732.240000000005</v>
          </cell>
          <cell r="F65">
            <v>43475.4</v>
          </cell>
        </row>
        <row r="66">
          <cell r="C66">
            <v>8967.94</v>
          </cell>
          <cell r="D66">
            <v>19627.41</v>
          </cell>
          <cell r="E66">
            <v>5181.78</v>
          </cell>
          <cell r="F66">
            <v>8375.85</v>
          </cell>
        </row>
        <row r="67">
          <cell r="C67">
            <v>86883.91</v>
          </cell>
          <cell r="D67">
            <v>108698.49</v>
          </cell>
          <cell r="E67">
            <v>71914.02</v>
          </cell>
          <cell r="F67">
            <v>51851.25</v>
          </cell>
        </row>
        <row r="69">
          <cell r="C69">
            <v>134.09100264560806</v>
          </cell>
          <cell r="D69">
            <v>48.914902767426071</v>
          </cell>
          <cell r="E69">
            <v>-14.756967339907323</v>
          </cell>
          <cell r="F69">
            <v>193.1958702717688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C64F5-742E-4B65-8029-7FD3EACFA755}">
  <dimension ref="A1:G67"/>
  <sheetViews>
    <sheetView tabSelected="1" workbookViewId="0">
      <selection activeCell="B17" sqref="B17"/>
    </sheetView>
  </sheetViews>
  <sheetFormatPr defaultRowHeight="14.4" x14ac:dyDescent="0.3"/>
  <cols>
    <col min="1" max="1" width="24.6640625" customWidth="1"/>
    <col min="2" max="2" width="34.44140625" customWidth="1"/>
    <col min="3" max="3" width="9.33203125" bestFit="1" customWidth="1"/>
    <col min="4" max="4" width="9.88671875" bestFit="1" customWidth="1"/>
    <col min="5" max="6" width="9.21875" bestFit="1" customWidth="1"/>
    <col min="7" max="7" width="10.5546875" bestFit="1" customWidth="1"/>
  </cols>
  <sheetData>
    <row r="1" spans="1:7" ht="15.6" x14ac:dyDescent="0.3">
      <c r="A1" s="1" t="s">
        <v>67</v>
      </c>
      <c r="B1" s="2"/>
      <c r="C1" s="2"/>
      <c r="D1" s="2"/>
      <c r="E1" s="2"/>
      <c r="F1" s="2"/>
      <c r="G1" s="3"/>
    </row>
    <row r="2" spans="1:7" x14ac:dyDescent="0.3">
      <c r="A2" s="4" t="s">
        <v>0</v>
      </c>
      <c r="B2" s="5" t="s">
        <v>1</v>
      </c>
      <c r="C2" s="6">
        <v>2024</v>
      </c>
      <c r="D2" s="6">
        <v>2023</v>
      </c>
      <c r="E2" s="6">
        <v>2022</v>
      </c>
      <c r="F2" s="6">
        <v>2021</v>
      </c>
      <c r="G2" s="6">
        <v>2020</v>
      </c>
    </row>
    <row r="3" spans="1:7" ht="16.8" x14ac:dyDescent="0.4">
      <c r="A3" s="7">
        <v>1</v>
      </c>
      <c r="B3" s="8" t="s">
        <v>2</v>
      </c>
      <c r="C3" s="9">
        <v>114.35</v>
      </c>
      <c r="D3" s="9">
        <v>114.28</v>
      </c>
      <c r="E3" s="9">
        <v>71.98</v>
      </c>
      <c r="F3" s="9">
        <v>51.16</v>
      </c>
      <c r="G3" s="9">
        <v>24.17</v>
      </c>
    </row>
    <row r="4" spans="1:7" ht="16.8" x14ac:dyDescent="0.4">
      <c r="A4" s="7">
        <v>2</v>
      </c>
      <c r="B4" s="8" t="s">
        <v>3</v>
      </c>
      <c r="C4" s="9">
        <v>114.35</v>
      </c>
      <c r="D4" s="9">
        <v>114.28</v>
      </c>
      <c r="E4" s="9">
        <v>71.98</v>
      </c>
      <c r="F4" s="9">
        <v>51.16</v>
      </c>
      <c r="G4" s="9">
        <v>24.17</v>
      </c>
    </row>
    <row r="5" spans="1:7" ht="16.8" x14ac:dyDescent="0.4">
      <c r="A5" s="7">
        <v>3</v>
      </c>
      <c r="B5" s="8" t="s">
        <v>4</v>
      </c>
      <c r="C5" s="10">
        <f>'[1]Foseco India Financials'!B50/'[1]Foseco India Financials'!B59</f>
        <v>66.15356021231797</v>
      </c>
      <c r="D5" s="10">
        <f>'[1]Foseco India Financials'!C50/'[1]Foseco India Financials'!C59</f>
        <v>89.411675546652688</v>
      </c>
      <c r="E5" s="10">
        <f>'[1]Foseco India Financials'!D50/'[1]Foseco India Financials'!D59</f>
        <v>91.934669900801055</v>
      </c>
      <c r="F5" s="10">
        <f>'[1]Foseco India Financials'!E50/'[1]Foseco India Financials'!E59</f>
        <v>31.029401425735294</v>
      </c>
      <c r="G5" s="10">
        <f>'[1]Foseco India Financials'!F50/'[1]Foseco India Financials'!F59</f>
        <v>47.426750880260876</v>
      </c>
    </row>
    <row r="6" spans="1:7" ht="16.8" x14ac:dyDescent="0.4">
      <c r="A6" s="7">
        <v>4</v>
      </c>
      <c r="B6" s="8" t="s">
        <v>5</v>
      </c>
      <c r="C6" s="10">
        <f>'[1]Foseco India Financials'!B36/'[1]Foseco India Financials'!B59</f>
        <v>537.69451898148884</v>
      </c>
      <c r="D6" s="10">
        <f>'[1]Foseco India Financials'!C36/'[1]Foseco India Financials'!C59</f>
        <v>448.78186801167908</v>
      </c>
      <c r="E6" s="10">
        <f>'[1]Foseco India Financials'!D36/'[1]Foseco India Financials'!D59</f>
        <v>374.25449689726344</v>
      </c>
      <c r="F6" s="10">
        <f>'[1]Foseco India Financials'!E36/'[1]Foseco India Financials'!E59</f>
        <v>326.736302542614</v>
      </c>
      <c r="G6" s="10">
        <f>'[1]Foseco India Financials'!F36/'[1]Foseco India Financials'!F59</f>
        <v>285.9911885443874</v>
      </c>
    </row>
    <row r="7" spans="1:7" ht="16.8" x14ac:dyDescent="0.4">
      <c r="A7" s="7">
        <v>5</v>
      </c>
      <c r="B7" s="8" t="s">
        <v>6</v>
      </c>
      <c r="C7" s="10">
        <f>'[1]Foseco India Financials'!B51/'[1]Foseco India Financials'!B59</f>
        <v>25.006971782015668</v>
      </c>
      <c r="D7" s="10">
        <f>'[1]Foseco India Financials'!C51/'[1]Foseco India Financials'!C59</f>
        <v>39.931047862360032</v>
      </c>
      <c r="E7" s="10">
        <f>'[1]Foseco India Financials'!D51/'[1]Foseco India Financials'!D59</f>
        <v>25.187196848832819</v>
      </c>
      <c r="F7" s="10">
        <f>'[1]Foseco India Financials'!E51/'[1]Foseco India Financials'!E59</f>
        <v>10.122667349778649</v>
      </c>
      <c r="G7" s="10">
        <f>'[1]Foseco India Financials'!F51/'[1]Foseco India Financials'!F59</f>
        <v>4.9999538085189306</v>
      </c>
    </row>
    <row r="8" spans="1:7" ht="16.8" x14ac:dyDescent="0.4">
      <c r="A8" s="7">
        <v>6</v>
      </c>
      <c r="B8" s="8" t="s">
        <v>7</v>
      </c>
      <c r="C8" s="10">
        <f>'[1]Foseco India Financials'!B3/'[1]Foseco India Financials'!B59</f>
        <v>821.71340957485199</v>
      </c>
      <c r="D8" s="10">
        <f>'[1]Foseco India Financials'!C3/'[1]Foseco India Financials'!C59</f>
        <v>747.53317918427103</v>
      </c>
      <c r="E8" s="10">
        <f>'[1]Foseco India Financials'!D3/'[1]Foseco India Financials'!D59</f>
        <v>636.87107362624579</v>
      </c>
      <c r="F8" s="10">
        <f>'[1]Foseco India Financials'!E3/'[1]Foseco India Financials'!E59</f>
        <v>529.26214667627244</v>
      </c>
      <c r="G8" s="10">
        <f>'[1]Foseco India Financials'!F3/'[1]Foseco India Financials'!F59</f>
        <v>393.25454058344383</v>
      </c>
    </row>
    <row r="9" spans="1:7" ht="16.8" x14ac:dyDescent="0.4">
      <c r="A9" s="7">
        <v>7</v>
      </c>
      <c r="B9" s="8" t="s">
        <v>8</v>
      </c>
      <c r="C9" s="10">
        <f>'[1]Foseco India Financials'!B8/'[1]Foseco India Financials'!B59</f>
        <v>169.88506463440848</v>
      </c>
      <c r="D9" s="10">
        <f>'[1]Foseco India Financials'!C8/'[1]Foseco India Financials'!C59</f>
        <v>142.69785494590971</v>
      </c>
      <c r="E9" s="10">
        <f>'[1]Foseco India Financials'!D8/'[1]Foseco India Financials'!D59</f>
        <v>109.97142548006654</v>
      </c>
      <c r="F9" s="10">
        <f>'[1]Foseco India Financials'!E8/'[1]Foseco India Financials'!E59</f>
        <v>77.045041704644163</v>
      </c>
      <c r="G9" s="10">
        <f>'[1]Foseco India Financials'!F8/'[1]Foseco India Financials'!F59</f>
        <v>42.27663561294294</v>
      </c>
    </row>
    <row r="10" spans="1:7" ht="16.8" x14ac:dyDescent="0.4">
      <c r="A10" s="7">
        <v>8</v>
      </c>
      <c r="B10" s="8" t="s">
        <v>9</v>
      </c>
      <c r="C10" s="10">
        <f>'[1]Foseco India Financials'!B10/'[1]Foseco India Financials'!B59</f>
        <v>154.21331288590434</v>
      </c>
      <c r="D10" s="10">
        <f>'[1]Foseco India Financials'!C10/'[1]Foseco India Financials'!C59</f>
        <v>130.49751043575159</v>
      </c>
      <c r="E10" s="10">
        <f>'[1]Foseco India Financials'!D10/'[1]Foseco India Financials'!D59</f>
        <v>96.032402306191941</v>
      </c>
      <c r="F10" s="10">
        <f>'[1]Foseco India Financials'!E10/'[1]Foseco India Financials'!E59</f>
        <v>67.835243285833357</v>
      </c>
      <c r="G10" s="10">
        <f>'[1]Foseco India Financials'!F10/'[1]Foseco India Financials'!F59</f>
        <v>33.021741782104911</v>
      </c>
    </row>
    <row r="11" spans="1:7" ht="16.8" x14ac:dyDescent="0.4">
      <c r="A11" s="7">
        <v>9</v>
      </c>
      <c r="B11" s="8" t="s">
        <v>10</v>
      </c>
      <c r="C11" s="10">
        <f>'[1]Foseco India Financials'!B12/'[1]Foseco India Financials'!B59</f>
        <v>153.97280402175917</v>
      </c>
      <c r="D11" s="10">
        <f>'[1]Foseco India Financials'!C12/'[1]Foseco India Financials'!C59</f>
        <v>148.99273603729392</v>
      </c>
      <c r="E11" s="10">
        <f>'[1]Foseco India Financials'!D12/'[1]Foseco India Financials'!D59</f>
        <v>96.032402306191898</v>
      </c>
      <c r="F11" s="10">
        <f>'[1]Foseco India Financials'!E12/'[1]Foseco India Financials'!E59</f>
        <v>67.835243285833357</v>
      </c>
      <c r="G11" s="10">
        <f>'[1]Foseco India Financials'!F12/'[1]Foseco India Financials'!F59</f>
        <v>33.020645713062592</v>
      </c>
    </row>
    <row r="12" spans="1:7" ht="16.8" x14ac:dyDescent="0.4">
      <c r="A12" s="7">
        <v>10</v>
      </c>
      <c r="B12" s="8" t="s">
        <v>11</v>
      </c>
      <c r="C12" s="10">
        <f>'[1]Foseco India Financials'!B14/'[1]Foseco India Financials'!B59</f>
        <v>114.34724625962525</v>
      </c>
      <c r="D12" s="10">
        <f>'[1]Foseco India Financials'!C14/'[1]Foseco India Financials'!C59</f>
        <v>114.27788074737504</v>
      </c>
      <c r="E12" s="10">
        <f>'[1]Foseco India Financials'!D14/'[1]Foseco India Financials'!D59</f>
        <v>71.977601359376138</v>
      </c>
      <c r="F12" s="10">
        <f>'[1]Foseco India Financials'!E14/'[1]Foseco India Financials'!E59</f>
        <v>51.155577762262318</v>
      </c>
      <c r="G12" s="10">
        <f>'[1]Foseco India Financials'!F14/'[1]Foseco India Financials'!F59</f>
        <v>24.171140846594334</v>
      </c>
    </row>
    <row r="13" spans="1:7" ht="16.8" x14ac:dyDescent="0.4">
      <c r="A13" s="7">
        <v>11</v>
      </c>
      <c r="B13" s="8" t="s">
        <v>12</v>
      </c>
      <c r="C13" s="10">
        <f>'[1]Foseco India Financials'!B6/'[1]Foseco India Financials'!B3*100</f>
        <v>48.316592791813925</v>
      </c>
      <c r="D13" s="10">
        <f>'[1]Foseco India Financials'!C6/'[1]Foseco India Financials'!C3*100</f>
        <v>50.212459337800496</v>
      </c>
      <c r="E13" s="10">
        <f>'[1]Foseco India Financials'!D6/'[1]Foseco India Financials'!D3*100</f>
        <v>45.567372965844356</v>
      </c>
      <c r="F13" s="10">
        <f>'[1]Foseco India Financials'!E6/'[1]Foseco India Financials'!E3*100</f>
        <v>44.89107014532955</v>
      </c>
      <c r="G13" s="10">
        <f>'[1]Foseco India Financials'!F6/'[1]Foseco India Financials'!F3*100</f>
        <v>46.272671674024807</v>
      </c>
    </row>
    <row r="14" spans="1:7" ht="16.8" x14ac:dyDescent="0.4">
      <c r="A14" s="7">
        <v>12</v>
      </c>
      <c r="B14" s="8" t="s">
        <v>13</v>
      </c>
      <c r="C14" s="11">
        <f>'[1]Foseco India Financials'!B13/'[1]Foseco India Financials'!B12</f>
        <v>0.25735426469556338</v>
      </c>
      <c r="D14" s="11">
        <f>'[1]Foseco India Financials'!C13/'[1]Foseco India Financials'!C12</f>
        <v>0.23299696490726574</v>
      </c>
      <c r="E14" s="11">
        <f>'[1]Foseco India Financials'!D13/'[1]Foseco India Financials'!D12</f>
        <v>0.25048629805301426</v>
      </c>
      <c r="F14" s="11">
        <f>'[1]Foseco India Financials'!E13/'[1]Foseco India Financials'!E12</f>
        <v>0.24588495176893405</v>
      </c>
      <c r="G14" s="11">
        <f>'[1]Foseco India Financials'!F13/'[1]Foseco India Financials'!F12</f>
        <v>0.26799914645422862</v>
      </c>
    </row>
    <row r="15" spans="1:7" ht="16.8" x14ac:dyDescent="0.4">
      <c r="A15" s="7">
        <v>13</v>
      </c>
      <c r="B15" s="8" t="s">
        <v>14</v>
      </c>
      <c r="C15" s="12"/>
      <c r="D15" s="12"/>
      <c r="E15" s="12"/>
      <c r="F15" s="12"/>
      <c r="G15" s="12"/>
    </row>
    <row r="16" spans="1:7" ht="16.8" x14ac:dyDescent="0.4">
      <c r="A16" s="7">
        <v>14</v>
      </c>
      <c r="B16" s="8" t="s">
        <v>15</v>
      </c>
      <c r="C16" s="11">
        <f>('[1]Foseco India Financials'!B14-'[1]Foseco India Financials'!B51)/'[1]Foseco India Financials'!B14</f>
        <v>0.78130674240079756</v>
      </c>
      <c r="D16" s="11">
        <f>('[1]Foseco India Financials'!C14-'[1]Foseco India Financials'!C51)/'[1]Foseco India Financials'!C14</f>
        <v>0.65057938070594434</v>
      </c>
      <c r="E16" s="11">
        <f>('[1]Foseco India Financials'!D14-'[1]Foseco India Financials'!D51)/'[1]Foseco India Financials'!D14</f>
        <v>0.65006896071632136</v>
      </c>
      <c r="F16" s="11">
        <f>('[1]Foseco India Financials'!E14-'[1]Foseco India Financials'!E51)/'[1]Foseco India Financials'!E14</f>
        <v>0.80211996828924126</v>
      </c>
      <c r="G16" s="11">
        <f>('[1]Foseco India Financials'!F14-'[1]Foseco India Financials'!F51)/'[1]Foseco India Financials'!F14</f>
        <v>0.79314365671641796</v>
      </c>
    </row>
    <row r="17" spans="1:7" ht="16.8" x14ac:dyDescent="0.4">
      <c r="A17" s="7">
        <v>15</v>
      </c>
      <c r="B17" s="13" t="s">
        <v>16</v>
      </c>
      <c r="C17" s="10">
        <f>'[1]Foseco India Financials'!B8/'[1]Foseco India Financials'!B3*100</f>
        <v>20.674490966662653</v>
      </c>
      <c r="D17" s="10">
        <f>'[1]Foseco India Financials'!C8/'[1]Foseco India Financials'!C3*100</f>
        <v>19.089166731251392</v>
      </c>
      <c r="E17" s="10">
        <f>'[1]Foseco India Financials'!D8/'[1]Foseco India Financials'!D3*100</f>
        <v>17.267454911071116</v>
      </c>
      <c r="F17" s="10">
        <f>'[1]Foseco India Financials'!E8/'[1]Foseco India Financials'!E3*100</f>
        <v>14.557066321194778</v>
      </c>
      <c r="G17" s="10">
        <f>'[1]Foseco India Financials'!F8/'[1]Foseco India Financials'!F3*100</f>
        <v>10.750450725939514</v>
      </c>
    </row>
    <row r="18" spans="1:7" ht="16.8" x14ac:dyDescent="0.4">
      <c r="A18" s="7">
        <v>16</v>
      </c>
      <c r="B18" s="8" t="s">
        <v>17</v>
      </c>
      <c r="C18" s="10">
        <f>'[1]Foseco India Financials'!B10/'[1]Foseco India Financials'!B3*100</f>
        <v>18.767286877512817</v>
      </c>
      <c r="D18" s="10">
        <f>'[1]Foseco India Financials'!C10/'[1]Foseco India Financials'!C3*100</f>
        <v>17.457086062474726</v>
      </c>
      <c r="E18" s="10">
        <f>'[1]Foseco India Financials'!D10/'[1]Foseco India Financials'!D3*100</f>
        <v>15.078782234432195</v>
      </c>
      <c r="F18" s="10">
        <f>'[1]Foseco India Financials'!E10/'[1]Foseco India Financials'!E3*100</f>
        <v>12.816945952366654</v>
      </c>
      <c r="G18" s="10">
        <f>'[1]Foseco India Financials'!F10/'[1]Foseco India Financials'!F3*100</f>
        <v>8.3970401799081333</v>
      </c>
    </row>
    <row r="19" spans="1:7" ht="16.8" x14ac:dyDescent="0.4">
      <c r="A19" s="7">
        <v>17</v>
      </c>
      <c r="B19" s="8" t="s">
        <v>18</v>
      </c>
      <c r="C19" s="10">
        <f>'[1]Foseco India Financials'!B12/'[1]Foseco India Financials'!B3*100</f>
        <v>18.738017686899312</v>
      </c>
      <c r="D19" s="10">
        <f>'[1]Foseco India Financials'!C12/'[1]Foseco India Financials'!C3*100</f>
        <v>19.93125391435855</v>
      </c>
      <c r="E19" s="10">
        <f>'[1]Foseco India Financials'!D12/'[1]Foseco India Financials'!D3*100</f>
        <v>15.07878223443219</v>
      </c>
      <c r="F19" s="10">
        <f>'[1]Foseco India Financials'!E12/'[1]Foseco India Financials'!E3*100</f>
        <v>12.816945952366654</v>
      </c>
      <c r="G19" s="10">
        <f>'[1]Foseco India Financials'!F12/'[1]Foseco India Financials'!F3*100</f>
        <v>8.3967614624543696</v>
      </c>
    </row>
    <row r="20" spans="1:7" ht="16.8" x14ac:dyDescent="0.4">
      <c r="A20" s="7">
        <v>18</v>
      </c>
      <c r="B20" s="8" t="s">
        <v>19</v>
      </c>
      <c r="C20" s="10">
        <f>'[1]Foseco India Financials'!B14/'[1]Foseco India Financials'!B3*100</f>
        <v>13.915708923234879</v>
      </c>
      <c r="D20" s="10">
        <f>'[1]Foseco India Financials'!C14/'[1]Foseco India Financials'!C3*100</f>
        <v>15.287332245516946</v>
      </c>
      <c r="E20" s="10">
        <f>'[1]Foseco India Financials'!D14/'[1]Foseco India Financials'!D3*100</f>
        <v>11.301753893381711</v>
      </c>
      <c r="F20" s="10">
        <f>'[1]Foseco India Financials'!E14/'[1]Foseco India Financials'!E3*100</f>
        <v>9.6654518150439444</v>
      </c>
      <c r="G20" s="10">
        <f>'[1]Foseco India Financials'!F14/'[1]Foseco India Financials'!F3*100</f>
        <v>6.1464365575368385</v>
      </c>
    </row>
    <row r="21" spans="1:7" ht="16.8" x14ac:dyDescent="0.4">
      <c r="A21" s="7">
        <v>19</v>
      </c>
      <c r="B21" s="8" t="s">
        <v>20</v>
      </c>
      <c r="C21" s="10">
        <f>'[1]Foseco India Financials'!B10/'[1]Foseco India Financials'!B3*100</f>
        <v>18.767286877512817</v>
      </c>
      <c r="D21" s="10">
        <f>'[1]Foseco India Financials'!C10/'[1]Foseco India Financials'!C3*100</f>
        <v>17.457086062474726</v>
      </c>
      <c r="E21" s="10">
        <f>'[1]Foseco India Financials'!D10/'[1]Foseco India Financials'!D3*100</f>
        <v>15.078782234432195</v>
      </c>
      <c r="F21" s="10">
        <f>'[1]Foseco India Financials'!E10/'[1]Foseco India Financials'!E3*100</f>
        <v>12.816945952366654</v>
      </c>
      <c r="G21" s="10">
        <f>'[1]Foseco India Financials'!F10/'[1]Foseco India Financials'!F3*100</f>
        <v>8.3970401799081333</v>
      </c>
    </row>
    <row r="22" spans="1:7" ht="16.8" x14ac:dyDescent="0.4">
      <c r="A22" s="7">
        <v>20</v>
      </c>
      <c r="B22" s="8" t="s">
        <v>21</v>
      </c>
      <c r="C22" s="10">
        <f>'[1]Foseco India Financials'!B10/'[1]Foseco India Financials'!B3*100</f>
        <v>18.767286877512817</v>
      </c>
      <c r="D22" s="10">
        <f>'[1]Foseco India Financials'!C10/'[1]Foseco India Financials'!C3*100</f>
        <v>17.457086062474726</v>
      </c>
      <c r="E22" s="10">
        <f>'[1]Foseco India Financials'!D10/'[1]Foseco India Financials'!D3*100</f>
        <v>15.078782234432195</v>
      </c>
      <c r="F22" s="10">
        <f>'[1]Foseco India Financials'!E10/'[1]Foseco India Financials'!E3*100</f>
        <v>12.816945952366654</v>
      </c>
      <c r="G22" s="10">
        <f>'[1]Foseco India Financials'!F10/'[1]Foseco India Financials'!F3*100</f>
        <v>8.3970401799081333</v>
      </c>
    </row>
    <row r="23" spans="1:7" ht="16.8" x14ac:dyDescent="0.4">
      <c r="A23" s="7">
        <v>21</v>
      </c>
      <c r="B23" s="8" t="s">
        <v>22</v>
      </c>
      <c r="C23" s="10">
        <f>'[1]Foseco India Financials'!B8/'[1]Foseco India Financials'!B3*100</f>
        <v>20.674490966662653</v>
      </c>
      <c r="D23" s="10">
        <f>'[1]Foseco India Financials'!C8/'[1]Foseco India Financials'!C3*100</f>
        <v>19.089166731251392</v>
      </c>
      <c r="E23" s="10">
        <f>'[1]Foseco India Financials'!D8/'[1]Foseco India Financials'!D3*100</f>
        <v>17.267454911071116</v>
      </c>
      <c r="F23" s="10">
        <f>'[1]Foseco India Financials'!E8/'[1]Foseco India Financials'!E3*100</f>
        <v>14.557066321194778</v>
      </c>
      <c r="G23" s="10">
        <f>'[1]Foseco India Financials'!F8/'[1]Foseco India Financials'!F3*100</f>
        <v>10.750450725939514</v>
      </c>
    </row>
    <row r="24" spans="1:7" ht="16.8" x14ac:dyDescent="0.4">
      <c r="A24" s="7">
        <v>22</v>
      </c>
      <c r="B24" s="8" t="s">
        <v>23</v>
      </c>
      <c r="C24" s="10"/>
      <c r="D24" s="10"/>
      <c r="E24" s="10"/>
      <c r="F24" s="10"/>
      <c r="G24" s="10"/>
    </row>
    <row r="25" spans="1:7" ht="16.8" x14ac:dyDescent="0.4">
      <c r="A25" s="7">
        <v>23</v>
      </c>
      <c r="B25" s="8" t="s">
        <v>24</v>
      </c>
      <c r="C25" s="10">
        <f>'[1]Foseco India Financials'!B34/'[1]Foseco India Financials'!B40</f>
        <v>3.1177728032971856</v>
      </c>
      <c r="D25" s="10">
        <f>'[1]Foseco India Financials'!C34/'[1]Foseco India Financials'!C40</f>
        <v>2.8320735518845805</v>
      </c>
      <c r="E25" s="10">
        <f>'[1]Foseco India Financials'!D34/'[1]Foseco India Financials'!D40</f>
        <v>2.9149648346171184</v>
      </c>
      <c r="F25" s="10">
        <f>'[1]Foseco India Financials'!E34/'[1]Foseco India Financials'!E40</f>
        <v>2.9862225734222712</v>
      </c>
      <c r="G25" s="10">
        <f>'[1]Foseco India Financials'!F34/'[1]Foseco India Financials'!F40</f>
        <v>2.7407769652994238</v>
      </c>
    </row>
    <row r="26" spans="1:7" ht="16.8" x14ac:dyDescent="0.4">
      <c r="A26" s="7">
        <v>24</v>
      </c>
      <c r="B26" s="8" t="s">
        <v>25</v>
      </c>
      <c r="C26" s="10">
        <f>'[1]Foseco India Financials'!B34/'[1]Foseco India Financials'!B40</f>
        <v>3.1177728032971856</v>
      </c>
      <c r="D26" s="10">
        <f>'[1]Foseco India Financials'!C34/'[1]Foseco India Financials'!C40</f>
        <v>2.8320735518845805</v>
      </c>
      <c r="E26" s="10">
        <f>'[1]Foseco India Financials'!D34/'[1]Foseco India Financials'!D40</f>
        <v>2.9149648346171184</v>
      </c>
      <c r="F26" s="10">
        <f>'[1]Foseco India Financials'!E34/'[1]Foseco India Financials'!E40</f>
        <v>2.9862225734222712</v>
      </c>
      <c r="G26" s="10">
        <f>'[1]Foseco India Financials'!F34/'[1]Foseco India Financials'!F40</f>
        <v>2.7407769652994238</v>
      </c>
    </row>
    <row r="27" spans="1:7" ht="16.8" x14ac:dyDescent="0.4">
      <c r="A27" s="7">
        <v>25</v>
      </c>
      <c r="B27" s="8" t="s">
        <v>26</v>
      </c>
      <c r="C27" s="10"/>
      <c r="D27" s="10"/>
      <c r="E27" s="10"/>
      <c r="F27" s="10"/>
      <c r="G27" s="10"/>
    </row>
    <row r="28" spans="1:7" ht="16.8" x14ac:dyDescent="0.4">
      <c r="A28" s="7">
        <v>26</v>
      </c>
      <c r="B28" s="8" t="s">
        <v>27</v>
      </c>
      <c r="C28" s="10"/>
      <c r="D28" s="10"/>
      <c r="E28" s="10"/>
      <c r="F28" s="10"/>
      <c r="G28" s="10"/>
    </row>
    <row r="29" spans="1:7" ht="16.8" x14ac:dyDescent="0.4">
      <c r="A29" s="7">
        <v>27</v>
      </c>
      <c r="B29" s="8" t="s">
        <v>28</v>
      </c>
      <c r="C29" s="10"/>
      <c r="D29" s="10"/>
      <c r="E29" s="10"/>
      <c r="F29" s="10"/>
      <c r="G29" s="10"/>
    </row>
    <row r="30" spans="1:7" ht="16.8" x14ac:dyDescent="0.4">
      <c r="A30" s="7">
        <v>28</v>
      </c>
      <c r="B30" s="8" t="s">
        <v>29</v>
      </c>
      <c r="C30" s="10"/>
      <c r="D30" s="10"/>
      <c r="E30" s="10"/>
      <c r="F30" s="10"/>
      <c r="G30" s="10"/>
    </row>
    <row r="31" spans="1:7" ht="16.8" x14ac:dyDescent="0.4">
      <c r="A31" s="7">
        <v>29</v>
      </c>
      <c r="B31" s="14" t="s">
        <v>30</v>
      </c>
      <c r="C31" s="10">
        <f>'[1]Foseco India Financials'!B10/'[1]Foseco India Financials'!B11</f>
        <v>641.19596354166652</v>
      </c>
      <c r="D31" s="10">
        <f>'[1]Foseco India Financials'!C10/'[1]Foseco India Financials'!C11</f>
        <v>1140.1053351573182</v>
      </c>
      <c r="E31" s="10"/>
      <c r="F31" s="10"/>
      <c r="G31" s="10">
        <f>'[1]Foseco India Financials'!F10/'[1]Foseco India Financials'!F11</f>
        <v>30127.428571428562</v>
      </c>
    </row>
    <row r="32" spans="1:7" ht="16.8" x14ac:dyDescent="0.4">
      <c r="A32" s="7">
        <v>30</v>
      </c>
      <c r="B32" s="14" t="s">
        <v>31</v>
      </c>
      <c r="C32" s="12">
        <f>'[1]Foseco India Financials'!B36/'[1]Foseco India Financials'!B35</f>
        <v>0.71130125373856523</v>
      </c>
      <c r="D32" s="12">
        <f>'[1]Foseco India Financials'!C36/'[1]Foseco India Financials'!C35</f>
        <v>0.68321022109667306</v>
      </c>
      <c r="E32" s="12">
        <f>'[1]Foseco India Financials'!D36/'[1]Foseco India Financials'!D35</f>
        <v>0.69257123948282606</v>
      </c>
      <c r="F32" s="12">
        <f>'[1]Foseco India Financials'!E36/'[1]Foseco India Financials'!E35</f>
        <v>0.70863124406980194</v>
      </c>
      <c r="G32" s="12">
        <f>'[1]Foseco India Financials'!F36/'[1]Foseco India Financials'!F35</f>
        <v>0.69426712128296053</v>
      </c>
    </row>
    <row r="33" spans="1:7" ht="16.8" x14ac:dyDescent="0.4">
      <c r="A33" s="7">
        <v>31</v>
      </c>
      <c r="B33" s="14" t="s">
        <v>32</v>
      </c>
      <c r="C33" s="10">
        <f>(1.2*'[1]Foseco India Financials'!B52)+(1.4*'[1]Foseco India Financials'!B53)+(3.3*'[1]Foseco India Financials'!B54)+(0.6*'[1]Foseco India Financials'!B55)+(1*'[1]Foseco India Financials'!B56)</f>
        <v>3.3331689424471715</v>
      </c>
      <c r="D33" s="10">
        <f>(1.2*'[1]Foseco India Financials'!C52)+(1.4*'[1]Foseco India Financials'!C53)+(3.3*'[1]Foseco India Financials'!C54)+(0.6*'[1]Foseco India Financials'!C55)+(1*'[1]Foseco India Financials'!C56)</f>
        <v>3.260072518145031</v>
      </c>
      <c r="E33" s="10">
        <f>(1.2*'[1]Foseco India Financials'!D52)+(1.4*'[1]Foseco India Financials'!D53)+(3.3*'[1]Foseco India Financials'!D54)+(0.6*'[1]Foseco India Financials'!D55)+(1*'[1]Foseco India Financials'!D56)</f>
        <v>3.2028644729380797</v>
      </c>
      <c r="F33" s="10">
        <f>(1.2*'[1]Foseco India Financials'!E52)+(1.4*'[1]Foseco India Financials'!E53)+(3.3*'[1]Foseco India Financials'!E54)+(0.6*'[1]Foseco India Financials'!E55)+(1*'[1]Foseco India Financials'!E56)</f>
        <v>3.0400685101304927</v>
      </c>
      <c r="G33" s="10">
        <f>(1.2*'[1]Foseco India Financials'!F52)+(1.4*'[1]Foseco India Financials'!F53)+(3.3*'[1]Foseco India Financials'!F54)+(0.6*'[1]Foseco India Financials'!F55)+(1*'[1]Foseco India Financials'!F56)</f>
        <v>2.5126536895761347</v>
      </c>
    </row>
    <row r="34" spans="1:7" ht="16.8" x14ac:dyDescent="0.4">
      <c r="A34" s="7">
        <v>32</v>
      </c>
      <c r="B34" s="15" t="s">
        <v>33</v>
      </c>
      <c r="C34" s="10">
        <f>'[1]Foseco India Financials'!B28/'[1]Foseco India Financials'!B40</f>
        <v>0.65786038479260167</v>
      </c>
      <c r="D34" s="10">
        <f>'[1]Foseco India Financials'!C28/'[1]Foseco India Financials'!C40</f>
        <v>1.5774528123382845</v>
      </c>
      <c r="E34" s="10">
        <f>'[1]Foseco India Financials'!D28/'[1]Foseco India Financials'!D40</f>
        <v>1.79498686410772</v>
      </c>
      <c r="F34" s="10">
        <f>'[1]Foseco India Financials'!E28/'[1]Foseco India Financials'!E40</f>
        <v>1.7515660169335305</v>
      </c>
      <c r="G34" s="10">
        <f>'[1]Foseco India Financials'!F28/'[1]Foseco India Financials'!F40</f>
        <v>1.7069166968267426</v>
      </c>
    </row>
    <row r="35" spans="1:7" ht="16.8" x14ac:dyDescent="0.4">
      <c r="A35" s="7">
        <v>33</v>
      </c>
      <c r="B35" s="14" t="s">
        <v>34</v>
      </c>
      <c r="C35" s="10">
        <f>C57/'[1]Foseco India Financials'!B69</f>
        <v>1.8313775803325212</v>
      </c>
      <c r="D35" s="10">
        <f>D57/'[1]Foseco India Financials'!C69</f>
        <v>2.0654488622466407</v>
      </c>
      <c r="E35" s="10">
        <f>E57/'[1]Foseco India Financials'!D69</f>
        <v>2.0444311990349542</v>
      </c>
      <c r="F35" s="10">
        <f>F57/'[1]Foseco India Financials'!E69</f>
        <v>3.0483040178040453</v>
      </c>
      <c r="G35" s="10">
        <f>G57/'[1]Foseco India Financials'!F69</f>
        <v>2.5986091068186448</v>
      </c>
    </row>
    <row r="36" spans="1:7" ht="16.8" x14ac:dyDescent="0.4">
      <c r="A36" s="7">
        <v>34</v>
      </c>
      <c r="B36" s="8" t="s">
        <v>35</v>
      </c>
      <c r="C36" s="10">
        <f>'[1]Foseco India Financials'!B14/'[1]Foseco India Financials'!B35</f>
        <v>0.15126681927145333</v>
      </c>
      <c r="D36" s="10">
        <f>'[1]Foseco India Financials'!C14/'[1]Foseco India Financials'!C35</f>
        <v>0.17397275098877546</v>
      </c>
      <c r="E36" s="10">
        <f>'[1]Foseco India Financials'!D14/'[1]Foseco India Financials'!D35</f>
        <v>0.13319710785505429</v>
      </c>
      <c r="F36" s="10">
        <f>'[1]Foseco India Financials'!E14/'[1]Foseco India Financials'!E35</f>
        <v>0.11094708616301839</v>
      </c>
      <c r="G36" s="10">
        <f>'[1]Foseco India Financials'!F14/'[1]Foseco India Financials'!F35</f>
        <v>5.8677431493961887E-2</v>
      </c>
    </row>
    <row r="37" spans="1:7" ht="16.8" x14ac:dyDescent="0.4">
      <c r="A37" s="7">
        <v>35</v>
      </c>
      <c r="B37" s="8" t="s">
        <v>36</v>
      </c>
      <c r="C37" s="10">
        <f>'[1]Foseco India Financials'!B5/'[1]Foseco India Financials'!B31</f>
        <v>8.2334270094377739</v>
      </c>
      <c r="D37" s="10">
        <f>'[1]Foseco India Financials'!C5/'[1]Foseco India Financials'!C31</f>
        <v>9.7921095087145265</v>
      </c>
      <c r="E37" s="10">
        <f>'[1]Foseco India Financials'!D5/'[1]Foseco India Financials'!D31</f>
        <v>10.74883824686227</v>
      </c>
      <c r="F37" s="10">
        <f>'[1]Foseco India Financials'!E5/'[1]Foseco India Financials'!E31</f>
        <v>10.941009442138393</v>
      </c>
      <c r="G37" s="10">
        <f>'[1]Foseco India Financials'!F5/'[1]Foseco India Financials'!F31</f>
        <v>8.8468134182419895</v>
      </c>
    </row>
    <row r="38" spans="1:7" ht="16.8" x14ac:dyDescent="0.4">
      <c r="A38" s="7">
        <v>36</v>
      </c>
      <c r="B38" s="8" t="s">
        <v>37</v>
      </c>
      <c r="C38" s="10">
        <f>'[1]Foseco India Financials'!B3/'[1]Foseco India Financials'!B22</f>
        <v>4.7123700365606007</v>
      </c>
      <c r="D38" s="10">
        <f>'[1]Foseco India Financials'!C3/'[1]Foseco India Financials'!C22</f>
        <v>5.1144762983202572</v>
      </c>
      <c r="E38" s="10">
        <f>'[1]Foseco India Financials'!D3/'[1]Foseco India Financials'!D22</f>
        <v>5.1052478975775077</v>
      </c>
      <c r="F38" s="10">
        <f>'[1]Foseco India Financials'!E3/'[1]Foseco India Financials'!E22</f>
        <v>4.8598469054718931</v>
      </c>
      <c r="G38" s="10">
        <f>'[1]Foseco India Financials'!F3/'[1]Foseco India Financials'!F22</f>
        <v>3.6464244335455995</v>
      </c>
    </row>
    <row r="39" spans="1:7" ht="16.8" x14ac:dyDescent="0.4">
      <c r="A39" s="7">
        <v>37</v>
      </c>
      <c r="B39" s="8" t="s">
        <v>38</v>
      </c>
      <c r="C39" s="10">
        <f>'[1]Foseco India Financials'!B22/'[1]Foseco India Financials'!B3*365</f>
        <v>77.45571701037322</v>
      </c>
      <c r="D39" s="10">
        <f>'[1]Foseco India Financials'!C22/'[1]Foseco India Financials'!C3*365</f>
        <v>71.366055625260529</v>
      </c>
      <c r="E39" s="10">
        <f>'[1]Foseco India Financials'!D22/'[1]Foseco India Financials'!D3*365</f>
        <v>71.495059069158273</v>
      </c>
      <c r="F39" s="10">
        <f>'[1]Foseco India Financials'!E22/'[1]Foseco India Financials'!E3*365</f>
        <v>75.105246543678604</v>
      </c>
      <c r="G39" s="10">
        <f>'[1]Foseco India Financials'!F22/'[1]Foseco India Financials'!F3*365</f>
        <v>100.09805678191235</v>
      </c>
    </row>
    <row r="40" spans="1:7" ht="16.8" x14ac:dyDescent="0.4">
      <c r="A40" s="7">
        <v>38</v>
      </c>
      <c r="B40" s="8" t="s">
        <v>39</v>
      </c>
      <c r="C40" s="10">
        <f>'[1]Foseco India Financials'!B39/'[1]Foseco India Financials'!B5*365</f>
        <v>148.90525369196982</v>
      </c>
      <c r="D40" s="10">
        <f>'[1]Foseco India Financials'!C39/'[1]Foseco India Financials'!C5*365</f>
        <v>141.18921525465649</v>
      </c>
      <c r="E40" s="10">
        <f>'[1]Foseco India Financials'!D39/'[1]Foseco India Financials'!D5*365</f>
        <v>126.3743071081193</v>
      </c>
      <c r="F40" s="10">
        <f>'[1]Foseco India Financials'!E39/'[1]Foseco India Financials'!E5*365</f>
        <v>131.48272844860381</v>
      </c>
      <c r="G40" s="10">
        <f>'[1]Foseco India Financials'!F39/'[1]Foseco India Financials'!F5*365</f>
        <v>169.39501833567607</v>
      </c>
    </row>
    <row r="41" spans="1:7" ht="16.8" x14ac:dyDescent="0.4">
      <c r="A41" s="7">
        <v>39</v>
      </c>
      <c r="B41" s="8" t="s">
        <v>40</v>
      </c>
      <c r="C41" s="10">
        <f>'[1]Foseco India Financials'!B31/'[1]Foseco India Financials'!B5*365</f>
        <v>44.331479416968115</v>
      </c>
      <c r="D41" s="10">
        <f>'[1]Foseco India Financials'!C31/'[1]Foseco India Financials'!C5*365</f>
        <v>37.274909933877559</v>
      </c>
      <c r="E41" s="10">
        <f>'[1]Foseco India Financials'!D31/'[1]Foseco India Financials'!D5*365</f>
        <v>33.957158124185973</v>
      </c>
      <c r="F41" s="10">
        <f>'[1]Foseco India Financials'!E31/'[1]Foseco India Financials'!E5*365</f>
        <v>33.360724339952831</v>
      </c>
      <c r="G41" s="10">
        <f>'[1]Foseco India Financials'!F31/'[1]Foseco India Financials'!F5*365</f>
        <v>41.25779337081709</v>
      </c>
    </row>
    <row r="42" spans="1:7" ht="16.8" x14ac:dyDescent="0.4">
      <c r="A42" s="7">
        <v>40</v>
      </c>
      <c r="B42" s="8" t="s">
        <v>41</v>
      </c>
      <c r="C42" s="10">
        <f>C39+C41-C40</f>
        <v>-27.118057264628476</v>
      </c>
      <c r="D42" s="10">
        <f t="shared" ref="D42:G42" si="0">D39+D41-D40</f>
        <v>-32.548249695518393</v>
      </c>
      <c r="E42" s="10">
        <f t="shared" si="0"/>
        <v>-20.922089914775057</v>
      </c>
      <c r="F42" s="10">
        <f t="shared" si="0"/>
        <v>-23.01675756497238</v>
      </c>
      <c r="G42" s="10">
        <f t="shared" si="0"/>
        <v>-28.039168182946639</v>
      </c>
    </row>
    <row r="43" spans="1:7" ht="16.8" x14ac:dyDescent="0.4">
      <c r="A43" s="7">
        <v>41</v>
      </c>
      <c r="B43" s="14" t="s">
        <v>42</v>
      </c>
      <c r="C43" s="10">
        <f>'[1]Foseco India Financials'!B14/'[1]Foseco India Financials'!B19</f>
        <v>0.16187287129761918</v>
      </c>
      <c r="D43" s="10">
        <f>'[1]Foseco India Financials'!C14/'[1]Foseco India Financials'!C19</f>
        <v>0.19089959246577626</v>
      </c>
      <c r="E43" s="10">
        <f>'[1]Foseco India Financials'!D14/'[1]Foseco India Financials'!D19</f>
        <v>0.14374462050575257</v>
      </c>
      <c r="F43" s="10">
        <f>'[1]Foseco India Financials'!E14/'[1]Foseco India Financials'!E19</f>
        <v>0.11719311612450552</v>
      </c>
      <c r="G43" s="10">
        <f>'[1]Foseco India Financials'!F14/'[1]Foseco India Financials'!F19</f>
        <v>6.0330860649226631E-2</v>
      </c>
    </row>
    <row r="44" spans="1:7" ht="16.8" x14ac:dyDescent="0.4">
      <c r="A44" s="7">
        <v>42</v>
      </c>
      <c r="B44" s="16" t="s">
        <v>43</v>
      </c>
      <c r="C44" s="10">
        <f>'[1]Foseco India Financials'!B14/'[1]Foseco India Financials'!B45</f>
        <v>0.27404715219859088</v>
      </c>
      <c r="D44" s="10">
        <f>'[1]Foseco India Financials'!C14/'[1]Foseco India Financials'!C45</f>
        <v>0.32992758672832467</v>
      </c>
      <c r="E44" s="10">
        <f>'[1]Foseco India Financials'!D14/'[1]Foseco India Financials'!D45</f>
        <v>0.24815020450115777</v>
      </c>
      <c r="F44" s="10">
        <f>'[1]Foseco India Financials'!E14/'[1]Foseco India Financials'!E45</f>
        <v>0.21202970335584059</v>
      </c>
      <c r="G44" s="10">
        <f>'[1]Foseco India Financials'!F14/'[1]Foseco India Financials'!F45</f>
        <v>0.11490459229815883</v>
      </c>
    </row>
    <row r="45" spans="1:7" ht="16.8" x14ac:dyDescent="0.4">
      <c r="A45" s="7">
        <v>43</v>
      </c>
      <c r="B45" s="14" t="s">
        <v>44</v>
      </c>
      <c r="C45" s="10">
        <f>'[1]Foseco India Financials'!B14/'[1]Foseco India Financials'!B63</f>
        <v>32.747713004484304</v>
      </c>
      <c r="D45" s="10">
        <f>'[1]Foseco India Financials'!C14/'[1]Foseco India Financials'!C63</f>
        <v>33.174136363636364</v>
      </c>
      <c r="E45" s="10">
        <f>'[1]Foseco India Financials'!D14/'[1]Foseco India Financials'!D63</f>
        <v>20.430311111111109</v>
      </c>
      <c r="F45" s="10">
        <f>'[1]Foseco India Financials'!E14/'[1]Foseco India Financials'!E63</f>
        <v>15.936731707317074</v>
      </c>
      <c r="G45" s="10">
        <f>'[1]Foseco India Financials'!F14/'[1]Foseco India Financials'!F63</f>
        <v>7.6043349753694587</v>
      </c>
    </row>
    <row r="46" spans="1:7" ht="16.8" x14ac:dyDescent="0.4">
      <c r="A46" s="7">
        <v>44</v>
      </c>
      <c r="B46" s="8" t="s">
        <v>45</v>
      </c>
      <c r="C46" s="10">
        <f>'[1]Foseco India Financials'!B47/'[1]Foseco India'!C3</f>
        <v>25.466550065588105</v>
      </c>
      <c r="D46" s="10">
        <f>'[1]Foseco India Financials'!C47/'[1]Foseco India'!D3</f>
        <v>20.188571928596431</v>
      </c>
      <c r="E46" s="10">
        <f>'[1]Foseco India Financials'!D47/'[1]Foseco India'!E3</f>
        <v>19.46860238955265</v>
      </c>
      <c r="F46" s="10">
        <f>'[1]Foseco India Financials'!E47/'[1]Foseco India'!F3</f>
        <v>22.28303362001564</v>
      </c>
      <c r="G46" s="10">
        <f>'[1]Foseco India Financials'!F47/'[1]Foseco India'!G3</f>
        <v>36.410839884153908</v>
      </c>
    </row>
    <row r="47" spans="1:7" ht="16.8" x14ac:dyDescent="0.4">
      <c r="A47" s="7">
        <v>45</v>
      </c>
      <c r="B47" s="8" t="s">
        <v>46</v>
      </c>
      <c r="C47" s="10">
        <f>'[1]Foseco India Financials'!B47/'[1]Foseco India Financials'!B68</f>
        <v>3.5439363238658808</v>
      </c>
      <c r="D47" s="10">
        <f>'[1]Foseco India Financials'!C47/'[1]Foseco India Financials'!C68</f>
        <v>3.0863513008447683</v>
      </c>
      <c r="E47" s="10">
        <f>'[1]Foseco India Financials'!D47/'[1]Foseco India Financials'!D68</f>
        <v>2.200366852934502</v>
      </c>
      <c r="F47" s="10">
        <f>'[1]Foseco India Financials'!E47/'[1]Foseco India Financials'!E68</f>
        <v>2.1539420628494153</v>
      </c>
      <c r="G47" s="10">
        <f>'[1]Foseco India Financials'!F47/'[1]Foseco India Financials'!F68</f>
        <v>2.2378635442945738</v>
      </c>
    </row>
    <row r="48" spans="1:7" ht="16.8" x14ac:dyDescent="0.4">
      <c r="A48" s="7">
        <v>46</v>
      </c>
      <c r="B48" s="8" t="s">
        <v>47</v>
      </c>
      <c r="C48" s="10">
        <f>'[1]Foseco India Financials'!B47/'[1]Foseco India'!C6</f>
        <v>5.4159004735926173</v>
      </c>
      <c r="D48" s="10">
        <f>'[1]Foseco India Financials'!C47/'[1]Foseco India'!D6</f>
        <v>5.1409162545309401</v>
      </c>
      <c r="E48" s="10">
        <f>'[1]Foseco India Financials'!D47/'[1]Foseco India'!E6</f>
        <v>3.7443771861602624</v>
      </c>
      <c r="F48" s="10">
        <f>'[1]Foseco India Financials'!E47/'[1]Foseco India'!F6</f>
        <v>3.489052153460412</v>
      </c>
      <c r="G48" s="10">
        <f>'[1]Foseco India Financials'!F47/'[1]Foseco India'!G6</f>
        <v>3.077192708206153</v>
      </c>
    </row>
    <row r="49" spans="1:7" ht="16.8" x14ac:dyDescent="0.4">
      <c r="A49" s="7">
        <v>47</v>
      </c>
      <c r="B49" s="8" t="s">
        <v>48</v>
      </c>
      <c r="C49" s="10">
        <f>'[1]Foseco India Financials'!B47/'[1]Foseco India Financials'!B60</f>
        <v>8.4895256203160907E-2</v>
      </c>
      <c r="D49" s="10">
        <f>'[1]Foseco India Financials'!C47/'[1]Foseco India Financials'!C60</f>
        <v>8.0614137060280575E-2</v>
      </c>
      <c r="E49" s="10">
        <f>'[1]Foseco India Financials'!D47/'[1]Foseco India Financials'!D60</f>
        <v>5.8629941665017532E-2</v>
      </c>
      <c r="F49" s="10">
        <f>'[1]Foseco India Financials'!E47/'[1]Foseco India Financials'!E60</f>
        <v>5.4632029321105981E-2</v>
      </c>
      <c r="G49" s="10">
        <f>'[1]Foseco India Financials'!F47/'[1]Foseco India Financials'!F60</f>
        <v>4.8183080924909284E-2</v>
      </c>
    </row>
    <row r="50" spans="1:7" ht="16.8" x14ac:dyDescent="0.4">
      <c r="A50" s="7">
        <v>48</v>
      </c>
      <c r="B50" s="8" t="s">
        <v>49</v>
      </c>
      <c r="C50" s="10">
        <f>'[1]Foseco India Financials'!B47/'[1]Foseco India Financials'!B61</f>
        <v>1.0903148026118732</v>
      </c>
      <c r="D50" s="10">
        <f>'[1]Foseco India Financials'!C47/'[1]Foseco India Financials'!C61</f>
        <v>0.51804158433626735</v>
      </c>
      <c r="E50" s="10">
        <f>'[1]Foseco India Financials'!D47/'[1]Foseco India Financials'!D61</f>
        <v>0.27658915157089453</v>
      </c>
      <c r="F50" s="10">
        <f>'[1]Foseco India Financials'!E47/'[1]Foseco India Financials'!E61</f>
        <v>0.7946188965949883</v>
      </c>
      <c r="G50" s="10">
        <f>'[1]Foseco India Financials'!F47/'[1]Foseco India Financials'!F61</f>
        <v>0.34025927830467712</v>
      </c>
    </row>
    <row r="51" spans="1:7" ht="16.8" x14ac:dyDescent="0.4">
      <c r="A51" s="7">
        <v>49</v>
      </c>
      <c r="B51" s="8" t="s">
        <v>50</v>
      </c>
      <c r="C51" s="10">
        <f>'[1]Foseco India Financials'!B47/'[1]Foseco India Financials'!B50</f>
        <v>0.68927564635124872</v>
      </c>
      <c r="D51" s="10">
        <f>'[1]Foseco India Financials'!C47/'[1]Foseco India Financials'!C50</f>
        <v>0.40403730841435742</v>
      </c>
      <c r="E51" s="10">
        <f>'[1]Foseco India Financials'!D47/'[1]Foseco India Financials'!D50</f>
        <v>0.23867513033585006</v>
      </c>
      <c r="F51" s="10">
        <f>'[1]Foseco India Financials'!E47/'[1]Foseco India Financials'!E50</f>
        <v>0.57526946832990189</v>
      </c>
      <c r="G51" s="10">
        <f>'[1]Foseco India Financials'!F47/'[1]Foseco India Financials'!F50</f>
        <v>0.29055198439032121</v>
      </c>
    </row>
    <row r="52" spans="1:7" ht="16.8" x14ac:dyDescent="0.4">
      <c r="A52" s="7">
        <v>50</v>
      </c>
      <c r="B52" s="16" t="s">
        <v>51</v>
      </c>
      <c r="C52" s="10">
        <f>'[1]Foseco India Financials'!B60/'[1]Foseco India Financials'!B59</f>
        <v>537.10937469417706</v>
      </c>
      <c r="D52" s="10">
        <f>'[1]Foseco India Financials'!C60/'[1]Foseco India Financials'!C59</f>
        <v>448.13048983795244</v>
      </c>
      <c r="E52" s="10">
        <f>'[1]Foseco India Financials'!D60/'[1]Foseco India Financials'!D59</f>
        <v>374.25449689726349</v>
      </c>
      <c r="F52" s="10">
        <f>'[1]Foseco India Financials'!E60/'[1]Foseco India Financials'!E59</f>
        <v>326.736302542614</v>
      </c>
      <c r="G52" s="10">
        <f>'[1]Foseco India Financials'!F60/'[1]Foseco India Financials'!F59</f>
        <v>285.99118854438746</v>
      </c>
    </row>
    <row r="53" spans="1:7" ht="16.8" x14ac:dyDescent="0.4">
      <c r="A53" s="7">
        <v>51</v>
      </c>
      <c r="B53" s="16" t="s">
        <v>52</v>
      </c>
      <c r="C53" s="10">
        <f>('[1]Foseco India Financials'!B35-'[1]Foseco India Financials'!B41)/'[1]Foseco India Financials'!B59</f>
        <v>537.69451898148884</v>
      </c>
      <c r="D53" s="10">
        <f>('[1]Foseco India Financials'!C35-'[1]Foseco India Financials'!C41)/'[1]Foseco India Financials'!C59</f>
        <v>448.78186801167902</v>
      </c>
      <c r="E53" s="10">
        <f>('[1]Foseco India Financials'!D35-'[1]Foseco India Financials'!D41)/'[1]Foseco India Financials'!D59</f>
        <v>374.25449689726349</v>
      </c>
      <c r="F53" s="10">
        <f>('[1]Foseco India Financials'!E35-'[1]Foseco India Financials'!E41)/'[1]Foseco India Financials'!E59</f>
        <v>326.736302542614</v>
      </c>
      <c r="G53" s="10">
        <f>('[1]Foseco India Financials'!F35-'[1]Foseco India Financials'!F41)/'[1]Foseco India Financials'!F59</f>
        <v>285.99118854438746</v>
      </c>
    </row>
    <row r="54" spans="1:7" ht="16.8" x14ac:dyDescent="0.4">
      <c r="A54" s="7">
        <v>52</v>
      </c>
      <c r="B54" s="16" t="s">
        <v>53</v>
      </c>
      <c r="C54" s="10">
        <f>'[1]Foseco India Financials'!B24/'[1]Foseco India Financials'!B59</f>
        <v>540.1390661084647</v>
      </c>
      <c r="D54" s="10">
        <f>'[1]Foseco India Financials'!C24/'[1]Foseco India Financials'!C59</f>
        <v>450.81617215424063</v>
      </c>
      <c r="E54" s="10">
        <f>'[1]Foseco India Financials'!D24/'[1]Foseco India Financials'!D59</f>
        <v>375.76738533826028</v>
      </c>
      <c r="F54" s="10">
        <f>'[1]Foseco India Financials'!E24/'[1]Foseco India Financials'!E59</f>
        <v>327.72323442458497</v>
      </c>
      <c r="G54" s="10">
        <f>'[1]Foseco India Financials'!F24/'[1]Foseco India Financials'!F59</f>
        <v>286.899673199186</v>
      </c>
    </row>
    <row r="55" spans="1:7" ht="16.8" x14ac:dyDescent="0.4">
      <c r="A55" s="7">
        <v>53</v>
      </c>
      <c r="B55" s="8" t="s">
        <v>54</v>
      </c>
      <c r="C55" s="10">
        <f>('[1]Foseco India Financials'!B4-'[1]Foseco India Financials'!C4)/'[1]Foseco India Financials'!C4*100</f>
        <v>8.84514506719424</v>
      </c>
      <c r="D55" s="10">
        <f>('[1]Foseco India Financials'!C4-'[1]Foseco India Financials'!D4)/'[1]Foseco India Financials'!D4*100</f>
        <v>20.441812753822745</v>
      </c>
      <c r="E55" s="10">
        <f>('[1]Foseco India Financials'!D4-'[1]Foseco India Financials'!E4)/'[1]Foseco India Financials'!E4*100</f>
        <v>20.54323235298056</v>
      </c>
      <c r="F55" s="10">
        <f>('[1]Foseco India Financials'!E4-'[1]Foseco India Financials'!F4)/'[1]Foseco India Financials'!F4*100</f>
        <v>33.519246999140499</v>
      </c>
      <c r="G55" s="10">
        <f>('[1]Foseco India Financials'!F4-'[1]Foseco India Financials'!G4)/'[1]Foseco India Financials'!G4*100</f>
        <v>-22.091685296659623</v>
      </c>
    </row>
    <row r="56" spans="1:7" ht="16.8" x14ac:dyDescent="0.4">
      <c r="A56" s="7">
        <v>54</v>
      </c>
      <c r="B56" s="8" t="s">
        <v>55</v>
      </c>
      <c r="C56" s="10">
        <f>('[1]Foseco India Financials'!B14-'[1]Foseco India Financials'!C14)/'[1]Foseco India Financials'!C14*100</f>
        <v>6.0698983737322493E-2</v>
      </c>
      <c r="D56" s="10">
        <f>('[1]Foseco India Financials'!C14-'[1]Foseco India Financials'!D14)/'[1]Foseco India Financials'!D14*100</f>
        <v>58.768670515704358</v>
      </c>
      <c r="E56" s="10">
        <f>('[1]Foseco India Financials'!D14-'[1]Foseco India Financials'!E14)/'[1]Foseco India Financials'!E14*100</f>
        <v>40.703329935752024</v>
      </c>
      <c r="F56" s="10">
        <f>('[1]Foseco India Financials'!E14-'[1]Foseco India Financials'!F14)/'[1]Foseco India Financials'!F14*100</f>
        <v>111.63907027363184</v>
      </c>
      <c r="G56" s="10">
        <f>('[1]Foseco India Financials'!F14-'[1]Foseco India Financials'!G14)/'[1]Foseco India Financials'!G14*100</f>
        <v>-55.29828076993244</v>
      </c>
    </row>
    <row r="57" spans="1:7" ht="16.8" x14ac:dyDescent="0.4">
      <c r="A57" s="7">
        <v>55</v>
      </c>
      <c r="B57" s="8" t="s">
        <v>56</v>
      </c>
      <c r="C57" s="10">
        <f>('[1]Foseco India Financials'!B10-'[1]Foseco India Financials'!C10)/'[1]Foseco India Financials'!C10*100</f>
        <v>18.173375393110543</v>
      </c>
      <c r="D57" s="10">
        <f>('[1]Foseco India Financials'!C10-'[1]Foseco India Financials'!D10)/'[1]Foseco India Financials'!D10*100</f>
        <v>35.889040888168452</v>
      </c>
      <c r="E57" s="10">
        <f>('[1]Foseco India Financials'!D10-'[1]Foseco India Financials'!E10)/'[1]Foseco India Financials'!E10*100</f>
        <v>41.567123009415432</v>
      </c>
      <c r="F57" s="10">
        <f>('[1]Foseco India Financials'!E10-'[1]Foseco India Financials'!F10)/'[1]Foseco India Financials'!F10*100</f>
        <v>105.42600003793416</v>
      </c>
      <c r="G57" s="10">
        <f>('[1]Foseco India Financials'!F10-'[1]Foseco India Financials'!G10)/'[1]Foseco India Financials'!G10*100</f>
        <v>-57.506382344229522</v>
      </c>
    </row>
    <row r="58" spans="1:7" ht="16.8" x14ac:dyDescent="0.4">
      <c r="A58" s="7">
        <v>56</v>
      </c>
      <c r="B58" s="8" t="s">
        <v>57</v>
      </c>
      <c r="C58" s="10">
        <f>('[1]Foseco India Financials'!B8-'[1]Foseco India Financials'!C8)/'[1]Foseco India Financials'!C8*100</f>
        <v>19.052290378719565</v>
      </c>
      <c r="D58" s="10">
        <f>('[1]Foseco India Financials'!C8-'[1]Foseco India Financials'!D8)/'[1]Foseco India Financials'!D8*100</f>
        <v>29.759029968903324</v>
      </c>
      <c r="E58" s="10">
        <f>('[1]Foseco India Financials'!D8-'[1]Foseco India Financials'!E8)/'[1]Foseco India Financials'!E8*100</f>
        <v>42.736538324746746</v>
      </c>
      <c r="F58" s="10">
        <f>('[1]Foseco India Financials'!E8-'[1]Foseco India Financials'!F8)/'[1]Foseco India Financials'!F8*100</f>
        <v>82.240238816583883</v>
      </c>
      <c r="G58" s="10">
        <f>('[1]Foseco India Financials'!F8-'[1]Foseco India Financials'!G8)/'[1]Foseco India Financials'!G8*100</f>
        <v>-49.838832833885448</v>
      </c>
    </row>
    <row r="59" spans="1:7" ht="16.8" x14ac:dyDescent="0.4">
      <c r="A59" s="7">
        <v>57</v>
      </c>
      <c r="B59" s="8" t="s">
        <v>58</v>
      </c>
      <c r="C59" s="10">
        <f>'[1]Foseco India Financials'!B62/'[1]Foseco India'!C3*100</f>
        <v>21.868799109764471</v>
      </c>
      <c r="D59" s="10">
        <f>'[1]Foseco India Financials'!C62/'[1]Foseco India'!D3*100</f>
        <v>34.941413950262543</v>
      </c>
      <c r="E59" s="10">
        <f>'[1]Foseco India Financials'!D62/'[1]Foseco India'!E3*100</f>
        <v>34.991937828331224</v>
      </c>
      <c r="F59" s="10">
        <f>'[1]Foseco India Financials'!E62/'[1]Foseco India'!F3*100</f>
        <v>19.786292708715109</v>
      </c>
      <c r="G59" s="10">
        <f>'[1]Foseco India Financials'!F62/'[1]Foseco India'!G3*100</f>
        <v>20.686610709635623</v>
      </c>
    </row>
    <row r="60" spans="1:7" ht="16.8" x14ac:dyDescent="0.4">
      <c r="A60" s="7">
        <v>58</v>
      </c>
      <c r="B60" s="8" t="s">
        <v>59</v>
      </c>
      <c r="C60" s="10">
        <f>'[1]Foseco India Financials'!B62/'[1]Foseco India Financials'!B47*100</f>
        <v>0.85872640987657256</v>
      </c>
      <c r="D60" s="10">
        <f>'[1]Foseco India Financials'!C62/'[1]Foseco India Financials'!C47*100</f>
        <v>1.7307521341204528</v>
      </c>
      <c r="E60" s="10">
        <f>'[1]Foseco India Financials'!D62/'[1]Foseco India Financials'!D47*100</f>
        <v>1.7973523280288881</v>
      </c>
      <c r="F60" s="10">
        <f>'[1]Foseco India Financials'!E62/'[1]Foseco India Financials'!E47*100</f>
        <v>0.88795327629637277</v>
      </c>
      <c r="G60" s="10">
        <f>'[1]Foseco India Financials'!F62/'[1]Foseco India Financials'!F47*100</f>
        <v>0.56814428822441121</v>
      </c>
    </row>
    <row r="61" spans="1:7" ht="16.8" x14ac:dyDescent="0.4">
      <c r="A61" s="7">
        <v>59</v>
      </c>
      <c r="B61" s="8" t="s">
        <v>60</v>
      </c>
      <c r="C61" s="10">
        <f>'[1]Foseco India Financials'!B14/'[1]Foseco India Financials'!B36*100</f>
        <v>21.266210129168506</v>
      </c>
      <c r="D61" s="10">
        <f>'[1]Foseco India Financials'!C14/'[1]Foseco India Financials'!C36*100</f>
        <v>25.464014679042485</v>
      </c>
      <c r="E61" s="10">
        <f>'[1]Foseco India Financials'!D14/'[1]Foseco India Financials'!D36*100</f>
        <v>19.232260923008951</v>
      </c>
      <c r="F61" s="10">
        <f>'[1]Foseco India Financials'!E14/'[1]Foseco India Financials'!E36*100</f>
        <v>15.65653322394148</v>
      </c>
      <c r="G61" s="10">
        <f>'[1]Foseco India Financials'!F14/'[1]Foseco India Financials'!F36*100</f>
        <v>8.4517082395504772</v>
      </c>
    </row>
    <row r="62" spans="1:7" ht="16.8" x14ac:dyDescent="0.4">
      <c r="A62" s="7">
        <v>60</v>
      </c>
      <c r="B62" s="8" t="s">
        <v>61</v>
      </c>
      <c r="C62" s="10">
        <f>'[1]Foseco India Financials'!B14/'[1]Foseco India Financials'!B24*100</f>
        <v>21.169964076744506</v>
      </c>
      <c r="D62" s="10">
        <f>'[1]Foseco India Financials'!C14/'[1]Foseco India Financials'!C24*100</f>
        <v>25.34910852938</v>
      </c>
      <c r="E62" s="10">
        <f>'[1]Foseco India Financials'!D14/'[1]Foseco India Financials'!D24*100</f>
        <v>19.154829335330142</v>
      </c>
      <c r="F62" s="10">
        <f>'[1]Foseco India Financials'!E14/'[1]Foseco India Financials'!E24*100</f>
        <v>15.609383891282857</v>
      </c>
      <c r="G62" s="10">
        <f>'[1]Foseco India Financials'!F14/'[1]Foseco India Financials'!F24*100</f>
        <v>8.4249454093358356</v>
      </c>
    </row>
    <row r="63" spans="1:7" ht="16.8" x14ac:dyDescent="0.4">
      <c r="A63" s="7">
        <v>61</v>
      </c>
      <c r="B63" s="8" t="s">
        <v>62</v>
      </c>
      <c r="C63" s="10">
        <f>'[1]Foseco India Financials'!B14/'[1]Foseco India Financials'!B35*100</f>
        <v>15.126681927145333</v>
      </c>
      <c r="D63" s="10">
        <f>'[1]Foseco India Financials'!C14/'[1]Foseco India Financials'!C35*100</f>
        <v>17.397275098877547</v>
      </c>
      <c r="E63" s="10">
        <f>'[1]Foseco India Financials'!D14/'[1]Foseco India Financials'!D35*100</f>
        <v>13.319710785505428</v>
      </c>
      <c r="F63" s="10">
        <f>'[1]Foseco India Financials'!E14/'[1]Foseco India Financials'!E35*100</f>
        <v>11.094708616301839</v>
      </c>
      <c r="G63" s="10">
        <f>'[1]Foseco India Financials'!F14/'[1]Foseco India Financials'!F35*100</f>
        <v>5.8677431493961887</v>
      </c>
    </row>
    <row r="64" spans="1:7" ht="16.8" x14ac:dyDescent="0.4">
      <c r="A64" s="7">
        <v>62</v>
      </c>
      <c r="B64" s="8" t="s">
        <v>63</v>
      </c>
      <c r="C64" s="10">
        <f>'[1]Foseco India Financials'!B50/'[1]Foseco India Financials'!B8</f>
        <v>0.38940186033822327</v>
      </c>
      <c r="D64" s="10">
        <f>'[1]Foseco India Financials'!C50/'[1]Foseco India Financials'!C8</f>
        <v>0.62658037558129098</v>
      </c>
      <c r="E64" s="10">
        <f>'[1]Foseco India Financials'!D50/'[1]Foseco India Financials'!D8</f>
        <v>0.8359868893166722</v>
      </c>
      <c r="F64" s="10">
        <f>'[1]Foseco India Financials'!E50/'[1]Foseco India Financials'!E8</f>
        <v>0.40274365149529001</v>
      </c>
      <c r="G64" s="10">
        <f>'[1]Foseco India Financials'!F50/'[1]Foseco India Financials'!F8</f>
        <v>1.1218194208845993</v>
      </c>
    </row>
    <row r="65" spans="1:7" ht="16.8" x14ac:dyDescent="0.4">
      <c r="A65" s="7">
        <v>63</v>
      </c>
      <c r="B65" s="8" t="s">
        <v>64</v>
      </c>
      <c r="C65" s="10">
        <f>'[1]Foseco India Financials'!B61/'[1]Foseco India Financials'!B14</f>
        <v>0.36573669608941306</v>
      </c>
      <c r="D65" s="10">
        <f>'[1]Foseco India Financials'!C61/'[1]Foseco India Financials'!C14</f>
        <v>0.61022346269204775</v>
      </c>
      <c r="E65" s="10">
        <f>'[1]Foseco India Financials'!D61/'[1]Foseco India Financials'!D14</f>
        <v>1.1021836835029435</v>
      </c>
      <c r="F65" s="10">
        <f>'[1]Foseco India Financials'!E61/'[1]Foseco India Financials'!E14</f>
        <v>0.43912972944845929</v>
      </c>
      <c r="G65" s="10">
        <f>'[1]Foseco India Financials'!F61/'[1]Foseco India Financials'!F14</f>
        <v>1.6754832607794359</v>
      </c>
    </row>
    <row r="66" spans="1:7" ht="16.8" x14ac:dyDescent="0.4">
      <c r="A66" s="7">
        <v>64</v>
      </c>
      <c r="B66" s="8" t="s">
        <v>65</v>
      </c>
      <c r="C66" s="10">
        <f>'[1]Foseco India Financials'!B57/'[1]Foseco India Financials'!B3*100</f>
        <v>2.9611998386383425</v>
      </c>
      <c r="D66" s="10">
        <f>'[1]Foseco India Financials'!C57/'[1]Foseco India Financials'!C3*100</f>
        <v>2.6322084418182312</v>
      </c>
      <c r="E66" s="10">
        <f>'[1]Foseco India Financials'!D57/'[1]Foseco India Financials'!D3*100</f>
        <v>1.9787571812710534</v>
      </c>
      <c r="F66" s="10">
        <f>'[1]Foseco India Financials'!E57/'[1]Foseco India Financials'!E3*100</f>
        <v>1.6183788047197265</v>
      </c>
      <c r="G66" s="10">
        <f>'[1]Foseco India Financials'!F57/'[1]Foseco India Financials'!F3*100</f>
        <v>1.7618128420261325</v>
      </c>
    </row>
    <row r="67" spans="1:7" ht="16.8" x14ac:dyDescent="0.4">
      <c r="A67" s="7">
        <v>65</v>
      </c>
      <c r="B67" s="8" t="s">
        <v>66</v>
      </c>
      <c r="C67" s="10">
        <f>'[1]Foseco India Financials'!B49/'[1]Foseco India Financials'!B26*100</f>
        <v>21.059297391604026</v>
      </c>
      <c r="D67" s="10">
        <f>'[1]Foseco India Financials'!C49/'[1]Foseco India Financials'!C26*100</f>
        <v>19.310235179844142</v>
      </c>
      <c r="E67" s="10">
        <f>'[1]Foseco India Financials'!D49/'[1]Foseco India Financials'!D26*100</f>
        <v>27.985576681253459</v>
      </c>
      <c r="F67" s="10">
        <f>'[1]Foseco India Financials'!E49/'[1]Foseco India Financials'!E26*100</f>
        <v>16.487869146565377</v>
      </c>
      <c r="G67" s="10">
        <f>'[1]Foseco India Financials'!F49/'[1]Foseco India Financials'!F26*100</f>
        <v>16.595210619856637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14CFD-7F8A-4BFE-A6E1-E64459712275}">
  <dimension ref="A1:G67"/>
  <sheetViews>
    <sheetView workbookViewId="0">
      <selection sqref="A1:G1"/>
    </sheetView>
  </sheetViews>
  <sheetFormatPr defaultRowHeight="14.4" x14ac:dyDescent="0.3"/>
  <cols>
    <col min="1" max="1" width="24.6640625" customWidth="1"/>
    <col min="2" max="2" width="34.44140625" customWidth="1"/>
    <col min="3" max="6" width="10" bestFit="1" customWidth="1"/>
    <col min="7" max="7" width="8.88671875" bestFit="1" customWidth="1"/>
  </cols>
  <sheetData>
    <row r="1" spans="1:7" ht="15.6" x14ac:dyDescent="0.3">
      <c r="A1" s="1" t="s">
        <v>68</v>
      </c>
      <c r="B1" s="2"/>
      <c r="C1" s="2"/>
      <c r="D1" s="2"/>
      <c r="E1" s="2"/>
      <c r="F1" s="2"/>
      <c r="G1" s="3"/>
    </row>
    <row r="2" spans="1:7" x14ac:dyDescent="0.3">
      <c r="A2" s="4" t="s">
        <v>0</v>
      </c>
      <c r="B2" s="5" t="s">
        <v>1</v>
      </c>
      <c r="C2" s="6">
        <v>2024</v>
      </c>
      <c r="D2" s="6">
        <v>2023</v>
      </c>
      <c r="E2" s="6">
        <v>2022</v>
      </c>
      <c r="F2" s="6">
        <v>2021</v>
      </c>
      <c r="G2" s="6">
        <v>2020</v>
      </c>
    </row>
    <row r="3" spans="1:7" x14ac:dyDescent="0.3">
      <c r="A3" s="7">
        <v>1</v>
      </c>
      <c r="B3" s="8" t="s">
        <v>2</v>
      </c>
      <c r="C3" s="17">
        <v>2.02</v>
      </c>
      <c r="D3" s="17">
        <v>1.38</v>
      </c>
      <c r="E3" s="17">
        <v>1.06</v>
      </c>
      <c r="F3" s="17">
        <v>1.05</v>
      </c>
      <c r="G3" s="17">
        <v>3.69</v>
      </c>
    </row>
    <row r="4" spans="1:7" x14ac:dyDescent="0.3">
      <c r="A4" s="7">
        <v>2</v>
      </c>
      <c r="B4" s="8" t="s">
        <v>3</v>
      </c>
      <c r="C4" s="17">
        <v>2.02</v>
      </c>
      <c r="D4" s="17">
        <v>1.36</v>
      </c>
      <c r="E4" s="17">
        <v>1.06</v>
      </c>
      <c r="F4" s="17">
        <v>1.05</v>
      </c>
      <c r="G4" s="17">
        <v>3.69</v>
      </c>
    </row>
    <row r="5" spans="1:7" ht="16.8" x14ac:dyDescent="0.4">
      <c r="A5" s="7">
        <v>3</v>
      </c>
      <c r="B5" s="8" t="s">
        <v>4</v>
      </c>
      <c r="C5" s="10">
        <f>'[1]Marine Electric Financials'!B50/'[1]Marine Electric Financials'!B59</f>
        <v>-0.55458381151055014</v>
      </c>
      <c r="D5" s="10">
        <f>'[1]Marine Electric Financials'!C50/'[1]Marine Electric Financials'!C59</f>
        <v>-0.21899968531115602</v>
      </c>
      <c r="E5" s="10">
        <f>'[1]Marine Electric Financials'!D50/'[1]Marine Electric Financials'!D59</f>
        <v>3.8368649637937398</v>
      </c>
      <c r="F5" s="10">
        <f>'[1]Marine Electric Financials'!E50/'[1]Marine Electric Financials'!E59</f>
        <v>0.18578203688493686</v>
      </c>
      <c r="G5" s="10">
        <f>'[1]Marine Electric Financials'!F50/'[1]Marine Electric Financials'!F59</f>
        <v>7.6904013157760653</v>
      </c>
    </row>
    <row r="6" spans="1:7" ht="16.8" x14ac:dyDescent="0.4">
      <c r="A6" s="7">
        <v>4</v>
      </c>
      <c r="B6" s="8" t="s">
        <v>5</v>
      </c>
      <c r="C6" s="10">
        <f>'[1]Marine Electric Financials'!B36/'[1]Marine Electric Financials'!B59</f>
        <v>19.259150380374667</v>
      </c>
      <c r="D6" s="10">
        <f>'[1]Marine Electric Financials'!C36/'[1]Marine Electric Financials'!C59</f>
        <v>17.004874708319068</v>
      </c>
      <c r="E6" s="10">
        <f>'[1]Marine Electric Financials'!D36/'[1]Marine Electric Financials'!D59</f>
        <v>14.803662814040653</v>
      </c>
      <c r="F6" s="10">
        <f>'[1]Marine Electric Financials'!E36/'[1]Marine Electric Financials'!E59</f>
        <v>13.858814945553041</v>
      </c>
      <c r="G6" s="10">
        <f>'[1]Marine Electric Financials'!F36/'[1]Marine Electric Financials'!F59</f>
        <v>63.635422419960008</v>
      </c>
    </row>
    <row r="7" spans="1:7" ht="16.8" x14ac:dyDescent="0.4">
      <c r="A7" s="7">
        <v>5</v>
      </c>
      <c r="B7" s="8" t="s">
        <v>6</v>
      </c>
      <c r="C7" s="10"/>
      <c r="D7" s="10"/>
      <c r="E7" s="10">
        <f>'[1]Marine Electric Financials'!D51/'[1]Marine Electric Financials'!D59</f>
        <v>0.19924958372481205</v>
      </c>
      <c r="F7" s="10"/>
      <c r="G7" s="10"/>
    </row>
    <row r="8" spans="1:7" ht="16.8" x14ac:dyDescent="0.4">
      <c r="A8" s="7">
        <v>6</v>
      </c>
      <c r="B8" s="8" t="s">
        <v>7</v>
      </c>
      <c r="C8" s="10">
        <f>'[1]Marine Electric Financials'!B3/'[1]Marine Electric Financials'!B59</f>
        <v>46.894020853237755</v>
      </c>
      <c r="D8" s="10">
        <f>'[1]Marine Electric Financials'!C3/'[1]Marine Electric Financials'!C59</f>
        <v>35.059456399761714</v>
      </c>
      <c r="E8" s="10">
        <f>'[1]Marine Electric Financials'!D3/'[1]Marine Electric Financials'!D59</f>
        <v>30.679316269277567</v>
      </c>
      <c r="F8" s="10">
        <f>'[1]Marine Electric Financials'!E3/'[1]Marine Electric Financials'!E59</f>
        <v>20.485557238093104</v>
      </c>
      <c r="G8" s="10">
        <f>'[1]Marine Electric Financials'!F3/'[1]Marine Electric Financials'!F59</f>
        <v>117.68161724693832</v>
      </c>
    </row>
    <row r="9" spans="1:7" ht="16.8" x14ac:dyDescent="0.4">
      <c r="A9" s="7">
        <v>7</v>
      </c>
      <c r="B9" s="8" t="s">
        <v>8</v>
      </c>
      <c r="C9" s="10">
        <f>'[1]Marine Electric Financials'!B8/'[1]Marine Electric Financials'!B59</f>
        <v>4.4415625041222162</v>
      </c>
      <c r="D9" s="10">
        <f>'[1]Marine Electric Financials'!C8/'[1]Marine Electric Financials'!C59</f>
        <v>3.411630820506633</v>
      </c>
      <c r="E9" s="10">
        <f>'[1]Marine Electric Financials'!D8/'[1]Marine Electric Financials'!D59</f>
        <v>2.9423491983263363</v>
      </c>
      <c r="F9" s="10">
        <f>'[1]Marine Electric Financials'!E8/'[1]Marine Electric Financials'!E59</f>
        <v>2.8499106307613604</v>
      </c>
      <c r="G9" s="10">
        <f>'[1]Marine Electric Financials'!F8/'[1]Marine Electric Financials'!F59</f>
        <v>11.558448704910305</v>
      </c>
    </row>
    <row r="10" spans="1:7" ht="16.8" x14ac:dyDescent="0.4">
      <c r="A10" s="7">
        <v>8</v>
      </c>
      <c r="B10" s="8" t="s">
        <v>9</v>
      </c>
      <c r="C10" s="10">
        <f>'[1]Marine Electric Financials'!B10/'[1]Marine Electric Financials'!B59</f>
        <v>3.6601747631727211</v>
      </c>
      <c r="D10" s="10">
        <f>'[1]Marine Electric Financials'!C10/'[1]Marine Electric Financials'!C59</f>
        <v>2.771969338619054</v>
      </c>
      <c r="E10" s="10">
        <f>'[1]Marine Electric Financials'!D10/'[1]Marine Electric Financials'!D59</f>
        <v>2.1804137683655282</v>
      </c>
      <c r="F10" s="10">
        <f>'[1]Marine Electric Financials'!E10/'[1]Marine Electric Financials'!E59</f>
        <v>2.1067335696132359</v>
      </c>
      <c r="G10" s="10">
        <f>'[1]Marine Electric Financials'!F10/'[1]Marine Electric Financials'!F59</f>
        <v>8.7397612608297681</v>
      </c>
    </row>
    <row r="11" spans="1:7" ht="16.8" x14ac:dyDescent="0.4">
      <c r="A11" s="7">
        <v>9</v>
      </c>
      <c r="B11" s="8" t="s">
        <v>10</v>
      </c>
      <c r="C11" s="10">
        <f>'[1]Marine Electric Financials'!B12/'[1]Marine Electric Financials'!B59</f>
        <v>2.7377252144024156</v>
      </c>
      <c r="D11" s="10">
        <f>'[1]Marine Electric Financials'!C12/'[1]Marine Electric Financials'!C59</f>
        <v>1.9849463940418912</v>
      </c>
      <c r="E11" s="10">
        <f>'[1]Marine Electric Financials'!D12/'[1]Marine Electric Financials'!D59</f>
        <v>1.5848416727638839</v>
      </c>
      <c r="F11" s="10">
        <f>'[1]Marine Electric Financials'!E12/'[1]Marine Electric Financials'!E59</f>
        <v>1.3788257065468827</v>
      </c>
      <c r="G11" s="10">
        <f>'[1]Marine Electric Financials'!F12/'[1]Marine Electric Financials'!F59</f>
        <v>4.6329339401338192</v>
      </c>
    </row>
    <row r="12" spans="1:7" ht="16.8" x14ac:dyDescent="0.4">
      <c r="A12" s="7">
        <v>10</v>
      </c>
      <c r="B12" s="8" t="s">
        <v>11</v>
      </c>
      <c r="C12" s="10">
        <f>'[1]Marine Electric Financials'!B14/'[1]Marine Electric Financials'!B59</f>
        <v>1.9419780236346746</v>
      </c>
      <c r="D12" s="10">
        <f>'[1]Marine Electric Financials'!C14/'[1]Marine Electric Financials'!C59</f>
        <v>1.3300690138364133</v>
      </c>
      <c r="E12" s="10">
        <f>'[1]Marine Electric Financials'!D14/'[1]Marine Electric Financials'!D59</f>
        <v>1.0824744579251255</v>
      </c>
      <c r="F12" s="10">
        <f>'[1]Marine Electric Financials'!E14/'[1]Marine Electric Financials'!E59</f>
        <v>1.1031567620006482</v>
      </c>
      <c r="G12" s="10">
        <f>'[1]Marine Electric Financials'!F14/'[1]Marine Electric Financials'!F59</f>
        <v>3.7166597712065967</v>
      </c>
    </row>
    <row r="13" spans="1:7" ht="16.8" x14ac:dyDescent="0.4">
      <c r="A13" s="7">
        <v>11</v>
      </c>
      <c r="B13" s="7" t="s">
        <v>12</v>
      </c>
      <c r="C13" s="10">
        <f>'[1]Marine Electric Financials'!B6/'[1]Marine Electric Financials'!B3*100</f>
        <v>25.556632338387065</v>
      </c>
      <c r="D13" s="10">
        <f>'[1]Marine Electric Financials'!C6/'[1]Marine Electric Financials'!C3*100</f>
        <v>26.578600099716752</v>
      </c>
      <c r="E13" s="10">
        <f>'[1]Marine Electric Financials'!D6/'[1]Marine Electric Financials'!D3*100</f>
        <v>26.008945373803627</v>
      </c>
      <c r="F13" s="10">
        <f>'[1]Marine Electric Financials'!E6/'[1]Marine Electric Financials'!E3*100</f>
        <v>33.867265504806063</v>
      </c>
      <c r="G13" s="10">
        <f>'[1]Marine Electric Financials'!F6/'[1]Marine Electric Financials'!F3*100</f>
        <v>30.586933759229446</v>
      </c>
    </row>
    <row r="14" spans="1:7" ht="16.8" x14ac:dyDescent="0.4">
      <c r="A14" s="7">
        <v>12</v>
      </c>
      <c r="B14" s="7" t="s">
        <v>13</v>
      </c>
      <c r="C14" s="11">
        <f>'[1]Marine Electric Financials'!B13/'[1]Marine Electric Financials'!B12</f>
        <v>0.2906599926762316</v>
      </c>
      <c r="D14" s="11">
        <f>'[1]Marine Electric Financials'!C13/'[1]Marine Electric Financials'!C12</f>
        <v>0.32992194760079607</v>
      </c>
      <c r="E14" s="11">
        <f>'[1]Marine Electric Financials'!D13/'[1]Marine Electric Financials'!D12</f>
        <v>0.31698258789640188</v>
      </c>
      <c r="F14" s="11">
        <f>'[1]Marine Electric Financials'!E13/'[1]Marine Electric Financials'!E12</f>
        <v>0.19993023283313821</v>
      </c>
      <c r="G14" s="11">
        <f>'[1]Marine Electric Financials'!F13/'[1]Marine Electric Financials'!F12</f>
        <v>0.19776526482491644</v>
      </c>
    </row>
    <row r="15" spans="1:7" ht="16.8" x14ac:dyDescent="0.4">
      <c r="A15" s="7">
        <v>13</v>
      </c>
      <c r="B15" s="7" t="s">
        <v>14</v>
      </c>
      <c r="C15" s="12">
        <f>'[1]Marine Electric Financials'!B14/'[1]Marine Electric Financials'!B33</f>
        <v>4.3029913316519961</v>
      </c>
      <c r="D15" s="12">
        <f>'[1]Marine Electric Financials'!C14/'[1]Marine Electric Financials'!C33</f>
        <v>4.8588119613627168</v>
      </c>
      <c r="E15" s="12">
        <f>'[1]Marine Electric Financials'!D14/'[1]Marine Electric Financials'!D33</f>
        <v>4.0800762045231069</v>
      </c>
      <c r="F15" s="12">
        <f>'[1]Marine Electric Financials'!E14/'[1]Marine Electric Financials'!E33</f>
        <v>4.0199334561226312</v>
      </c>
      <c r="G15" s="12"/>
    </row>
    <row r="16" spans="1:7" ht="16.8" x14ac:dyDescent="0.4">
      <c r="A16" s="7">
        <v>14</v>
      </c>
      <c r="B16" s="7" t="s">
        <v>15</v>
      </c>
      <c r="C16" s="11">
        <f>('[1]Marine Electric Financials'!B14-'[1]Marine Electric Financials'!B51)/'[1]Marine Electric Financials'!B14</f>
        <v>1</v>
      </c>
      <c r="D16" s="11">
        <f>('[1]Marine Electric Financials'!C14-'[1]Marine Electric Financials'!C51)/'[1]Marine Electric Financials'!C14</f>
        <v>1</v>
      </c>
      <c r="E16" s="11">
        <f>('[1]Marine Electric Financials'!D14-'[1]Marine Electric Financials'!D51)/'[1]Marine Electric Financials'!D14</f>
        <v>0.8159313762407554</v>
      </c>
      <c r="F16" s="11">
        <f>('[1]Marine Electric Financials'!E14-'[1]Marine Electric Financials'!E51)/'[1]Marine Electric Financials'!E14</f>
        <v>1</v>
      </c>
      <c r="G16" s="11">
        <f>('[1]Marine Electric Financials'!F14-'[1]Marine Electric Financials'!F51)/'[1]Marine Electric Financials'!F14</f>
        <v>1</v>
      </c>
    </row>
    <row r="17" spans="1:7" ht="16.8" x14ac:dyDescent="0.4">
      <c r="A17" s="7">
        <v>15</v>
      </c>
      <c r="B17" s="13" t="s">
        <v>16</v>
      </c>
      <c r="C17" s="10">
        <f>'[1]Marine Electric Financials'!B8/'[1]Marine Electric Financials'!B3*100</f>
        <v>9.4714900179338155</v>
      </c>
      <c r="D17" s="10">
        <f>'[1]Marine Electric Financials'!C8/'[1]Marine Electric Financials'!C3*100</f>
        <v>9.7309860757847364</v>
      </c>
      <c r="E17" s="10">
        <f>'[1]Marine Electric Financials'!D8/'[1]Marine Electric Financials'!D3*100</f>
        <v>9.5906609277105073</v>
      </c>
      <c r="F17" s="10">
        <f>'[1]Marine Electric Financials'!E8/'[1]Marine Electric Financials'!E3*100</f>
        <v>13.911804290399884</v>
      </c>
      <c r="G17" s="10">
        <f>'[1]Marine Electric Financials'!F8/'[1]Marine Electric Financials'!F3*100</f>
        <v>9.8217962799207008</v>
      </c>
    </row>
    <row r="18" spans="1:7" ht="16.8" x14ac:dyDescent="0.4">
      <c r="A18" s="7">
        <v>16</v>
      </c>
      <c r="B18" s="8" t="s">
        <v>17</v>
      </c>
      <c r="C18" s="10">
        <f>'[1]Marine Electric Financials'!B10/'[1]Marine Electric Financials'!B3*100</f>
        <v>7.8052056457854526</v>
      </c>
      <c r="D18" s="10">
        <f>'[1]Marine Electric Financials'!C10/'[1]Marine Electric Financials'!C3*100</f>
        <v>7.9064812272385794</v>
      </c>
      <c r="E18" s="10">
        <f>'[1]Marine Electric Financials'!D10/'[1]Marine Electric Financials'!D3*100</f>
        <v>7.1071133047023158</v>
      </c>
      <c r="F18" s="10">
        <f>'[1]Marine Electric Financials'!E10/'[1]Marine Electric Financials'!E3*100</f>
        <v>10.283994450957589</v>
      </c>
      <c r="G18" s="10">
        <f>'[1]Marine Electric Financials'!F10/'[1]Marine Electric Financials'!F3*100</f>
        <v>7.4266155286518618</v>
      </c>
    </row>
    <row r="19" spans="1:7" ht="16.8" x14ac:dyDescent="0.4">
      <c r="A19" s="7">
        <v>17</v>
      </c>
      <c r="B19" s="8" t="s">
        <v>18</v>
      </c>
      <c r="C19" s="10">
        <f>'[1]Marine Electric Financials'!B12/'[1]Marine Electric Financials'!B3*100</f>
        <v>5.8381114790104238</v>
      </c>
      <c r="D19" s="10">
        <f>'[1]Marine Electric Financials'!C12/'[1]Marine Electric Financials'!C3*100</f>
        <v>5.6616576463957449</v>
      </c>
      <c r="E19" s="10">
        <f>'[1]Marine Electric Financials'!D12/'[1]Marine Electric Financials'!D3*100</f>
        <v>5.1658311380001409</v>
      </c>
      <c r="F19" s="10">
        <f>'[1]Marine Electric Financials'!E12/'[1]Marine Electric Financials'!E3*100</f>
        <v>6.7307210173562764</v>
      </c>
      <c r="G19" s="10">
        <f>'[1]Marine Electric Financials'!F12/'[1]Marine Electric Financials'!F3*100</f>
        <v>3.9368374165119255</v>
      </c>
    </row>
    <row r="20" spans="1:7" ht="16.8" x14ac:dyDescent="0.4">
      <c r="A20" s="7">
        <v>18</v>
      </c>
      <c r="B20" s="8" t="s">
        <v>19</v>
      </c>
      <c r="C20" s="10">
        <f>'[1]Marine Electric Financials'!B14/'[1]Marine Electric Financials'!B3*100</f>
        <v>4.1412060392782299</v>
      </c>
      <c r="D20" s="10">
        <f>'[1]Marine Electric Financials'!C14/'[1]Marine Electric Financials'!C3*100</f>
        <v>3.7937525290479215</v>
      </c>
      <c r="E20" s="10">
        <f>'[1]Marine Electric Financials'!D14/'[1]Marine Electric Financials'!D3*100</f>
        <v>3.528352615241042</v>
      </c>
      <c r="F20" s="10">
        <f>'[1]Marine Electric Financials'!E14/'[1]Marine Electric Financials'!E3*100</f>
        <v>5.3850463972213403</v>
      </c>
      <c r="G20" s="10">
        <f>'[1]Marine Electric Financials'!F14/'[1]Marine Electric Financials'!F3*100</f>
        <v>3.1582330852980283</v>
      </c>
    </row>
    <row r="21" spans="1:7" ht="16.8" x14ac:dyDescent="0.4">
      <c r="A21" s="7">
        <v>19</v>
      </c>
      <c r="B21" s="8" t="s">
        <v>20</v>
      </c>
      <c r="C21" s="10">
        <f>'[1]Marine Electric Financials'!B10/'[1]Marine Electric Financials'!B3*100</f>
        <v>7.8052056457854526</v>
      </c>
      <c r="D21" s="10">
        <f>'[1]Marine Electric Financials'!C10/'[1]Marine Electric Financials'!C3*100</f>
        <v>7.9064812272385794</v>
      </c>
      <c r="E21" s="10">
        <f>'[1]Marine Electric Financials'!D10/'[1]Marine Electric Financials'!D3*100</f>
        <v>7.1071133047023158</v>
      </c>
      <c r="F21" s="10">
        <f>'[1]Marine Electric Financials'!E10/'[1]Marine Electric Financials'!E3*100</f>
        <v>10.283994450957589</v>
      </c>
      <c r="G21" s="10">
        <f>'[1]Marine Electric Financials'!F10/'[1]Marine Electric Financials'!F3*100</f>
        <v>7.4266155286518618</v>
      </c>
    </row>
    <row r="22" spans="1:7" ht="16.8" x14ac:dyDescent="0.4">
      <c r="A22" s="7">
        <v>20</v>
      </c>
      <c r="B22" s="8" t="s">
        <v>21</v>
      </c>
      <c r="C22" s="10">
        <f>'[1]Marine Electric Financials'!B10/'[1]Marine Electric Financials'!B3*100</f>
        <v>7.8052056457854526</v>
      </c>
      <c r="D22" s="10">
        <f>'[1]Marine Electric Financials'!C10/'[1]Marine Electric Financials'!C3*100</f>
        <v>7.9064812272385794</v>
      </c>
      <c r="E22" s="10">
        <f>'[1]Marine Electric Financials'!D10/'[1]Marine Electric Financials'!D3*100</f>
        <v>7.1071133047023158</v>
      </c>
      <c r="F22" s="10">
        <f>'[1]Marine Electric Financials'!E10/'[1]Marine Electric Financials'!E3*100</f>
        <v>10.283994450957589</v>
      </c>
      <c r="G22" s="10">
        <f>'[1]Marine Electric Financials'!F10/'[1]Marine Electric Financials'!F3*100</f>
        <v>7.4266155286518618</v>
      </c>
    </row>
    <row r="23" spans="1:7" ht="16.8" x14ac:dyDescent="0.4">
      <c r="A23" s="7">
        <v>21</v>
      </c>
      <c r="B23" s="8" t="s">
        <v>22</v>
      </c>
      <c r="C23" s="10">
        <f>'[1]Marine Electric Financials'!B8/'[1]Marine Electric Financials'!B3*100</f>
        <v>9.4714900179338155</v>
      </c>
      <c r="D23" s="10">
        <f>'[1]Marine Electric Financials'!C8/'[1]Marine Electric Financials'!C3*100</f>
        <v>9.7309860757847364</v>
      </c>
      <c r="E23" s="10">
        <f>'[1]Marine Electric Financials'!D8/'[1]Marine Electric Financials'!D3*100</f>
        <v>9.5906609277105073</v>
      </c>
      <c r="F23" s="10">
        <f>'[1]Marine Electric Financials'!E8/'[1]Marine Electric Financials'!E3*100</f>
        <v>13.911804290399884</v>
      </c>
      <c r="G23" s="10">
        <f>'[1]Marine Electric Financials'!F8/'[1]Marine Electric Financials'!F3*100</f>
        <v>9.8217962799207008</v>
      </c>
    </row>
    <row r="24" spans="1:7" ht="16.8" x14ac:dyDescent="0.4">
      <c r="A24" s="7">
        <v>22</v>
      </c>
      <c r="B24" s="8" t="s">
        <v>23</v>
      </c>
      <c r="C24" s="10">
        <f>'[1]Marine Electric Financials'!B67/'[1]Marine Electric Financials'!B36</f>
        <v>0.37367652699391785</v>
      </c>
      <c r="D24" s="10">
        <f>'[1]Marine Electric Financials'!C67/'[1]Marine Electric Financials'!C36</f>
        <v>0.30313946856923379</v>
      </c>
      <c r="E24" s="10">
        <f>'[1]Marine Electric Financials'!D67/'[1]Marine Electric Financials'!D36</f>
        <v>0.19460376288276579</v>
      </c>
      <c r="F24" s="10">
        <f>'[1]Marine Electric Financials'!E67/'[1]Marine Electric Financials'!E36</f>
        <v>0.32060447236609513</v>
      </c>
      <c r="G24" s="10">
        <f>'[1]Marine Electric Financials'!F67/'[1]Marine Electric Financials'!F36</f>
        <v>0.29853744400837579</v>
      </c>
    </row>
    <row r="25" spans="1:7" ht="16.8" x14ac:dyDescent="0.4">
      <c r="A25" s="7">
        <v>23</v>
      </c>
      <c r="B25" s="8" t="s">
        <v>24</v>
      </c>
      <c r="C25" s="10">
        <f>'[1]Marine Electric Financials'!B34/'[1]Marine Electric Financials'!B40</f>
        <v>1.4813605673790025</v>
      </c>
      <c r="D25" s="10">
        <f>'[1]Marine Electric Financials'!C34/'[1]Marine Electric Financials'!C40</f>
        <v>1.6035851670381205</v>
      </c>
      <c r="E25" s="10">
        <f>'[1]Marine Electric Financials'!D34/'[1]Marine Electric Financials'!D40</f>
        <v>1.6519226264017535</v>
      </c>
      <c r="F25" s="10">
        <f>'[1]Marine Electric Financials'!E34/'[1]Marine Electric Financials'!E40</f>
        <v>1.6067470008989966</v>
      </c>
      <c r="G25" s="10">
        <f>'[1]Marine Electric Financials'!F34/'[1]Marine Electric Financials'!F40</f>
        <v>1.5223951152255268</v>
      </c>
    </row>
    <row r="26" spans="1:7" ht="16.8" x14ac:dyDescent="0.4">
      <c r="A26" s="7">
        <v>24</v>
      </c>
      <c r="B26" s="8" t="s">
        <v>25</v>
      </c>
      <c r="C26" s="10">
        <f>('[1]Marine Electric Financials'!B34-'[1]Marine Electric Financials'!B32-'[1]Marine Electric Financials'!B30)/'[1]Marine Electric Financials'!B40</f>
        <v>1.1798329310829276</v>
      </c>
      <c r="D26" s="10">
        <f>('[1]Marine Electric Financials'!C34-'[1]Marine Electric Financials'!C32-'[1]Marine Electric Financials'!C30)/'[1]Marine Electric Financials'!C40</f>
        <v>1.292145949454568</v>
      </c>
      <c r="E26" s="10">
        <f>('[1]Marine Electric Financials'!D34-'[1]Marine Electric Financials'!D32-'[1]Marine Electric Financials'!D30)/'[1]Marine Electric Financials'!D40</f>
        <v>1.1989782301824867</v>
      </c>
      <c r="F26" s="10">
        <f>('[1]Marine Electric Financials'!E34-'[1]Marine Electric Financials'!E32-'[1]Marine Electric Financials'!E30)/'[1]Marine Electric Financials'!E40</f>
        <v>1.1934897132813171</v>
      </c>
      <c r="G26" s="10">
        <f>('[1]Marine Electric Financials'!F34-'[1]Marine Electric Financials'!F32-'[1]Marine Electric Financials'!F30)/'[1]Marine Electric Financials'!F40</f>
        <v>1.163199892388918</v>
      </c>
    </row>
    <row r="27" spans="1:7" ht="16.8" x14ac:dyDescent="0.4">
      <c r="A27" s="7">
        <v>25</v>
      </c>
      <c r="B27" s="8" t="s">
        <v>26</v>
      </c>
      <c r="C27" s="10">
        <f>'[1]Marine Electric Financials'!B67/'[1]Marine Electric Financials'!B35</f>
        <v>0.15506391355084218</v>
      </c>
      <c r="D27" s="10">
        <f>'[1]Marine Electric Financials'!C67/'[1]Marine Electric Financials'!C35</f>
        <v>0.13980630886446666</v>
      </c>
      <c r="E27" s="10">
        <f>'[1]Marine Electric Financials'!D67/'[1]Marine Electric Financials'!D35</f>
        <v>9.4633287308352729E-2</v>
      </c>
      <c r="F27" s="10">
        <f>'[1]Marine Electric Financials'!E67/'[1]Marine Electric Financials'!E35</f>
        <v>0.14222029472901931</v>
      </c>
      <c r="G27" s="10">
        <f>'[1]Marine Electric Financials'!F67/'[1]Marine Electric Financials'!F35</f>
        <v>0.12218014117874051</v>
      </c>
    </row>
    <row r="28" spans="1:7" ht="16.8" x14ac:dyDescent="0.4">
      <c r="A28" s="7">
        <v>26</v>
      </c>
      <c r="B28" s="8" t="s">
        <v>27</v>
      </c>
      <c r="C28" s="10">
        <f>'[1]Marine Electric Financials'!B65/'[1]Marine Electric Financials'!B36</f>
        <v>0.10387159396012556</v>
      </c>
      <c r="D28" s="10">
        <f>'[1]Marine Electric Financials'!C65/'[1]Marine Electric Financials'!C36</f>
        <v>0.10344394138665486</v>
      </c>
      <c r="E28" s="10">
        <f>'[1]Marine Electric Financials'!D65/'[1]Marine Electric Financials'!D36</f>
        <v>2.4189724626148539E-2</v>
      </c>
      <c r="F28" s="10">
        <f>'[1]Marine Electric Financials'!E65/'[1]Marine Electric Financials'!E36</f>
        <v>5.0668384318777404E-2</v>
      </c>
      <c r="G28" s="10">
        <f>'[1]Marine Electric Financials'!F65/'[1]Marine Electric Financials'!F36</f>
        <v>5.7176311883835922E-2</v>
      </c>
    </row>
    <row r="29" spans="1:7" ht="16.8" x14ac:dyDescent="0.4">
      <c r="A29" s="7">
        <v>27</v>
      </c>
      <c r="B29" s="8" t="s">
        <v>28</v>
      </c>
      <c r="C29" s="10">
        <f>'[1]Marine Electric Financials'!B66/'[1]Marine Electric Financials'!B36</f>
        <v>0.26980493303379227</v>
      </c>
      <c r="D29" s="10">
        <f>'[1]Marine Electric Financials'!C66/'[1]Marine Electric Financials'!C36</f>
        <v>0.19969552718257894</v>
      </c>
      <c r="E29" s="10">
        <f>'[1]Marine Electric Financials'!D66/'[1]Marine Electric Financials'!D36</f>
        <v>0.17041403825661725</v>
      </c>
      <c r="F29" s="10">
        <f>'[1]Marine Electric Financials'!E66/'[1]Marine Electric Financials'!E36</f>
        <v>0.26993608804731778</v>
      </c>
      <c r="G29" s="10">
        <f>'[1]Marine Electric Financials'!F66/'[1]Marine Electric Financials'!F36</f>
        <v>0.24136113212453986</v>
      </c>
    </row>
    <row r="30" spans="1:7" ht="16.8" x14ac:dyDescent="0.4">
      <c r="A30" s="7">
        <v>28</v>
      </c>
      <c r="B30" s="8" t="s">
        <v>29</v>
      </c>
      <c r="C30" s="10">
        <f>'[1]Marine Electric Financials'!B64/'[1]Marine Electric Financials'!B36</f>
        <v>0.34811195215693025</v>
      </c>
      <c r="D30" s="10">
        <f>'[1]Marine Electric Financials'!C64/'[1]Marine Electric Financials'!C36</f>
        <v>0.28955877046986112</v>
      </c>
      <c r="E30" s="10">
        <f>'[1]Marine Electric Financials'!D64/'[1]Marine Electric Financials'!D36</f>
        <v>0.18665947094958682</v>
      </c>
      <c r="F30" s="10">
        <f>'[1]Marine Electric Financials'!E64/'[1]Marine Electric Financials'!E36</f>
        <v>0.29552322212712384</v>
      </c>
      <c r="G30" s="10">
        <f>'[1]Marine Electric Financials'!F64/'[1]Marine Electric Financials'!F36</f>
        <v>0.20504095963863025</v>
      </c>
    </row>
    <row r="31" spans="1:7" ht="16.8" x14ac:dyDescent="0.4">
      <c r="A31" s="7">
        <v>29</v>
      </c>
      <c r="B31" s="18" t="s">
        <v>30</v>
      </c>
      <c r="C31" s="10">
        <f>'[1]Marine Electric Financials'!B10/'[1]Marine Electric Financials'!B11</f>
        <v>3.922531342897762</v>
      </c>
      <c r="D31" s="10">
        <f>'[1]Marine Electric Financials'!C10/'[1]Marine Electric Financials'!C11</f>
        <v>3.5220946958647308</v>
      </c>
      <c r="E31" s="10">
        <f>'[1]Marine Electric Financials'!D10/'[1]Marine Electric Financials'!D11</f>
        <v>3.6732084489246519</v>
      </c>
      <c r="F31" s="10">
        <f>'[1]Marine Electric Financials'!E10/'[1]Marine Electric Financials'!E11</f>
        <v>2.8946525381961554</v>
      </c>
      <c r="G31" s="10">
        <f>'[1]Marine Electric Financials'!F10/'[1]Marine Electric Financials'!F11</f>
        <v>2.1281053665895779</v>
      </c>
    </row>
    <row r="32" spans="1:7" ht="16.8" x14ac:dyDescent="0.4">
      <c r="A32" s="7">
        <v>30</v>
      </c>
      <c r="B32" s="18" t="s">
        <v>31</v>
      </c>
      <c r="C32" s="12">
        <f>'[1]Marine Electric Financials'!B36/'[1]Marine Electric Financials'!B35</f>
        <v>0.41496830105511567</v>
      </c>
      <c r="D32" s="12">
        <f>'[1]Marine Electric Financials'!C36/'[1]Marine Electric Financials'!C35</f>
        <v>0.46119467558720878</v>
      </c>
      <c r="E32" s="12">
        <f>'[1]Marine Electric Financials'!D36/'[1]Marine Electric Financials'!D35</f>
        <v>0.48628703734450501</v>
      </c>
      <c r="F32" s="12">
        <f>'[1]Marine Electric Financials'!E36/'[1]Marine Electric Financials'!E35</f>
        <v>0.44360047032225841</v>
      </c>
      <c r="G32" s="12">
        <f>'[1]Marine Electric Financials'!F36/'[1]Marine Electric Financials'!F35</f>
        <v>0.40926236768916868</v>
      </c>
    </row>
    <row r="33" spans="1:7" ht="16.8" x14ac:dyDescent="0.4">
      <c r="A33" s="7">
        <v>31</v>
      </c>
      <c r="B33" s="18" t="s">
        <v>32</v>
      </c>
      <c r="C33" s="19"/>
      <c r="D33" s="19"/>
      <c r="E33" s="19"/>
      <c r="F33" s="19"/>
      <c r="G33" s="19"/>
    </row>
    <row r="34" spans="1:7" ht="16.8" x14ac:dyDescent="0.4">
      <c r="A34" s="7">
        <v>32</v>
      </c>
      <c r="B34" s="20" t="s">
        <v>33</v>
      </c>
      <c r="C34" s="10">
        <f>'[1]Marine Electric Financials'!B28/'[1]Marine Electric Financials'!B40</f>
        <v>1.9927335607413367E-2</v>
      </c>
      <c r="D34" s="10">
        <f>'[1]Marine Electric Financials'!C28/'[1]Marine Electric Financials'!C40</f>
        <v>1.3031488482694446E-2</v>
      </c>
      <c r="E34" s="10">
        <f>'[1]Marine Electric Financials'!D28/'[1]Marine Electric Financials'!D40</f>
        <v>7.8412870451349606E-3</v>
      </c>
      <c r="F34" s="10">
        <f>'[1]Marine Electric Financials'!E28/'[1]Marine Electric Financials'!E40</f>
        <v>2.1212734804994381E-2</v>
      </c>
      <c r="G34" s="10">
        <f>'[1]Marine Electric Financials'!F28/'[1]Marine Electric Financials'!F40</f>
        <v>7.0122071321166241E-2</v>
      </c>
    </row>
    <row r="35" spans="1:7" ht="16.8" x14ac:dyDescent="0.4">
      <c r="A35" s="7">
        <v>33</v>
      </c>
      <c r="B35" s="18" t="s">
        <v>34</v>
      </c>
      <c r="C35" s="10">
        <f>'[1]Marine Electric'!C57/'[1]Marine Electric Financials'!B69</f>
        <v>0.95554736615391733</v>
      </c>
      <c r="D35" s="10">
        <f>'[1]Marine Electric'!D57/'[1]Marine Electric Financials'!C69</f>
        <v>1.7487284499477789</v>
      </c>
      <c r="E35" s="10">
        <f>'[1]Marine Electric'!E57/'[1]Marine Electric Financials'!D69</f>
        <v>7.02836960490167E-2</v>
      </c>
      <c r="F35" s="10">
        <f>'[1]Marine Electric'!F57/'[1]Marine Electric Financials'!E69</f>
        <v>-1.5835433295355197</v>
      </c>
      <c r="G35" s="10">
        <f>'[1]Marine Electric'!G57/'[1]Marine Electric Financials'!F69</f>
        <v>-3.5860700073910012E-2</v>
      </c>
    </row>
    <row r="36" spans="1:7" ht="16.8" x14ac:dyDescent="0.4">
      <c r="A36" s="7">
        <v>34</v>
      </c>
      <c r="B36" s="8" t="s">
        <v>35</v>
      </c>
      <c r="C36" s="10">
        <f>'[1]Marine Electric Financials'!B14/'[1]Marine Electric Financials'!B35*100</f>
        <v>4.1842932073225496</v>
      </c>
      <c r="D36" s="10">
        <f>'[1]Marine Electric Financials'!C14/'[1]Marine Electric Financials'!C35*100</f>
        <v>3.6073229463124927</v>
      </c>
      <c r="E36" s="10">
        <f>'[1]Marine Electric Financials'!D14/'[1]Marine Electric Financials'!D35*100</f>
        <v>3.5558314435954754</v>
      </c>
      <c r="F36" s="10">
        <f>'[1]Marine Electric Financials'!E14/'[1]Marine Electric Financials'!E35*100</f>
        <v>3.5310440350434966</v>
      </c>
      <c r="G36" s="10">
        <f>'[1]Marine Electric Financials'!F14/'[1]Marine Electric Financials'!F35*100</f>
        <v>2.3903180335956851</v>
      </c>
    </row>
    <row r="37" spans="1:7" ht="16.8" x14ac:dyDescent="0.4">
      <c r="A37" s="7">
        <v>35</v>
      </c>
      <c r="B37" s="8" t="s">
        <v>36</v>
      </c>
      <c r="C37" s="10">
        <f>'[1]Marine Electric Financials'!B5/'[1]Marine Electric Financials'!B31</f>
        <v>6.0270749829387622</v>
      </c>
      <c r="D37" s="10">
        <f>'[1]Marine Electric Financials'!C5/'[1]Marine Electric Financials'!C31</f>
        <v>4.6137545404482116</v>
      </c>
      <c r="E37" s="10">
        <f>'[1]Marine Electric Financials'!D5/'[1]Marine Electric Financials'!D31</f>
        <v>3.5787558234717496</v>
      </c>
      <c r="F37" s="10">
        <f>'[1]Marine Electric Financials'!E5/'[1]Marine Electric Financials'!E31</f>
        <v>2.2590479877015563</v>
      </c>
      <c r="G37" s="10">
        <f>'[1]Marine Electric Financials'!F5/'[1]Marine Electric Financials'!F31</f>
        <v>3.1405893487374215</v>
      </c>
    </row>
    <row r="38" spans="1:7" ht="16.8" x14ac:dyDescent="0.4">
      <c r="A38" s="7">
        <v>36</v>
      </c>
      <c r="B38" s="8" t="s">
        <v>37</v>
      </c>
      <c r="C38" s="10">
        <f>'[1]Marine Electric Financials'!B3/'[1]Marine Electric Financials'!B22</f>
        <v>2.2909177211926961</v>
      </c>
      <c r="D38" s="10">
        <f>'[1]Marine Electric Financials'!C3/'[1]Marine Electric Financials'!C22</f>
        <v>2.223876366055904</v>
      </c>
      <c r="E38" s="10">
        <f>'[1]Marine Electric Financials'!D3/'[1]Marine Electric Financials'!D22</f>
        <v>2.177943501621614</v>
      </c>
      <c r="F38" s="10">
        <f>'[1]Marine Electric Financials'!E3/'[1]Marine Electric Financials'!E22</f>
        <v>1.4606403851692631</v>
      </c>
      <c r="G38" s="10">
        <f>'[1]Marine Electric Financials'!F3/'[1]Marine Electric Financials'!F22</f>
        <v>1.600114060728193</v>
      </c>
    </row>
    <row r="39" spans="1:7" ht="16.8" x14ac:dyDescent="0.4">
      <c r="A39" s="7">
        <v>37</v>
      </c>
      <c r="B39" s="8" t="s">
        <v>38</v>
      </c>
      <c r="C39" s="10">
        <f>'[1]Marine Electric Financials'!B22/'[1]Marine Electric Financials'!B3*365</f>
        <v>159.32479661904836</v>
      </c>
      <c r="D39" s="10">
        <f>'[1]Marine Electric Financials'!C22/'[1]Marine Electric Financials'!C3*365</f>
        <v>164.12782903365078</v>
      </c>
      <c r="E39" s="10">
        <f>'[1]Marine Electric Financials'!D22/'[1]Marine Electric Financials'!D3*365</f>
        <v>167.58928765977396</v>
      </c>
      <c r="F39" s="10">
        <f>'[1]Marine Electric Financials'!E22/'[1]Marine Electric Financials'!E3*365</f>
        <v>249.89039308104765</v>
      </c>
      <c r="G39" s="10">
        <f>'[1]Marine Electric Financials'!F22/'[1]Marine Electric Financials'!F3*365</f>
        <v>228.10873859448049</v>
      </c>
    </row>
    <row r="40" spans="1:7" ht="16.8" x14ac:dyDescent="0.4">
      <c r="A40" s="7">
        <v>38</v>
      </c>
      <c r="B40" s="8" t="s">
        <v>39</v>
      </c>
      <c r="C40" s="10">
        <f>'[1]Marine Electric Financials'!B39/'[1]Marine Electric Financials'!B5*365</f>
        <v>139.74568027794558</v>
      </c>
      <c r="D40" s="10">
        <f>'[1]Marine Electric Financials'!C39/'[1]Marine Electric Financials'!C5*365</f>
        <v>148.72819219863408</v>
      </c>
      <c r="E40" s="10">
        <f>'[1]Marine Electric Financials'!D39/'[1]Marine Electric Financials'!D5*365</f>
        <v>161.16633557227968</v>
      </c>
      <c r="F40" s="10">
        <f>'[1]Marine Electric Financials'!E39/'[1]Marine Electric Financials'!E5*365</f>
        <v>289.76456556589022</v>
      </c>
      <c r="G40" s="10">
        <f>'[1]Marine Electric Financials'!F39/'[1]Marine Electric Financials'!F5*365</f>
        <v>251.44524900089152</v>
      </c>
    </row>
    <row r="41" spans="1:7" ht="16.8" x14ac:dyDescent="0.4">
      <c r="A41" s="7">
        <v>39</v>
      </c>
      <c r="B41" s="8" t="s">
        <v>40</v>
      </c>
      <c r="C41" s="10">
        <f>'[1]Marine Electric Financials'!B31/'[1]Marine Electric Financials'!B5*365</f>
        <v>60.560056251702449</v>
      </c>
      <c r="D41" s="10">
        <f>'[1]Marine Electric Financials'!C31/'[1]Marine Electric Financials'!C5*365</f>
        <v>79.111274082765007</v>
      </c>
      <c r="E41" s="10">
        <f>'[1]Marine Electric Financials'!D31/'[1]Marine Electric Financials'!D5*365</f>
        <v>101.99075265378504</v>
      </c>
      <c r="F41" s="10">
        <f>'[1]Marine Electric Financials'!E31/'[1]Marine Electric Financials'!E5*365</f>
        <v>161.5724862805439</v>
      </c>
      <c r="G41" s="10">
        <f>'[1]Marine Electric Financials'!F31/'[1]Marine Electric Financials'!F5*365</f>
        <v>116.22022476346267</v>
      </c>
    </row>
    <row r="42" spans="1:7" ht="16.8" x14ac:dyDescent="0.4">
      <c r="A42" s="7">
        <v>40</v>
      </c>
      <c r="B42" s="8" t="s">
        <v>41</v>
      </c>
      <c r="C42" s="10">
        <f>C39+C41-C40</f>
        <v>80.139172592805238</v>
      </c>
      <c r="D42" s="10">
        <f t="shared" ref="D42:G42" si="0">D39+D41-D40</f>
        <v>94.5109109177817</v>
      </c>
      <c r="E42" s="10">
        <f t="shared" si="0"/>
        <v>108.4137047412793</v>
      </c>
      <c r="F42" s="10">
        <f t="shared" si="0"/>
        <v>121.69831379570132</v>
      </c>
      <c r="G42" s="10">
        <f t="shared" si="0"/>
        <v>92.883714357051645</v>
      </c>
    </row>
    <row r="43" spans="1:7" ht="16.8" x14ac:dyDescent="0.4">
      <c r="A43" s="7">
        <v>41</v>
      </c>
      <c r="B43" s="18" t="s">
        <v>42</v>
      </c>
      <c r="C43" s="10">
        <f>'[1]Marine Electric Financials'!B14/'[1]Marine Electric Financials'!B26</f>
        <v>0.49677791318298214</v>
      </c>
      <c r="D43" s="10">
        <f>'[1]Marine Electric Financials'!C14/'[1]Marine Electric Financials'!C26</f>
        <v>0.39338581349717383</v>
      </c>
      <c r="E43" s="10">
        <f>'[1]Marine Electric Financials'!D14/'[1]Marine Electric Financials'!D26</f>
        <v>0.29547821442876848</v>
      </c>
      <c r="F43" s="10">
        <f>'[1]Marine Electric Financials'!E14/'[1]Marine Electric Financials'!E26</f>
        <v>0.31309854625132755</v>
      </c>
      <c r="G43" s="10">
        <f>'[1]Marine Electric Financials'!F14/'[1]Marine Electric Financials'!F26</f>
        <v>0.20697365075906152</v>
      </c>
    </row>
    <row r="44" spans="1:7" ht="16.8" x14ac:dyDescent="0.4">
      <c r="A44" s="7">
        <v>42</v>
      </c>
      <c r="B44" s="21" t="s">
        <v>43</v>
      </c>
      <c r="C44" s="10">
        <f>'[1]Marine Electric Financials'!B14/'[1]Marine Electric Financials'!B44</f>
        <v>0.16328539340654882</v>
      </c>
      <c r="D44" s="10">
        <f>'[1]Marine Electric Financials'!C14/'[1]Marine Electric Financials'!C44</f>
        <v>0.12434665604836263</v>
      </c>
      <c r="E44" s="10">
        <f>'[1]Marine Electric Financials'!D14/'[1]Marine Electric Financials'!D44</f>
        <v>0.11070942008080883</v>
      </c>
      <c r="F44" s="10">
        <f>'[1]Marine Electric Financials'!E14/'[1]Marine Electric Financials'!E44</f>
        <v>0.11095604773146012</v>
      </c>
      <c r="G44" s="10">
        <f>'[1]Marine Electric Financials'!F14/'[1]Marine Electric Financials'!F44</f>
        <v>8.3852154033191031E-2</v>
      </c>
    </row>
    <row r="45" spans="1:7" ht="16.8" x14ac:dyDescent="0.4">
      <c r="A45" s="7">
        <v>43</v>
      </c>
      <c r="B45" s="18" t="s">
        <v>44</v>
      </c>
      <c r="C45" s="10">
        <f>'[1]Marine Electric Financials'!B14/'[1]Marine Electric Financials'!B63</f>
        <v>5.2152429149797568</v>
      </c>
      <c r="D45" s="10">
        <f>'[1]Marine Electric Financials'!C14/'[1]Marine Electric Financials'!C63</f>
        <v>4.0581642512077289</v>
      </c>
      <c r="E45" s="10">
        <f>'[1]Marine Electric Financials'!D14/'[1]Marine Electric Financials'!D63</f>
        <v>3.2624570024570021</v>
      </c>
      <c r="F45" s="10">
        <f>'[1]Marine Electric Financials'!E14/'[1]Marine Electric Financials'!E63</f>
        <v>3.4966149870801035</v>
      </c>
      <c r="G45" s="10">
        <f>'[1]Marine Electric Financials'!F14/'[1]Marine Electric Financials'!F63</f>
        <v>2.412195767195767</v>
      </c>
    </row>
    <row r="46" spans="1:7" ht="16.8" x14ac:dyDescent="0.4">
      <c r="A46" s="7">
        <v>44</v>
      </c>
      <c r="B46" s="8" t="s">
        <v>45</v>
      </c>
      <c r="C46" s="10"/>
      <c r="D46" s="10"/>
      <c r="E46" s="10"/>
      <c r="F46" s="10"/>
      <c r="G46" s="10"/>
    </row>
    <row r="47" spans="1:7" ht="16.8" x14ac:dyDescent="0.4">
      <c r="A47" s="7">
        <v>45</v>
      </c>
      <c r="B47" s="8" t="s">
        <v>46</v>
      </c>
      <c r="C47" s="10"/>
      <c r="D47" s="10"/>
      <c r="E47" s="10"/>
      <c r="F47" s="10"/>
      <c r="G47" s="10"/>
    </row>
    <row r="48" spans="1:7" ht="16.8" x14ac:dyDescent="0.4">
      <c r="A48" s="7">
        <v>46</v>
      </c>
      <c r="B48" s="8" t="s">
        <v>47</v>
      </c>
      <c r="C48" s="10"/>
      <c r="D48" s="10"/>
      <c r="E48" s="10"/>
      <c r="F48" s="10"/>
      <c r="G48" s="10"/>
    </row>
    <row r="49" spans="1:7" ht="16.8" x14ac:dyDescent="0.4">
      <c r="A49" s="7">
        <v>47</v>
      </c>
      <c r="B49" s="8" t="s">
        <v>48</v>
      </c>
      <c r="C49" s="10"/>
      <c r="D49" s="10"/>
      <c r="E49" s="10"/>
      <c r="F49" s="10"/>
      <c r="G49" s="10"/>
    </row>
    <row r="50" spans="1:7" ht="16.8" x14ac:dyDescent="0.4">
      <c r="A50" s="7">
        <v>48</v>
      </c>
      <c r="B50" s="8" t="s">
        <v>49</v>
      </c>
      <c r="C50" s="10"/>
      <c r="D50" s="10"/>
      <c r="E50" s="10"/>
      <c r="F50" s="10"/>
      <c r="G50" s="10"/>
    </row>
    <row r="51" spans="1:7" ht="16.8" x14ac:dyDescent="0.4">
      <c r="A51" s="7">
        <v>49</v>
      </c>
      <c r="B51" s="8" t="s">
        <v>50</v>
      </c>
      <c r="C51" s="10"/>
      <c r="D51" s="10"/>
      <c r="E51" s="10"/>
      <c r="F51" s="10"/>
      <c r="G51" s="10"/>
    </row>
    <row r="52" spans="1:7" ht="16.8" x14ac:dyDescent="0.4">
      <c r="A52" s="7">
        <v>50</v>
      </c>
      <c r="B52" s="21" t="s">
        <v>51</v>
      </c>
      <c r="C52" s="10">
        <f>'[1]Marine Electric Financials'!B60/'[1]Marine Electric Financials'!B59</f>
        <v>17.065591780816757</v>
      </c>
      <c r="D52" s="10">
        <f>'[1]Marine Electric Financials'!C60/'[1]Marine Electric Financials'!C59</f>
        <v>15.162840591298362</v>
      </c>
      <c r="E52" s="10">
        <f>'[1]Marine Electric Financials'!D60/'[1]Marine Electric Financials'!D59</f>
        <v>14.304173349828092</v>
      </c>
      <c r="F52" s="10">
        <f>'[1]Marine Electric Financials'!E60/'[1]Marine Electric Financials'!E59</f>
        <v>13.428261060080182</v>
      </c>
      <c r="G52" s="10">
        <f>'[1]Marine Electric Financials'!F60/'[1]Marine Electric Financials'!F59</f>
        <v>82.343980874779135</v>
      </c>
    </row>
    <row r="53" spans="1:7" ht="16.8" x14ac:dyDescent="0.4">
      <c r="A53" s="7">
        <v>51</v>
      </c>
      <c r="B53" s="21" t="s">
        <v>52</v>
      </c>
      <c r="C53" s="10">
        <f>('[1]Marine Electric Financials'!B35-'[1]Marine Electric Financials'!B41)/'[1]Marine Electric Financials'!B59</f>
        <v>19.259150380374663</v>
      </c>
      <c r="D53" s="10">
        <f>('[1]Marine Electric Financials'!C35-'[1]Marine Electric Financials'!C41)/'[1]Marine Electric Financials'!C59</f>
        <v>17.004874708319068</v>
      </c>
      <c r="E53" s="10">
        <f>('[1]Marine Electric Financials'!D35-'[1]Marine Electric Financials'!D41)/'[1]Marine Electric Financials'!D59</f>
        <v>14.803662814040653</v>
      </c>
      <c r="F53" s="10">
        <f>('[1]Marine Electric Financials'!E35-'[1]Marine Electric Financials'!E41)/'[1]Marine Electric Financials'!E59</f>
        <v>13.858814945553044</v>
      </c>
      <c r="G53" s="10">
        <f>('[1]Marine Electric Financials'!F35-'[1]Marine Electric Financials'!F41)/'[1]Marine Electric Financials'!F59</f>
        <v>84.847583158229412</v>
      </c>
    </row>
    <row r="54" spans="1:7" ht="16.8" x14ac:dyDescent="0.4">
      <c r="A54" s="7">
        <v>52</v>
      </c>
      <c r="B54" s="21" t="s">
        <v>53</v>
      </c>
      <c r="C54" s="10">
        <f>'[1]Marine Electric Financials'!B24/'[1]Marine Electric Financials'!B59</f>
        <v>21.703769449799402</v>
      </c>
      <c r="D54" s="10">
        <f>'[1]Marine Electric Financials'!C24/'[1]Marine Electric Financials'!C59</f>
        <v>19.149817619012751</v>
      </c>
      <c r="E54" s="10">
        <f>'[1]Marine Electric Financials'!D24/'[1]Marine Electric Financials'!D59</f>
        <v>15.444104993060382</v>
      </c>
      <c r="F54" s="10">
        <f>'[1]Marine Electric Financials'!E24/'[1]Marine Electric Financials'!E59</f>
        <v>14.855446020776061</v>
      </c>
      <c r="G54" s="10">
        <f>'[1]Marine Electric Financials'!F24/'[1]Marine Electric Financials'!F59</f>
        <v>70.640503321030209</v>
      </c>
    </row>
    <row r="55" spans="1:7" ht="16.8" x14ac:dyDescent="0.4">
      <c r="A55" s="7">
        <v>53</v>
      </c>
      <c r="B55" s="8" t="s">
        <v>54</v>
      </c>
      <c r="C55" s="10">
        <f>('[1]Marine Electric Financials'!B3-'[1]Marine Electric Financials'!C3)/'[1]Marine Electric Financials'!C3*100</f>
        <v>40.479737809989011</v>
      </c>
      <c r="D55" s="10">
        <f>('[1]Marine Electric Financials'!C3-'[1]Marine Electric Financials'!D3)/'[1]Marine Electric Financials'!D3*100</f>
        <v>17.677582835851439</v>
      </c>
      <c r="E55" s="10">
        <f>('[1]Marine Electric Financials'!D3-'[1]Marine Electric Financials'!E3)/'[1]Marine Electric Financials'!E3*100</f>
        <v>49.760711474467797</v>
      </c>
      <c r="F55" s="10">
        <f>('[1]Marine Electric Financials'!E3-'[1]Marine Electric Financials'!F3)/'[1]Marine Electric Financials'!F3*100</f>
        <v>-12.961948869605337</v>
      </c>
      <c r="G55" s="10">
        <f>('[1]Marine Electric Financials'!F3-'[1]Marine Electric Financials'!G3)/'[1]Marine Electric Financials'!G3*100</f>
        <v>-27.794127320014212</v>
      </c>
    </row>
    <row r="56" spans="1:7" ht="16.8" x14ac:dyDescent="0.4">
      <c r="A56" s="7">
        <v>54</v>
      </c>
      <c r="B56" s="8" t="s">
        <v>55</v>
      </c>
      <c r="C56" s="10">
        <f>('[1]Marine Electric Financials'!B14-'[1]Marine Electric Financials'!C14)/'[1]Marine Electric Financials'!C14*100</f>
        <v>53.345674015523073</v>
      </c>
      <c r="D56" s="10">
        <f>('[1]Marine Electric Financials'!C14-'[1]Marine Electric Financials'!D14)/'[1]Marine Electric Financials'!D14*100</f>
        <v>26.529198234700484</v>
      </c>
      <c r="E56" s="10">
        <f>('[1]Marine Electric Financials'!D14-'[1]Marine Electric Financials'!E14)/'[1]Marine Electric Financials'!E14*100</f>
        <v>-1.8748291075163219</v>
      </c>
      <c r="F56" s="10">
        <f>('[1]Marine Electric Financials'!E14-'[1]Marine Electric Financials'!F14)/'[1]Marine Electric Financials'!F14*100</f>
        <v>48.407014619273767</v>
      </c>
      <c r="G56" s="10">
        <f>('[1]Marine Electric Financials'!F14-'[1]Marine Electric Financials'!G14)/'[1]Marine Electric Financials'!G14*100</f>
        <v>-0.37476508893842747</v>
      </c>
    </row>
    <row r="57" spans="1:7" ht="16.8" x14ac:dyDescent="0.4">
      <c r="A57" s="7">
        <v>55</v>
      </c>
      <c r="B57" s="8" t="s">
        <v>56</v>
      </c>
      <c r="C57" s="10">
        <f>('[1]Marine Electric Financials'!B10-'[1]Marine Electric Financials'!C10)/'[1]Marine Electric Financials'!C10*100</f>
        <v>38.680306846936141</v>
      </c>
      <c r="D57" s="10">
        <f>('[1]Marine Electric Financials'!C10-'[1]Marine Electric Financials'!D10)/'[1]Marine Electric Financials'!D10*100</f>
        <v>30.913292031361948</v>
      </c>
      <c r="E57" s="10">
        <f>('[1]Marine Electric Financials'!D10-'[1]Marine Electric Financials'!E10)/'[1]Marine Electric Financials'!E10*100</f>
        <v>3.4973667204543126</v>
      </c>
      <c r="F57" s="10">
        <f>('[1]Marine Electric Financials'!E10-'[1]Marine Electric Financials'!F10)/'[1]Marine Electric Financials'!F10*100</f>
        <v>20.525807670243999</v>
      </c>
      <c r="G57" s="10">
        <f>('[1]Marine Electric Financials'!F10-'[1]Marine Electric Financials'!G10)/'[1]Marine Electric Financials'!G10*100</f>
        <v>0.99671686363909795</v>
      </c>
    </row>
    <row r="58" spans="1:7" ht="16.8" x14ac:dyDescent="0.4">
      <c r="A58" s="7">
        <v>56</v>
      </c>
      <c r="B58" s="8" t="s">
        <v>57</v>
      </c>
      <c r="C58" s="10">
        <f>('[1]Marine Electric Financials'!B8-'[1]Marine Electric Financials'!C8)/'[1]Marine Electric Financials'!C8*100</f>
        <v>36.733566775962181</v>
      </c>
      <c r="D58" s="10">
        <f>('[1]Marine Electric Financials'!C8-'[1]Marine Electric Financials'!D8)/'[1]Marine Electric Financials'!D8*100</f>
        <v>19.399374937660255</v>
      </c>
      <c r="E58" s="10">
        <f>('[1]Marine Electric Financials'!D8-'[1]Marine Electric Financials'!E8)/'[1]Marine Electric Financials'!E8*100</f>
        <v>3.2435602214052865</v>
      </c>
      <c r="F58" s="10">
        <f>('[1]Marine Electric Financials'!E8-'[1]Marine Electric Financials'!F8)/'[1]Marine Electric Financials'!F8*100</f>
        <v>23.282574656867673</v>
      </c>
      <c r="G58" s="10">
        <f>('[1]Marine Electric Financials'!F8-'[1]Marine Electric Financials'!G8)/'[1]Marine Electric Financials'!G8*100</f>
        <v>8.7056027294857063</v>
      </c>
    </row>
    <row r="59" spans="1:7" ht="16.8" x14ac:dyDescent="0.4">
      <c r="A59" s="7">
        <v>57</v>
      </c>
      <c r="B59" s="8" t="s">
        <v>58</v>
      </c>
      <c r="C59" s="10"/>
      <c r="D59" s="10"/>
      <c r="E59" s="10">
        <f>E7/'[1]Marine Electric'!E3*100</f>
        <v>18.797130540076605</v>
      </c>
      <c r="F59" s="10"/>
      <c r="G59" s="10"/>
    </row>
    <row r="60" spans="1:7" ht="16.8" x14ac:dyDescent="0.4">
      <c r="A60" s="7">
        <v>58</v>
      </c>
      <c r="B60" s="8" t="s">
        <v>59</v>
      </c>
      <c r="C60" s="10"/>
      <c r="D60" s="10"/>
      <c r="E60" s="10"/>
      <c r="F60" s="10"/>
      <c r="G60" s="10"/>
    </row>
    <row r="61" spans="1:7" ht="16.8" x14ac:dyDescent="0.4">
      <c r="A61" s="7">
        <v>59</v>
      </c>
      <c r="B61" s="8" t="s">
        <v>60</v>
      </c>
      <c r="C61" s="10">
        <f>'[1]Marine Electric Financials'!B14/'[1]Marine Electric Financials'!B36*100</f>
        <v>10.083404435190332</v>
      </c>
      <c r="D61" s="10">
        <f>'[1]Marine Electric Financials'!C14/'[1]Marine Electric Financials'!C36*100</f>
        <v>7.8216925243543329</v>
      </c>
      <c r="E61" s="10">
        <f>'[1]Marine Electric Financials'!D14/'[1]Marine Electric Financials'!D36*100</f>
        <v>7.3122069282640227</v>
      </c>
      <c r="F61" s="10">
        <f>'[1]Marine Electric Financials'!E14/'[1]Marine Electric Financials'!E36*100</f>
        <v>7.9599645881311414</v>
      </c>
      <c r="G61" s="10">
        <f>'[1]Marine Electric Financials'!F14/'[1]Marine Electric Financials'!F36*100</f>
        <v>5.8405517396877089</v>
      </c>
    </row>
    <row r="62" spans="1:7" ht="16.8" x14ac:dyDescent="0.4">
      <c r="A62" s="7">
        <v>60</v>
      </c>
      <c r="B62" s="8" t="s">
        <v>61</v>
      </c>
      <c r="C62" s="10">
        <f>'[1]Marine Electric Financials'!B14/'[1]Marine Electric Financials'!B24*100</f>
        <v>8.9476532089342822</v>
      </c>
      <c r="D62" s="10">
        <f>'[1]Marine Electric Financials'!C14/'[1]Marine Electric Financials'!C24*100</f>
        <v>6.945596246910803</v>
      </c>
      <c r="E62" s="10">
        <f>'[1]Marine Electric Financials'!D14/'[1]Marine Electric Financials'!D24*100</f>
        <v>7.0089814748832771</v>
      </c>
      <c r="F62" s="10">
        <f>'[1]Marine Electric Financials'!E14/'[1]Marine Electric Financials'!E24*100</f>
        <v>7.4259417082316483</v>
      </c>
      <c r="G62" s="10">
        <f>'[1]Marine Electric Financials'!F14/'[1]Marine Electric Financials'!F24*100</f>
        <v>5.2613721540403002</v>
      </c>
    </row>
    <row r="63" spans="1:7" ht="16.8" x14ac:dyDescent="0.4">
      <c r="A63" s="7">
        <v>61</v>
      </c>
      <c r="B63" s="8" t="s">
        <v>62</v>
      </c>
      <c r="C63" s="10">
        <f>'[1]Marine Electric Financials'!B14/'[1]Marine Electric Financials'!B35*100</f>
        <v>4.1842932073225496</v>
      </c>
      <c r="D63" s="10">
        <f>'[1]Marine Electric Financials'!C14/'[1]Marine Electric Financials'!C35*100</f>
        <v>3.6073229463124927</v>
      </c>
      <c r="E63" s="10">
        <f>'[1]Marine Electric Financials'!D14/'[1]Marine Electric Financials'!D35*100</f>
        <v>3.5558314435954754</v>
      </c>
      <c r="F63" s="10">
        <f>'[1]Marine Electric Financials'!E14/'[1]Marine Electric Financials'!E35*100</f>
        <v>3.5310440350434966</v>
      </c>
      <c r="G63" s="10">
        <f>'[1]Marine Electric Financials'!F14/'[1]Marine Electric Financials'!F35*100</f>
        <v>2.3903180335956851</v>
      </c>
    </row>
    <row r="64" spans="1:7" ht="16.8" x14ac:dyDescent="0.4">
      <c r="A64" s="7">
        <v>62</v>
      </c>
      <c r="B64" s="8" t="s">
        <v>63</v>
      </c>
      <c r="C64" s="10">
        <f>'[1]Marine Electric Financials'!B50/'[1]Marine Electric Financials'!B8</f>
        <v>-0.12486232288656089</v>
      </c>
      <c r="D64" s="10">
        <f>'[1]Marine Electric Financials'!C50/'[1]Marine Electric Financials'!C8</f>
        <v>-6.4192081978739476E-2</v>
      </c>
      <c r="E64" s="10">
        <f>'[1]Marine Electric Financials'!D50/'[1]Marine Electric Financials'!D8</f>
        <v>1.3040141414813105</v>
      </c>
      <c r="F64" s="10">
        <f>'[1]Marine Electric Financials'!E50/'[1]Marine Electric Financials'!E8</f>
        <v>6.5188723772473076E-2</v>
      </c>
      <c r="G64" s="10">
        <f>'[1]Marine Electric Financials'!F50/'[1]Marine Electric Financials'!F8</f>
        <v>0.66534891594137535</v>
      </c>
    </row>
    <row r="65" spans="1:7" ht="16.8" x14ac:dyDescent="0.4">
      <c r="A65" s="7">
        <v>63</v>
      </c>
      <c r="B65" s="8" t="s">
        <v>64</v>
      </c>
      <c r="C65" s="10">
        <f>'[1]Marine Electric Financials'!B61/'[1]Marine Electric Financials'!B14</f>
        <v>-1.223461280193143</v>
      </c>
      <c r="D65" s="10">
        <f>'[1]Marine Electric Financials'!C61/'[1]Marine Electric Financials'!C14</f>
        <v>-1.5316592067044428</v>
      </c>
      <c r="E65" s="10">
        <f>'[1]Marine Electric Financials'!D61/'[1]Marine Electric Financials'!D14</f>
        <v>2.6486496663704422</v>
      </c>
      <c r="F65" s="10">
        <f>'[1]Marine Electric Financials'!E61/'[1]Marine Electric Financials'!E14</f>
        <v>-0.1793909207132775</v>
      </c>
      <c r="G65" s="10">
        <f>'[1]Marine Electric Financials'!F61/'[1]Marine Electric Financials'!F14</f>
        <v>1.7231879448569329</v>
      </c>
    </row>
    <row r="66" spans="1:7" ht="16.8" x14ac:dyDescent="0.4">
      <c r="A66" s="7">
        <v>64</v>
      </c>
      <c r="B66" s="8" t="s">
        <v>65</v>
      </c>
      <c r="C66" s="10">
        <f>'[1]Marine Electric Financials'!B57/'[1]Marine Electric Financials'!B3*100</f>
        <v>3.8839729975228283</v>
      </c>
      <c r="D66" s="10">
        <f>'[1]Marine Electric Financials'!C57/'[1]Marine Electric Financials'!C3*100</f>
        <v>5.1860837331637661</v>
      </c>
      <c r="E66" s="10">
        <f>'[1]Marine Electric Financials'!D57/'[1]Marine Electric Financials'!D3*100</f>
        <v>3.1609874986913034</v>
      </c>
      <c r="F66" s="10">
        <f>'[1]Marine Electric Financials'!E57/'[1]Marine Electric Financials'!E3*100</f>
        <v>1.8729211983448382</v>
      </c>
      <c r="G66" s="10">
        <f>'[1]Marine Electric Financials'!F57/'[1]Marine Electric Financials'!F3*100</f>
        <v>1.0926923278083911</v>
      </c>
    </row>
    <row r="67" spans="1:7" ht="16.8" x14ac:dyDescent="0.4">
      <c r="A67" s="7">
        <v>65</v>
      </c>
      <c r="B67" s="8" t="s">
        <v>66</v>
      </c>
      <c r="C67" s="10">
        <f>'[1]Marine Electric Financials'!B49/'[1]Marine Electric Financials'!B26*100</f>
        <v>13.080785487304478</v>
      </c>
      <c r="D67" s="10">
        <f>'[1]Marine Electric Financials'!C49/'[1]Marine Electric Financials'!C26*100</f>
        <v>15.587404760678277</v>
      </c>
      <c r="E67" s="10">
        <f>'[1]Marine Electric Financials'!D49/'[1]Marine Electric Financials'!D26*100</f>
        <v>18.04063376207219</v>
      </c>
      <c r="F67" s="10">
        <f>'[1]Marine Electric Financials'!E49/'[1]Marine Electric Financials'!E26*100</f>
        <v>18.512562674545862</v>
      </c>
      <c r="G67" s="10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146F7-54C3-488C-8D30-4570A7F86C6C}">
  <dimension ref="A1:G67"/>
  <sheetViews>
    <sheetView workbookViewId="0">
      <selection sqref="A1:G1"/>
    </sheetView>
  </sheetViews>
  <sheetFormatPr defaultRowHeight="14.4" x14ac:dyDescent="0.3"/>
  <cols>
    <col min="1" max="1" width="24.6640625" customWidth="1"/>
    <col min="2" max="2" width="34.44140625" customWidth="1"/>
    <col min="3" max="3" width="9.33203125" bestFit="1" customWidth="1"/>
    <col min="4" max="4" width="11.109375" bestFit="1" customWidth="1"/>
    <col min="5" max="7" width="10" bestFit="1" customWidth="1"/>
  </cols>
  <sheetData>
    <row r="1" spans="1:7" ht="15.6" x14ac:dyDescent="0.3">
      <c r="A1" s="1" t="s">
        <v>69</v>
      </c>
      <c r="B1" s="2"/>
      <c r="C1" s="2"/>
      <c r="D1" s="2"/>
      <c r="E1" s="2"/>
      <c r="F1" s="2"/>
      <c r="G1" s="3"/>
    </row>
    <row r="2" spans="1:7" x14ac:dyDescent="0.3">
      <c r="A2" s="4" t="s">
        <v>0</v>
      </c>
      <c r="B2" s="5" t="s">
        <v>1</v>
      </c>
      <c r="C2" s="6">
        <v>2024</v>
      </c>
      <c r="D2" s="6">
        <v>2023</v>
      </c>
      <c r="E2" s="6">
        <v>2022</v>
      </c>
      <c r="F2" s="6">
        <v>2021</v>
      </c>
      <c r="G2" s="6">
        <v>2020</v>
      </c>
    </row>
    <row r="3" spans="1:7" ht="16.8" x14ac:dyDescent="0.4">
      <c r="A3" s="7">
        <v>1</v>
      </c>
      <c r="B3" s="8" t="s">
        <v>2</v>
      </c>
      <c r="C3" s="9">
        <v>10.37</v>
      </c>
      <c r="D3" s="9">
        <v>26.12</v>
      </c>
      <c r="E3" s="9">
        <v>8.3699999999999992</v>
      </c>
      <c r="F3" s="9">
        <v>3.3</v>
      </c>
      <c r="G3" s="9">
        <v>5.23</v>
      </c>
    </row>
    <row r="4" spans="1:7" ht="16.8" x14ac:dyDescent="0.4">
      <c r="A4" s="7">
        <v>2</v>
      </c>
      <c r="B4" s="8" t="s">
        <v>3</v>
      </c>
      <c r="C4" s="9">
        <v>10.36</v>
      </c>
      <c r="D4" s="9">
        <v>25.21</v>
      </c>
      <c r="E4" s="9">
        <v>8.36</v>
      </c>
      <c r="F4" s="9">
        <v>3.3</v>
      </c>
      <c r="G4" s="9">
        <v>5.23</v>
      </c>
    </row>
    <row r="5" spans="1:7" ht="16.8" x14ac:dyDescent="0.4">
      <c r="A5" s="7">
        <v>3</v>
      </c>
      <c r="B5" s="8" t="s">
        <v>4</v>
      </c>
      <c r="C5" s="19"/>
      <c r="D5" s="10">
        <f>'[1]Marathon Nextgen Financials'!C50/'[1]Marathon Nextgen Financials'!C59</f>
        <v>83.392791240703971</v>
      </c>
      <c r="E5" s="10">
        <f>'[1]Marathon Nextgen Financials'!D50/'[1]Marathon Nextgen Financials'!D59</f>
        <v>16.594413043478262</v>
      </c>
      <c r="F5" s="10">
        <f>'[1]Marathon Nextgen Financials'!E50/'[1]Marathon Nextgen Financials'!E59</f>
        <v>-23.771347826086956</v>
      </c>
      <c r="G5" s="10">
        <f>'[1]Marathon Nextgen Financials'!F50/'[1]Marathon Nextgen Financials'!F59</f>
        <v>3.9188043478260872</v>
      </c>
    </row>
    <row r="6" spans="1:7" ht="16.8" x14ac:dyDescent="0.4">
      <c r="A6" s="7">
        <v>4</v>
      </c>
      <c r="B6" s="8" t="s">
        <v>5</v>
      </c>
      <c r="C6" s="19"/>
      <c r="D6" s="10">
        <f>'[1]Marathon Nextgen Financials'!C36/'[1]Marathon Nextgen Financials'!C59</f>
        <v>171.25189814853991</v>
      </c>
      <c r="E6" s="10">
        <f>'[1]Marathon Nextgen Financials'!D36/'[1]Marathon Nextgen Financials'!D59</f>
        <v>142.3471304347826</v>
      </c>
      <c r="F6" s="10">
        <f>'[1]Marathon Nextgen Financials'!E36/'[1]Marathon Nextgen Financials'!E59</f>
        <v>133.50773913043477</v>
      </c>
      <c r="G6" s="10">
        <f>'[1]Marathon Nextgen Financials'!F36/'[1]Marathon Nextgen Financials'!F59</f>
        <v>129.90026086956522</v>
      </c>
    </row>
    <row r="7" spans="1:7" ht="16.8" x14ac:dyDescent="0.4">
      <c r="A7" s="7">
        <v>5</v>
      </c>
      <c r="B7" s="8" t="s">
        <v>6</v>
      </c>
      <c r="C7" s="19"/>
      <c r="D7" s="10">
        <f>'[1]Marathon Nextgen Financials'!C51/'[1]Marathon Nextgen Financials'!C59</f>
        <v>0.49861747952814522</v>
      </c>
      <c r="E7" s="10"/>
      <c r="F7" s="10"/>
      <c r="G7" s="10">
        <f>'[1]Marathon Nextgen Financials'!F51/'[1]Marathon Nextgen Financials'!F59</f>
        <v>0.60278260869565214</v>
      </c>
    </row>
    <row r="8" spans="1:7" ht="16.8" x14ac:dyDescent="0.4">
      <c r="A8" s="7">
        <v>6</v>
      </c>
      <c r="B8" s="8" t="s">
        <v>7</v>
      </c>
      <c r="C8" s="19"/>
      <c r="D8" s="10">
        <f>'[1]Marathon Nextgen Financials'!C3/'[1]Marathon Nextgen Financials'!C59</f>
        <v>154.67855513960683</v>
      </c>
      <c r="E8" s="10">
        <f>'[1]Marathon Nextgen Financials'!D3/'[1]Marathon Nextgen Financials'!D59</f>
        <v>66.541782608695655</v>
      </c>
      <c r="F8" s="10">
        <f>'[1]Marathon Nextgen Financials'!E3/'[1]Marathon Nextgen Financials'!E59</f>
        <v>44.684434782608697</v>
      </c>
      <c r="G8" s="10">
        <f>'[1]Marathon Nextgen Financials'!F3/'[1]Marathon Nextgen Financials'!F59</f>
        <v>52.420043478260872</v>
      </c>
    </row>
    <row r="9" spans="1:7" ht="16.8" x14ac:dyDescent="0.4">
      <c r="A9" s="7">
        <v>7</v>
      </c>
      <c r="B9" s="8" t="s">
        <v>8</v>
      </c>
      <c r="C9" s="19"/>
      <c r="D9" s="10">
        <f>'[1]Marathon Nextgen Financials'!C8/'[1]Marathon Nextgen Financials'!C59</f>
        <v>60.820474220668949</v>
      </c>
      <c r="E9" s="10">
        <f>'[1]Marathon Nextgen Financials'!D8/'[1]Marathon Nextgen Financials'!D59</f>
        <v>24.463195652173912</v>
      </c>
      <c r="F9" s="10">
        <f>'[1]Marathon Nextgen Financials'!E8/'[1]Marathon Nextgen Financials'!E59</f>
        <v>17.680173913043483</v>
      </c>
      <c r="G9" s="10">
        <f>'[1]Marathon Nextgen Financials'!F8/'[1]Marathon Nextgen Financials'!F59</f>
        <v>15.78958695652174</v>
      </c>
    </row>
    <row r="10" spans="1:7" ht="16.8" x14ac:dyDescent="0.4">
      <c r="A10" s="7">
        <v>8</v>
      </c>
      <c r="B10" s="8" t="s">
        <v>9</v>
      </c>
      <c r="C10" s="19"/>
      <c r="D10" s="10">
        <f>'[1]Marathon Nextgen Financials'!C10/'[1]Marathon Nextgen Financials'!C59</f>
        <v>60.147325512377051</v>
      </c>
      <c r="E10" s="10">
        <f>'[1]Marathon Nextgen Financials'!D10/'[1]Marathon Nextgen Financials'!D59</f>
        <v>23.815978260869567</v>
      </c>
      <c r="F10" s="10">
        <f>'[1]Marathon Nextgen Financials'!E10/'[1]Marathon Nextgen Financials'!E59</f>
        <v>16.498760869565221</v>
      </c>
      <c r="G10" s="10">
        <f>'[1]Marathon Nextgen Financials'!F10/'[1]Marathon Nextgen Financials'!F59</f>
        <v>14.555456521739131</v>
      </c>
    </row>
    <row r="11" spans="1:7" ht="16.8" x14ac:dyDescent="0.4">
      <c r="A11" s="7">
        <v>9</v>
      </c>
      <c r="B11" s="8" t="s">
        <v>10</v>
      </c>
      <c r="C11" s="19"/>
      <c r="D11" s="10">
        <f>'[1]Marathon Nextgen Financials'!C12/'[1]Marathon Nextgen Financials'!C59</f>
        <v>33.697133983511989</v>
      </c>
      <c r="E11" s="10">
        <f>'[1]Marathon Nextgen Financials'!D12/'[1]Marathon Nextgen Financials'!D59</f>
        <v>7.6103913043478268</v>
      </c>
      <c r="F11" s="10">
        <f>'[1]Marathon Nextgen Financials'!E12/'[1]Marathon Nextgen Financials'!E59</f>
        <v>6.9789565217391312</v>
      </c>
      <c r="G11" s="10">
        <f>'[1]Marathon Nextgen Financials'!F12/'[1]Marathon Nextgen Financials'!F59</f>
        <v>5.6380652173913051</v>
      </c>
    </row>
    <row r="12" spans="1:7" ht="16.8" x14ac:dyDescent="0.4">
      <c r="A12" s="7">
        <v>10</v>
      </c>
      <c r="B12" s="8" t="s">
        <v>11</v>
      </c>
      <c r="C12" s="19"/>
      <c r="D12" s="10">
        <f>'[1]Marathon Nextgen Financials'!C14/'[1]Marathon Nextgen Financials'!C59</f>
        <v>26.700795491106053</v>
      </c>
      <c r="E12" s="10">
        <f>'[1]Marathon Nextgen Financials'!D14/'[1]Marathon Nextgen Financials'!D59</f>
        <v>8.4548478260869562</v>
      </c>
      <c r="F12" s="10">
        <f>'[1]Marathon Nextgen Financials'!E14/'[1]Marathon Nextgen Financials'!E59</f>
        <v>3.4626521739130434</v>
      </c>
      <c r="G12" s="10">
        <f>'[1]Marathon Nextgen Financials'!F14/'[1]Marathon Nextgen Financials'!F59</f>
        <v>5.4226086956521744</v>
      </c>
    </row>
    <row r="13" spans="1:7" ht="16.8" x14ac:dyDescent="0.4">
      <c r="A13" s="7">
        <v>11</v>
      </c>
      <c r="B13" s="8" t="s">
        <v>12</v>
      </c>
      <c r="C13" s="19"/>
      <c r="D13" s="10">
        <f>'[1]Marathon Nextgen Financials'!C6/'[1]Marathon Nextgen Financials'!C3*100</f>
        <v>46.30552926775453</v>
      </c>
      <c r="E13" s="10">
        <f>'[1]Marathon Nextgen Financials'!D6/'[1]Marathon Nextgen Financials'!D3*100</f>
        <v>50.279654300240253</v>
      </c>
      <c r="F13" s="10">
        <f>'[1]Marathon Nextgen Financials'!E6/'[1]Marathon Nextgen Financials'!E3*100</f>
        <v>49.770127133074268</v>
      </c>
      <c r="G13" s="10">
        <f>'[1]Marathon Nextgen Financials'!F6/'[1]Marathon Nextgen Financials'!F3*100</f>
        <v>43.626525200699035</v>
      </c>
    </row>
    <row r="14" spans="1:7" ht="16.8" x14ac:dyDescent="0.4">
      <c r="A14" s="7">
        <v>12</v>
      </c>
      <c r="B14" s="8" t="s">
        <v>13</v>
      </c>
      <c r="C14" s="11"/>
      <c r="D14" s="11">
        <f>'[1]Marathon Nextgen Financials'!C13/'[1]Marathon Nextgen Financials'!C12</f>
        <v>0.27729855879830034</v>
      </c>
      <c r="E14" s="11">
        <f>'[1]Marathon Nextgen Financials'!D13/'[1]Marathon Nextgen Financials'!D12</f>
        <v>0.32642725335496658</v>
      </c>
      <c r="F14" s="11">
        <f>'[1]Marathon Nextgen Financials'!E13/'[1]Marathon Nextgen Financials'!E12</f>
        <v>0.27835854369657853</v>
      </c>
      <c r="G14" s="11">
        <f>'[1]Marathon Nextgen Financials'!F13/'[1]Marathon Nextgen Financials'!F12</f>
        <v>0.20667358136270919</v>
      </c>
    </row>
    <row r="15" spans="1:7" ht="16.8" x14ac:dyDescent="0.4">
      <c r="A15" s="7">
        <v>13</v>
      </c>
      <c r="B15" s="8" t="s">
        <v>14</v>
      </c>
      <c r="C15" s="12"/>
      <c r="D15" s="12">
        <f>'[1]Marathon Nextgen Financials'!C14/'[1]Marathon Nextgen Financials'!C33</f>
        <v>11.174057980179414</v>
      </c>
      <c r="E15" s="12">
        <f>'[1]Marathon Nextgen Financials'!D14/'[1]Marathon Nextgen Financials'!D33</f>
        <v>3.8171994464455721</v>
      </c>
      <c r="F15" s="12">
        <f>'[1]Marathon Nextgen Financials'!E14/'[1]Marathon Nextgen Financials'!E33</f>
        <v>4.1383771986801428</v>
      </c>
      <c r="G15" s="12">
        <f>'[1]Marathon Nextgen Financials'!F14/'[1]Marathon Nextgen Financials'!F33</f>
        <v>6.9331257990994501</v>
      </c>
    </row>
    <row r="16" spans="1:7" ht="16.8" x14ac:dyDescent="0.4">
      <c r="A16" s="7">
        <v>14</v>
      </c>
      <c r="B16" s="8" t="s">
        <v>15</v>
      </c>
      <c r="C16" s="11"/>
      <c r="D16" s="11">
        <f>('[1]Marathon Nextgen Financials'!C14-'[1]Marathon Nextgen Financials'!C51)/'[1]Marathon Nextgen Financials'!C14</f>
        <v>0.98132574440734421</v>
      </c>
      <c r="E16" s="11">
        <f>('[1]Marathon Nextgen Financials'!D14-'[1]Marathon Nextgen Financials'!D51)/'[1]Marathon Nextgen Financials'!D14</f>
        <v>1</v>
      </c>
      <c r="F16" s="11">
        <f>('[1]Marathon Nextgen Financials'!E14-'[1]Marathon Nextgen Financials'!E51)/'[1]Marathon Nextgen Financials'!E14</f>
        <v>1</v>
      </c>
      <c r="G16" s="11">
        <f>('[1]Marathon Nextgen Financials'!F14-'[1]Marathon Nextgen Financials'!F51)/'[1]Marathon Nextgen Financials'!F14</f>
        <v>0.88883899935856314</v>
      </c>
    </row>
    <row r="17" spans="1:7" ht="16.8" x14ac:dyDescent="0.4">
      <c r="A17" s="7">
        <v>15</v>
      </c>
      <c r="B17" s="13" t="s">
        <v>16</v>
      </c>
      <c r="C17" s="19"/>
      <c r="D17" s="10">
        <f>'[1]Marathon Nextgen Financials'!C8/'[1]Marathon Nextgen Financials'!C3*100</f>
        <v>39.320560090424145</v>
      </c>
      <c r="E17" s="10">
        <f>'[1]Marathon Nextgen Financials'!D8/'[1]Marathon Nextgen Financials'!D3*100</f>
        <v>36.763661406595787</v>
      </c>
      <c r="F17" s="10">
        <f>'[1]Marathon Nextgen Financials'!E8/'[1]Marathon Nextgen Financials'!E3*100</f>
        <v>39.566739512445743</v>
      </c>
      <c r="G17" s="10">
        <f>'[1]Marathon Nextgen Financials'!F8/'[1]Marathon Nextgen Financials'!F3*100</f>
        <v>30.121277871640533</v>
      </c>
    </row>
    <row r="18" spans="1:7" ht="16.8" x14ac:dyDescent="0.4">
      <c r="A18" s="7">
        <v>16</v>
      </c>
      <c r="B18" s="8" t="s">
        <v>17</v>
      </c>
      <c r="C18" s="19"/>
      <c r="D18" s="10">
        <f>'[1]Marathon Nextgen Financials'!C10/'[1]Marathon Nextgen Financials'!C3*100</f>
        <v>38.885368083565574</v>
      </c>
      <c r="E18" s="10">
        <f>'[1]Marathon Nextgen Financials'!D10/'[1]Marathon Nextgen Financials'!D3*100</f>
        <v>35.791013295993821</v>
      </c>
      <c r="F18" s="10">
        <f>'[1]Marathon Nextgen Financials'!E10/'[1]Marathon Nextgen Financials'!E3*100</f>
        <v>36.922836665233113</v>
      </c>
      <c r="G18" s="10">
        <f>'[1]Marathon Nextgen Financials'!F10/'[1]Marathon Nextgen Financials'!F3*100</f>
        <v>27.76696766338133</v>
      </c>
    </row>
    <row r="19" spans="1:7" ht="16.8" x14ac:dyDescent="0.4">
      <c r="A19" s="7">
        <v>17</v>
      </c>
      <c r="B19" s="8" t="s">
        <v>18</v>
      </c>
      <c r="C19" s="19"/>
      <c r="D19" s="10">
        <f>'[1]Marathon Nextgen Financials'!C12/'[1]Marathon Nextgen Financials'!C3*100</f>
        <v>21.785265548348491</v>
      </c>
      <c r="E19" s="10">
        <f>'[1]Marathon Nextgen Financials'!D12/'[1]Marathon Nextgen Financials'!D3*100</f>
        <v>11.437011462559321</v>
      </c>
      <c r="F19" s="10">
        <f>'[1]Marathon Nextgen Financials'!E12/'[1]Marathon Nextgen Financials'!E3*100</f>
        <v>15.618316659239381</v>
      </c>
      <c r="G19" s="10">
        <f>'[1]Marathon Nextgen Financials'!F12/'[1]Marathon Nextgen Financials'!F3*100</f>
        <v>10.755552348462793</v>
      </c>
    </row>
    <row r="20" spans="1:7" ht="16.8" x14ac:dyDescent="0.4">
      <c r="A20" s="7">
        <v>18</v>
      </c>
      <c r="B20" s="8" t="s">
        <v>19</v>
      </c>
      <c r="C20" s="19"/>
      <c r="D20" s="10">
        <f>'[1]Marathon Nextgen Financials'!C14/'[1]Marathon Nextgen Financials'!C3*100</f>
        <v>17.262118505701682</v>
      </c>
      <c r="E20" s="10">
        <f>'[1]Marathon Nextgen Financials'!D14/'[1]Marathon Nextgen Financials'!D3*100</f>
        <v>12.706073529479026</v>
      </c>
      <c r="F20" s="10">
        <f>'[1]Marathon Nextgen Financials'!E14/'[1]Marathon Nextgen Financials'!E3*100</f>
        <v>7.7491238073368605</v>
      </c>
      <c r="G20" s="10">
        <f>'[1]Marathon Nextgen Financials'!F14/'[1]Marathon Nextgen Financials'!F3*100</f>
        <v>10.344532998910971</v>
      </c>
    </row>
    <row r="21" spans="1:7" ht="16.8" x14ac:dyDescent="0.4">
      <c r="A21" s="7">
        <v>19</v>
      </c>
      <c r="B21" s="8" t="s">
        <v>20</v>
      </c>
      <c r="C21" s="19"/>
      <c r="D21" s="10">
        <f>'[1]Marathon Nextgen Financials'!C10/'[1]Marathon Nextgen Financials'!C3*100</f>
        <v>38.885368083565574</v>
      </c>
      <c r="E21" s="10">
        <f>'[1]Marathon Nextgen Financials'!D10/'[1]Marathon Nextgen Financials'!D3*100</f>
        <v>35.791013295993821</v>
      </c>
      <c r="F21" s="10">
        <f>'[1]Marathon Nextgen Financials'!E10/'[1]Marathon Nextgen Financials'!E3*100</f>
        <v>36.922836665233113</v>
      </c>
      <c r="G21" s="10">
        <f>'[1]Marathon Nextgen Financials'!F10/'[1]Marathon Nextgen Financials'!F3*100</f>
        <v>27.76696766338133</v>
      </c>
    </row>
    <row r="22" spans="1:7" ht="16.8" x14ac:dyDescent="0.4">
      <c r="A22" s="7">
        <v>20</v>
      </c>
      <c r="B22" s="8" t="s">
        <v>21</v>
      </c>
      <c r="C22" s="19"/>
      <c r="D22" s="10">
        <f>'[1]Marathon Nextgen Financials'!C10/'[1]Marathon Nextgen Financials'!C3*100</f>
        <v>38.885368083565574</v>
      </c>
      <c r="E22" s="10">
        <f>'[1]Marathon Nextgen Financials'!D10/'[1]Marathon Nextgen Financials'!D3*100</f>
        <v>35.791013295993821</v>
      </c>
      <c r="F22" s="10">
        <f>'[1]Marathon Nextgen Financials'!E10/'[1]Marathon Nextgen Financials'!E3*100</f>
        <v>36.922836665233113</v>
      </c>
      <c r="G22" s="10">
        <f>'[1]Marathon Nextgen Financials'!F10/'[1]Marathon Nextgen Financials'!F3*100</f>
        <v>27.76696766338133</v>
      </c>
    </row>
    <row r="23" spans="1:7" ht="16.8" x14ac:dyDescent="0.4">
      <c r="A23" s="7">
        <v>21</v>
      </c>
      <c r="B23" s="8" t="s">
        <v>22</v>
      </c>
      <c r="C23" s="19"/>
      <c r="D23" s="10">
        <f>'[1]Marathon Nextgen Financials'!C8/'[1]Marathon Nextgen Financials'!C3*100</f>
        <v>39.320560090424145</v>
      </c>
      <c r="E23" s="10">
        <f>'[1]Marathon Nextgen Financials'!D8/'[1]Marathon Nextgen Financials'!D3*100</f>
        <v>36.763661406595787</v>
      </c>
      <c r="F23" s="10">
        <f>'[1]Marathon Nextgen Financials'!E8/'[1]Marathon Nextgen Financials'!E3*100</f>
        <v>39.566739512445743</v>
      </c>
      <c r="G23" s="10">
        <f>'[1]Marathon Nextgen Financials'!F8/'[1]Marathon Nextgen Financials'!F3*100</f>
        <v>30.121277871640533</v>
      </c>
    </row>
    <row r="24" spans="1:7" ht="16.8" x14ac:dyDescent="0.4">
      <c r="A24" s="7">
        <v>22</v>
      </c>
      <c r="B24" s="8" t="s">
        <v>23</v>
      </c>
      <c r="C24" s="19"/>
      <c r="D24" s="10">
        <f>'[1]Marathon Nextgen Financials'!C67/'[1]Marathon Nextgen Financials'!C35</f>
        <v>0.4035089674764023</v>
      </c>
      <c r="E24" s="10">
        <f>'[1]Marathon Nextgen Financials'!D67/'[1]Marathon Nextgen Financials'!D35</f>
        <v>0.50817780242913302</v>
      </c>
      <c r="F24" s="10">
        <f>'[1]Marathon Nextgen Financials'!E67/'[1]Marathon Nextgen Financials'!E35</f>
        <v>0.42314008525404817</v>
      </c>
      <c r="G24" s="10">
        <f>'[1]Marathon Nextgen Financials'!F67/'[1]Marathon Nextgen Financials'!F35</f>
        <v>0.32063806240090842</v>
      </c>
    </row>
    <row r="25" spans="1:7" ht="16.8" x14ac:dyDescent="0.4">
      <c r="A25" s="7">
        <v>23</v>
      </c>
      <c r="B25" s="8" t="s">
        <v>24</v>
      </c>
      <c r="C25" s="19"/>
      <c r="D25" s="10">
        <f>'[1]Marathon Nextgen Financials'!C34/'[1]Marathon Nextgen Financials'!C40</f>
        <v>2.0488247609424217</v>
      </c>
      <c r="E25" s="10">
        <f>'[1]Marathon Nextgen Financials'!D34/'[1]Marathon Nextgen Financials'!D40</f>
        <v>1.7739773958961245</v>
      </c>
      <c r="F25" s="10">
        <f>'[1]Marathon Nextgen Financials'!E34/'[1]Marathon Nextgen Financials'!E40</f>
        <v>2.4820717173137927</v>
      </c>
      <c r="G25" s="10">
        <f>'[1]Marathon Nextgen Financials'!F34/'[1]Marathon Nextgen Financials'!F40</f>
        <v>1.2983111895259674</v>
      </c>
    </row>
    <row r="26" spans="1:7" ht="16.8" x14ac:dyDescent="0.4">
      <c r="A26" s="7">
        <v>24</v>
      </c>
      <c r="B26" s="8" t="s">
        <v>25</v>
      </c>
      <c r="C26" s="19"/>
      <c r="D26" s="10">
        <f>('[1]Marathon Nextgen Financials'!C34-'[1]Marathon Nextgen Financials'!C31-'[1]Marathon Nextgen Financials'!C32)/'[1]Marathon Nextgen Financials'!C40</f>
        <v>0.98166758903584161</v>
      </c>
      <c r="E26" s="10">
        <f>('[1]Marathon Nextgen Financials'!D34-'[1]Marathon Nextgen Financials'!D31-'[1]Marathon Nextgen Financials'!D32)/'[1]Marathon Nextgen Financials'!D40</f>
        <v>0.82833652867286245</v>
      </c>
      <c r="F26" s="10">
        <f>('[1]Marathon Nextgen Financials'!E34-'[1]Marathon Nextgen Financials'!E31-'[1]Marathon Nextgen Financials'!E32)/'[1]Marathon Nextgen Financials'!E40</f>
        <v>1.1546862426345674</v>
      </c>
      <c r="G26" s="10">
        <f>('[1]Marathon Nextgen Financials'!F34-'[1]Marathon Nextgen Financials'!F31-'[1]Marathon Nextgen Financials'!F32)/'[1]Marathon Nextgen Financials'!F40</f>
        <v>0.36926118321571988</v>
      </c>
    </row>
    <row r="27" spans="1:7" ht="16.8" x14ac:dyDescent="0.4">
      <c r="A27" s="7">
        <v>25</v>
      </c>
      <c r="B27" s="8" t="s">
        <v>26</v>
      </c>
      <c r="C27" s="19"/>
      <c r="D27" s="10">
        <f>'[1]Marathon Nextgen Financials'!C67/'[1]Marathon Nextgen Financials'!C35</f>
        <v>0.4035089674764023</v>
      </c>
      <c r="E27" s="10">
        <f>'[1]Marathon Nextgen Financials'!D67/'[1]Marathon Nextgen Financials'!D35</f>
        <v>0.50817780242913302</v>
      </c>
      <c r="F27" s="10">
        <f>'[1]Marathon Nextgen Financials'!E67/'[1]Marathon Nextgen Financials'!E35</f>
        <v>0.42314008525404817</v>
      </c>
      <c r="G27" s="10">
        <f>'[1]Marathon Nextgen Financials'!F67/'[1]Marathon Nextgen Financials'!F35</f>
        <v>0.32063806240090842</v>
      </c>
    </row>
    <row r="28" spans="1:7" ht="16.8" x14ac:dyDescent="0.4">
      <c r="A28" s="7">
        <v>26</v>
      </c>
      <c r="B28" s="8" t="s">
        <v>27</v>
      </c>
      <c r="C28" s="19"/>
      <c r="D28" s="10">
        <f>'[1]Marathon Nextgen Financials'!C65/'[1]Marathon Nextgen Financials'!C36</f>
        <v>0.98216444844680906</v>
      </c>
      <c r="E28" s="10">
        <f>'[1]Marathon Nextgen Financials'!D65/'[1]Marathon Nextgen Financials'!D36</f>
        <v>1.3602858169129721</v>
      </c>
      <c r="F28" s="10">
        <f>'[1]Marathon Nextgen Financials'!E65/'[1]Marathon Nextgen Financials'!E36</f>
        <v>1.0866043264712224</v>
      </c>
      <c r="G28" s="10">
        <f>'[1]Marathon Nextgen Financials'!F65/'[1]Marathon Nextgen Financials'!F36</f>
        <v>0.72757158836913671</v>
      </c>
    </row>
    <row r="29" spans="1:7" ht="16.8" x14ac:dyDescent="0.4">
      <c r="A29" s="7">
        <v>27</v>
      </c>
      <c r="B29" s="8" t="s">
        <v>28</v>
      </c>
      <c r="C29" s="19"/>
      <c r="D29" s="10">
        <f>'[1]Marathon Nextgen Financials'!C66/'[1]Marathon Nextgen Financials'!C36</f>
        <v>0.11304475634204486</v>
      </c>
      <c r="E29" s="10">
        <f>'[1]Marathon Nextgen Financials'!D66/'[1]Marathon Nextgen Financials'!D36</f>
        <v>0.29974810506098992</v>
      </c>
      <c r="F29" s="10">
        <f>'[1]Marathon Nextgen Financials'!E66/'[1]Marathon Nextgen Financials'!E36</f>
        <v>8.4375177078156685E-2</v>
      </c>
      <c r="G29" s="10">
        <f>'[1]Marathon Nextgen Financials'!F66/'[1]Marathon Nextgen Financials'!F36</f>
        <v>0.14017192454679275</v>
      </c>
    </row>
    <row r="30" spans="1:7" ht="16.8" x14ac:dyDescent="0.4">
      <c r="A30" s="7">
        <v>28</v>
      </c>
      <c r="B30" s="8" t="s">
        <v>29</v>
      </c>
      <c r="C30" s="19"/>
      <c r="D30" s="10">
        <f>'[1]Marathon Nextgen Financials'!C64/'[1]Marathon Nextgen Financials'!C36</f>
        <v>1.0561628712551783</v>
      </c>
      <c r="E30" s="10">
        <f>'[1]Marathon Nextgen Financials'!D64/'[1]Marathon Nextgen Financials'!D36</f>
        <v>1.634232482504496</v>
      </c>
      <c r="F30" s="10">
        <f>'[1]Marathon Nextgen Financials'!E64/'[1]Marathon Nextgen Financials'!E36</f>
        <v>1.1024889291550597</v>
      </c>
      <c r="G30" s="10">
        <f>'[1]Marathon Nextgen Financials'!F64/'[1]Marathon Nextgen Financials'!F36</f>
        <v>0.84718576727428996</v>
      </c>
    </row>
    <row r="31" spans="1:7" ht="16.8" x14ac:dyDescent="0.4">
      <c r="A31" s="7">
        <v>29</v>
      </c>
      <c r="B31" s="14" t="s">
        <v>30</v>
      </c>
      <c r="C31" s="19"/>
      <c r="D31" s="10">
        <f>'[1]Marathon Nextgen Financials'!C11/'[1]Marathon Nextgen Financials'!C12</f>
        <v>0.78493890732093563</v>
      </c>
      <c r="E31" s="10">
        <f>'[1]Marathon Nextgen Financials'!D11/'[1]Marathon Nextgen Financials'!D12</f>
        <v>2.1294025902798803</v>
      </c>
      <c r="F31" s="10">
        <f>'[1]Marathon Nextgen Financials'!E11/'[1]Marathon Nextgen Financials'!E12</f>
        <v>1.3640727404121706</v>
      </c>
      <c r="G31" s="10">
        <f>'[1]Marathon Nextgen Financials'!F11/'[1]Marathon Nextgen Financials'!F12</f>
        <v>1.581640325273471</v>
      </c>
    </row>
    <row r="32" spans="1:7" ht="16.8" x14ac:dyDescent="0.4">
      <c r="A32" s="7">
        <v>30</v>
      </c>
      <c r="B32" s="14" t="s">
        <v>31</v>
      </c>
      <c r="C32" s="12"/>
      <c r="D32" s="12">
        <f>'[1]Marathon Nextgen Financials'!C36/'[1]Marathon Nextgen Financials'!C35</f>
        <v>0.36843094973274537</v>
      </c>
      <c r="E32" s="12">
        <f>'[1]Marathon Nextgen Financials'!D36/'[1]Marathon Nextgen Financials'!D35</f>
        <v>0.30612495064248685</v>
      </c>
      <c r="F32" s="12">
        <f>'[1]Marathon Nextgen Financials'!E36/'[1]Marathon Nextgen Financials'!E35</f>
        <v>0.36135567187253054</v>
      </c>
      <c r="G32" s="12">
        <f>'[1]Marathon Nextgen Financials'!F36/'[1]Marathon Nextgen Financials'!F35</f>
        <v>0.36950787603522323</v>
      </c>
    </row>
    <row r="33" spans="1:7" ht="16.8" x14ac:dyDescent="0.4">
      <c r="A33" s="7">
        <v>31</v>
      </c>
      <c r="B33" s="14" t="s">
        <v>32</v>
      </c>
      <c r="C33" s="19"/>
      <c r="D33" s="19"/>
      <c r="E33" s="19"/>
      <c r="F33" s="19"/>
      <c r="G33" s="19"/>
    </row>
    <row r="34" spans="1:7" ht="16.8" x14ac:dyDescent="0.4">
      <c r="A34" s="7">
        <v>32</v>
      </c>
      <c r="B34" s="15" t="s">
        <v>33</v>
      </c>
      <c r="C34" s="19"/>
      <c r="D34" s="10">
        <f>'[1]Marathon Nextgen Financials'!C28/'[1]Marathon Nextgen Financials'!C40</f>
        <v>6.1686483829796301E-2</v>
      </c>
      <c r="E34" s="10">
        <f>'[1]Marathon Nextgen Financials'!D28/'[1]Marathon Nextgen Financials'!D40</f>
        <v>3.023766023828308E-2</v>
      </c>
      <c r="F34" s="10">
        <f>'[1]Marathon Nextgen Financials'!E28/'[1]Marathon Nextgen Financials'!E40</f>
        <v>0.10996841275808752</v>
      </c>
      <c r="G34" s="10">
        <f>'[1]Marathon Nextgen Financials'!F28/'[1]Marathon Nextgen Financials'!F40</f>
        <v>2.2242670923956001E-2</v>
      </c>
    </row>
    <row r="35" spans="1:7" ht="16.8" x14ac:dyDescent="0.4">
      <c r="A35" s="7">
        <v>33</v>
      </c>
      <c r="B35" s="14" t="s">
        <v>34</v>
      </c>
      <c r="C35" s="19"/>
      <c r="D35" s="10">
        <f>D57/'[1]Marathon Nextgen Financials'!C69</f>
        <v>1.1509319546419845</v>
      </c>
      <c r="E35" s="10">
        <f>E57/'[1]Marathon Nextgen Financials'!D69</f>
        <v>0.90667874613807087</v>
      </c>
      <c r="F35" s="10">
        <f>F57/'[1]Marathon Nextgen Financials'!E69</f>
        <v>-0.90472767419096467</v>
      </c>
      <c r="G35" s="10">
        <f>G57/'[1]Marathon Nextgen Financials'!F69</f>
        <v>0.16273330312258666</v>
      </c>
    </row>
    <row r="36" spans="1:7" ht="16.8" x14ac:dyDescent="0.4">
      <c r="A36" s="7">
        <v>34</v>
      </c>
      <c r="B36" s="8" t="s">
        <v>35</v>
      </c>
      <c r="C36" s="19"/>
      <c r="D36" s="10">
        <f>'[1]Marathon Nextgen Financials'!C14/'[1]Marathon Nextgen Financials'!C35</f>
        <v>5.7444031556808071E-2</v>
      </c>
      <c r="E36" s="10">
        <f>'[1]Marathon Nextgen Financials'!D14/'[1]Marathon Nextgen Financials'!D35</f>
        <v>1.8182592550655092E-2</v>
      </c>
      <c r="F36" s="10">
        <f>'[1]Marathon Nextgen Financials'!E14/'[1]Marathon Nextgen Financials'!E35</f>
        <v>9.3721083954749432E-3</v>
      </c>
      <c r="G36" s="10">
        <f>'[1]Marathon Nextgen Financials'!F14/'[1]Marathon Nextgen Financials'!F35</f>
        <v>1.5424885279580067E-2</v>
      </c>
    </row>
    <row r="37" spans="1:7" ht="16.8" x14ac:dyDescent="0.4">
      <c r="A37" s="7">
        <v>35</v>
      </c>
      <c r="B37" s="8" t="s">
        <v>36</v>
      </c>
      <c r="C37" s="19"/>
      <c r="D37" s="10">
        <f>'[1]Marathon Nextgen Financials'!C5/'[1]Marathon Nextgen Financials'!C31</f>
        <v>0.80222546798852024</v>
      </c>
      <c r="E37" s="10">
        <f>'[1]Marathon Nextgen Financials'!D5/'[1]Marathon Nextgen Financials'!D31</f>
        <v>0.36311163481274378</v>
      </c>
      <c r="F37" s="10">
        <f>'[1]Marathon Nextgen Financials'!E5/'[1]Marathon Nextgen Financials'!E31</f>
        <v>0.23814748841899447</v>
      </c>
      <c r="G37" s="10">
        <f>'[1]Marathon Nextgen Financials'!F5/'[1]Marathon Nextgen Financials'!F31</f>
        <v>0.28127874005920595</v>
      </c>
    </row>
    <row r="38" spans="1:7" ht="16.8" x14ac:dyDescent="0.4">
      <c r="A38" s="7">
        <v>36</v>
      </c>
      <c r="B38" s="8" t="s">
        <v>37</v>
      </c>
      <c r="C38" s="19"/>
      <c r="D38" s="10">
        <f>'[1]Marathon Nextgen Financials'!C3/'[1]Marathon Nextgen Financials'!C22</f>
        <v>17.641762565307097</v>
      </c>
      <c r="E38" s="10">
        <f>'[1]Marathon Nextgen Financials'!D3/'[1]Marathon Nextgen Financials'!D22</f>
        <v>6.9443698918388534</v>
      </c>
      <c r="F38" s="10">
        <f>'[1]Marathon Nextgen Financials'!E3/'[1]Marathon Nextgen Financials'!E22</f>
        <v>5.7037205585277597</v>
      </c>
      <c r="G38" s="10">
        <f>'[1]Marathon Nextgen Financials'!F3/'[1]Marathon Nextgen Financials'!F22</f>
        <v>17.649071187036139</v>
      </c>
    </row>
    <row r="39" spans="1:7" ht="16.8" x14ac:dyDescent="0.4">
      <c r="A39" s="7">
        <v>37</v>
      </c>
      <c r="B39" s="8" t="s">
        <v>38</v>
      </c>
      <c r="C39" s="19"/>
      <c r="D39" s="10">
        <f>'[1]Marathon Nextgen Financials'!C22/'[1]Marathon Nextgen Financials'!C3*365</f>
        <v>20.68954270577138</v>
      </c>
      <c r="E39" s="10">
        <f>'[1]Marathon Nextgen Financials'!D22/'[1]Marathon Nextgen Financials'!D3*365</f>
        <v>52.56056426789052</v>
      </c>
      <c r="F39" s="10">
        <f>'[1]Marathon Nextgen Financials'!E22/'[1]Marathon Nextgen Financials'!E3*365</f>
        <v>63.993317388994512</v>
      </c>
      <c r="G39" s="10">
        <f>'[1]Marathon Nextgen Financials'!F22/'[1]Marathon Nextgen Financials'!F3*365</f>
        <v>20.680975000435449</v>
      </c>
    </row>
    <row r="40" spans="1:7" ht="16.8" x14ac:dyDescent="0.4">
      <c r="A40" s="7">
        <v>38</v>
      </c>
      <c r="B40" s="8" t="s">
        <v>39</v>
      </c>
      <c r="C40" s="19"/>
      <c r="D40" s="10">
        <f>'[1]Marathon Nextgen Financials'!C39/'[1]Marathon Nextgen Financials'!C5*365</f>
        <v>44.638432451110674</v>
      </c>
      <c r="E40" s="10">
        <f>'[1]Marathon Nextgen Financials'!D39/'[1]Marathon Nextgen Financials'!D5*365</f>
        <v>92.942347958816413</v>
      </c>
      <c r="F40" s="10">
        <f>'[1]Marathon Nextgen Financials'!E39/'[1]Marathon Nextgen Financials'!E5*365</f>
        <v>299.61627193987789</v>
      </c>
      <c r="G40" s="10">
        <f>'[1]Marathon Nextgen Financials'!F39/'[1]Marathon Nextgen Financials'!F5*365</f>
        <v>368.35377555364204</v>
      </c>
    </row>
    <row r="41" spans="1:7" ht="16.8" x14ac:dyDescent="0.4">
      <c r="A41" s="7">
        <v>39</v>
      </c>
      <c r="B41" s="8" t="s">
        <v>40</v>
      </c>
      <c r="C41" s="19"/>
      <c r="D41" s="10">
        <f>'[1]Marathon Nextgen Financials'!C31/'[1]Marathon Nextgen Financials'!C5*365</f>
        <v>454.98430873204728</v>
      </c>
      <c r="E41" s="10">
        <f>'[1]Marathon Nextgen Financials'!D31/'[1]Marathon Nextgen Financials'!D5*365</f>
        <v>1005.2005086210748</v>
      </c>
      <c r="F41" s="10">
        <f>'[1]Marathon Nextgen Financials'!E31/'[1]Marathon Nextgen Financials'!E5*365</f>
        <v>1532.6636548768568</v>
      </c>
      <c r="G41" s="10">
        <f>'[1]Marathon Nextgen Financials'!F31/'[1]Marathon Nextgen Financials'!F5*365</f>
        <v>1297.6451754696132</v>
      </c>
    </row>
    <row r="42" spans="1:7" ht="16.8" x14ac:dyDescent="0.4">
      <c r="A42" s="7">
        <v>40</v>
      </c>
      <c r="B42" s="8" t="s">
        <v>41</v>
      </c>
      <c r="C42" s="19"/>
      <c r="D42" s="10">
        <f t="shared" ref="D42:G42" si="0">D39+D41-D40</f>
        <v>431.03541898670801</v>
      </c>
      <c r="E42" s="10">
        <f t="shared" si="0"/>
        <v>964.81872493014896</v>
      </c>
      <c r="F42" s="10">
        <f t="shared" si="0"/>
        <v>1297.0407003259734</v>
      </c>
      <c r="G42" s="10">
        <f t="shared" si="0"/>
        <v>949.97237491640658</v>
      </c>
    </row>
    <row r="43" spans="1:7" ht="16.8" x14ac:dyDescent="0.4">
      <c r="A43" s="7">
        <v>41</v>
      </c>
      <c r="B43" s="14" t="s">
        <v>42</v>
      </c>
      <c r="C43" s="19"/>
      <c r="D43" s="10">
        <f>'[1]Marathon Nextgen Financials'!C14/'[1]Marathon Nextgen Financials'!C26</f>
        <v>0.78388761714996968</v>
      </c>
      <c r="E43" s="10">
        <f>'[1]Marathon Nextgen Financials'!D14/'[1]Marathon Nextgen Financials'!D26</f>
        <v>0.24208704160862274</v>
      </c>
      <c r="F43" s="10">
        <f>'[1]Marathon Nextgen Financials'!E14/'[1]Marathon Nextgen Financials'!E26</f>
        <v>9.8209099888646775E-2</v>
      </c>
      <c r="G43" s="10">
        <f>'[1]Marathon Nextgen Financials'!F14/'[1]Marathon Nextgen Financials'!F26</f>
        <v>0.14800802699081597</v>
      </c>
    </row>
    <row r="44" spans="1:7" ht="16.8" x14ac:dyDescent="0.4">
      <c r="A44" s="7">
        <v>42</v>
      </c>
      <c r="B44" s="16" t="s">
        <v>43</v>
      </c>
      <c r="C44" s="19"/>
      <c r="D44" s="10">
        <f>'[1]Marathon Nextgen Financials'!C14/'[1]Marathon Nextgen Financials'!C44</f>
        <v>0.23485273974293397</v>
      </c>
      <c r="E44" s="10">
        <f>'[1]Marathon Nextgen Financials'!D14/'[1]Marathon Nextgen Financials'!D44</f>
        <v>8.9935892381153029E-2</v>
      </c>
      <c r="F44" s="10">
        <f>'[1]Marathon Nextgen Financials'!E14/'[1]Marathon Nextgen Financials'!E44</f>
        <v>2.8097673115690822E-2</v>
      </c>
      <c r="G44" s="10">
        <f>'[1]Marathon Nextgen Financials'!F14/'[1]Marathon Nextgen Financials'!F44</f>
        <v>0.15140497553265492</v>
      </c>
    </row>
    <row r="45" spans="1:7" ht="16.8" x14ac:dyDescent="0.4">
      <c r="A45" s="7">
        <v>43</v>
      </c>
      <c r="B45" s="14" t="s">
        <v>44</v>
      </c>
      <c r="C45" s="19"/>
      <c r="D45" s="10"/>
      <c r="E45" s="10"/>
      <c r="F45" s="10"/>
      <c r="G45" s="10"/>
    </row>
    <row r="46" spans="1:7" ht="16.8" x14ac:dyDescent="0.4">
      <c r="A46" s="7">
        <v>44</v>
      </c>
      <c r="B46" s="8" t="s">
        <v>45</v>
      </c>
      <c r="C46" s="19"/>
      <c r="D46" s="10"/>
      <c r="E46" s="10"/>
      <c r="F46" s="10"/>
      <c r="G46" s="10"/>
    </row>
    <row r="47" spans="1:7" ht="16.8" x14ac:dyDescent="0.4">
      <c r="A47" s="7">
        <v>45</v>
      </c>
      <c r="B47" s="8" t="s">
        <v>46</v>
      </c>
      <c r="C47" s="19"/>
      <c r="D47" s="10"/>
      <c r="E47" s="10"/>
      <c r="F47" s="10"/>
      <c r="G47" s="10"/>
    </row>
    <row r="48" spans="1:7" ht="16.8" x14ac:dyDescent="0.4">
      <c r="A48" s="7">
        <v>46</v>
      </c>
      <c r="B48" s="8" t="s">
        <v>47</v>
      </c>
      <c r="C48" s="19"/>
      <c r="D48" s="10"/>
      <c r="E48" s="10"/>
      <c r="F48" s="10"/>
      <c r="G48" s="10"/>
    </row>
    <row r="49" spans="1:7" ht="16.8" x14ac:dyDescent="0.4">
      <c r="A49" s="7">
        <v>47</v>
      </c>
      <c r="B49" s="8" t="s">
        <v>48</v>
      </c>
      <c r="C49" s="19"/>
      <c r="D49" s="10"/>
      <c r="E49" s="10"/>
      <c r="F49" s="10"/>
      <c r="G49" s="10"/>
    </row>
    <row r="50" spans="1:7" ht="16.8" x14ac:dyDescent="0.4">
      <c r="A50" s="7">
        <v>48</v>
      </c>
      <c r="B50" s="8" t="s">
        <v>49</v>
      </c>
      <c r="C50" s="19"/>
      <c r="D50" s="10"/>
      <c r="E50" s="10"/>
      <c r="F50" s="10"/>
      <c r="G50" s="10"/>
    </row>
    <row r="51" spans="1:7" ht="16.8" x14ac:dyDescent="0.4">
      <c r="A51" s="7">
        <v>49</v>
      </c>
      <c r="B51" s="8" t="s">
        <v>50</v>
      </c>
      <c r="C51" s="19"/>
      <c r="D51" s="10"/>
      <c r="E51" s="10"/>
      <c r="F51" s="10"/>
      <c r="G51" s="10"/>
    </row>
    <row r="52" spans="1:7" ht="16.8" x14ac:dyDescent="0.4">
      <c r="A52" s="7">
        <v>50</v>
      </c>
      <c r="B52" s="16" t="s">
        <v>51</v>
      </c>
      <c r="C52" s="19"/>
      <c r="D52" s="10">
        <f>'[1]Marathon Nextgen Financials'!C60/'[1]Marathon Nextgen Financials'!C59</f>
        <v>144.21948252926214</v>
      </c>
      <c r="E52" s="10">
        <f>'[1]Marathon Nextgen Financials'!D60/'[1]Marathon Nextgen Financials'!D59</f>
        <v>115.12426086956529</v>
      </c>
      <c r="F52" s="10">
        <f>'[1]Marathon Nextgen Financials'!E60/'[1]Marathon Nextgen Financials'!E59</f>
        <v>106.28486956521741</v>
      </c>
      <c r="G52" s="10">
        <f>'[1]Marathon Nextgen Financials'!F60/'[1]Marathon Nextgen Financials'!F59</f>
        <v>102.67739130434784</v>
      </c>
    </row>
    <row r="53" spans="1:7" ht="16.8" x14ac:dyDescent="0.4">
      <c r="A53" s="7">
        <v>51</v>
      </c>
      <c r="B53" s="16" t="s">
        <v>52</v>
      </c>
      <c r="C53" s="19"/>
      <c r="D53" s="10">
        <f>('[1]Marathon Nextgen Financials'!C35-'[1]Marathon Nextgen Financials'!C41)/'[1]Marathon Nextgen Financials'!C59</f>
        <v>171.25189814853991</v>
      </c>
      <c r="E53" s="10">
        <f>('[1]Marathon Nextgen Financials'!D35-'[1]Marathon Nextgen Financials'!D41)/'[1]Marathon Nextgen Financials'!D59</f>
        <v>142.34713043478266</v>
      </c>
      <c r="F53" s="10">
        <f>('[1]Marathon Nextgen Financials'!E35-'[1]Marathon Nextgen Financials'!E41)/'[1]Marathon Nextgen Financials'!E59</f>
        <v>133.50773913043477</v>
      </c>
      <c r="G53" s="10">
        <f>('[1]Marathon Nextgen Financials'!F35-'[1]Marathon Nextgen Financials'!F41)/'[1]Marathon Nextgen Financials'!F59</f>
        <v>129.90026086956522</v>
      </c>
    </row>
    <row r="54" spans="1:7" ht="16.8" x14ac:dyDescent="0.4">
      <c r="A54" s="7">
        <v>52</v>
      </c>
      <c r="B54" s="16" t="s">
        <v>53</v>
      </c>
      <c r="C54" s="19"/>
      <c r="D54" s="10">
        <f>'[1]Marathon Nextgen Financials'!C24/'[1]Marathon Nextgen Financials'!C59</f>
        <v>356.415003788094</v>
      </c>
      <c r="E54" s="10">
        <f>'[1]Marathon Nextgen Financials'!D24/'[1]Marathon Nextgen Financials'!D59</f>
        <v>343.53369565217389</v>
      </c>
      <c r="F54" s="10">
        <f>'[1]Marathon Nextgen Financials'!E24/'[1]Marathon Nextgen Financials'!E59</f>
        <v>286.31217391304347</v>
      </c>
      <c r="G54" s="10">
        <f>'[1]Marathon Nextgen Financials'!F24/'[1]Marathon Nextgen Financials'!F59</f>
        <v>231.48930434782605</v>
      </c>
    </row>
    <row r="55" spans="1:7" ht="16.8" x14ac:dyDescent="0.4">
      <c r="A55" s="7">
        <v>53</v>
      </c>
      <c r="B55" s="8" t="s">
        <v>54</v>
      </c>
      <c r="C55" s="19"/>
      <c r="D55" s="10">
        <f>('[1]Marathon Nextgen Financials'!C3-'[1]Marathon Nextgen Financials'!D3)/'[1]Marathon Nextgen Financials'!D3*100</f>
        <v>134.09100264560806</v>
      </c>
      <c r="E55" s="10">
        <f>('[1]Marathon Nextgen Financials'!D3-'[1]Marathon Nextgen Financials'!E3)/'[1]Marathon Nextgen Financials'!E3*100</f>
        <v>48.914902767426071</v>
      </c>
      <c r="F55" s="10">
        <f>('[1]Marathon Nextgen Financials'!E3-'[1]Marathon Nextgen Financials'!F3)/'[1]Marathon Nextgen Financials'!F3*100</f>
        <v>-14.756967339907323</v>
      </c>
      <c r="G55" s="10">
        <f>('[1]Marathon Nextgen Financials'!F3-'[1]Marathon Nextgen Financials'!G3)/'[1]Marathon Nextgen Financials'!G3*100</f>
        <v>193.1958702717688</v>
      </c>
    </row>
    <row r="56" spans="1:7" ht="16.8" x14ac:dyDescent="0.4">
      <c r="A56" s="7">
        <v>54</v>
      </c>
      <c r="B56" s="8" t="s">
        <v>55</v>
      </c>
      <c r="C56" s="19"/>
      <c r="D56" s="10">
        <f>('[1]Marathon Nextgen Financials'!C14-'[1]Marathon Nextgen Financials'!D14)/'[1]Marathon Nextgen Financials'!D14*100</f>
        <v>218.02953283811962</v>
      </c>
      <c r="E56" s="10">
        <f>('[1]Marathon Nextgen Financials'!D14-'[1]Marathon Nextgen Financials'!E14)/'[1]Marathon Nextgen Financials'!E14*100</f>
        <v>144.17259954043772</v>
      </c>
      <c r="F56" s="10">
        <f>('[1]Marathon Nextgen Financials'!E14-'[1]Marathon Nextgen Financials'!F14)/'[1]Marathon Nextgen Financials'!F14*100</f>
        <v>-36.144162924951893</v>
      </c>
      <c r="G56" s="10">
        <f>('[1]Marathon Nextgen Financials'!F14-'[1]Marathon Nextgen Financials'!G14)/'[1]Marathon Nextgen Financials'!G14*100</f>
        <v>-20.814709467696055</v>
      </c>
    </row>
    <row r="57" spans="1:7" ht="16.8" x14ac:dyDescent="0.4">
      <c r="A57" s="7">
        <v>55</v>
      </c>
      <c r="B57" s="8" t="s">
        <v>56</v>
      </c>
      <c r="C57" s="19"/>
      <c r="D57" s="10">
        <f>('[1]Marathon Nextgen Financials'!C10-'[1]Marathon Nextgen Financials'!D10)/'[1]Marathon Nextgen Financials'!D10*100</f>
        <v>154.32961977481321</v>
      </c>
      <c r="E57" s="10">
        <f>('[1]Marathon Nextgen Financials'!D10-'[1]Marathon Nextgen Financials'!E10)/'[1]Marathon Nextgen Financials'!E10*100</f>
        <v>44.350102708635525</v>
      </c>
      <c r="F57" s="10">
        <f>('[1]Marathon Nextgen Financials'!E10-'[1]Marathon Nextgen Financials'!F10)/'[1]Marathon Nextgen Financials'!F10*100</f>
        <v>13.351036739546378</v>
      </c>
      <c r="G57" s="10">
        <f>('[1]Marathon Nextgen Financials'!F10-'[1]Marathon Nextgen Financials'!G10)/'[1]Marathon Nextgen Financials'!G10*100</f>
        <v>31.439402118967681</v>
      </c>
    </row>
    <row r="58" spans="1:7" ht="16.8" x14ac:dyDescent="0.4">
      <c r="A58" s="7">
        <v>56</v>
      </c>
      <c r="B58" s="8" t="s">
        <v>57</v>
      </c>
      <c r="C58" s="19"/>
      <c r="D58" s="10">
        <f>('[1]Marathon Nextgen Financials'!C8-'[1]Marathon Nextgen Financials'!D8)/'[1]Marathon Nextgen Financials'!D8*365</f>
        <v>548.85759175051783</v>
      </c>
      <c r="E58" s="10">
        <f>('[1]Marathon Nextgen Financials'!D8-'[1]Marathon Nextgen Financials'!E8)/'[1]Marathon Nextgen Financials'!E8*365</f>
        <v>140.03272518468231</v>
      </c>
      <c r="F58" s="10">
        <f>('[1]Marathon Nextgen Financials'!E8-'[1]Marathon Nextgen Financials'!F8)/'[1]Marathon Nextgen Financials'!F8*365</f>
        <v>43.703754951323269</v>
      </c>
      <c r="G58" s="10">
        <f>('[1]Marathon Nextgen Financials'!F8-'[1]Marathon Nextgen Financials'!G8)/'[1]Marathon Nextgen Financials'!G8*365</f>
        <v>137.6099844348683</v>
      </c>
    </row>
    <row r="59" spans="1:7" ht="16.8" x14ac:dyDescent="0.4">
      <c r="A59" s="7">
        <v>57</v>
      </c>
      <c r="B59" s="8" t="s">
        <v>58</v>
      </c>
      <c r="C59" s="19"/>
      <c r="D59" s="10"/>
      <c r="E59" s="10"/>
      <c r="F59" s="10"/>
      <c r="G59" s="10"/>
    </row>
    <row r="60" spans="1:7" ht="16.8" x14ac:dyDescent="0.4">
      <c r="A60" s="7">
        <v>58</v>
      </c>
      <c r="B60" s="8" t="s">
        <v>59</v>
      </c>
      <c r="C60" s="19"/>
      <c r="D60" s="10"/>
      <c r="E60" s="10"/>
      <c r="F60" s="10"/>
      <c r="G60" s="10"/>
    </row>
    <row r="61" spans="1:7" ht="16.8" x14ac:dyDescent="0.4">
      <c r="A61" s="7">
        <v>59</v>
      </c>
      <c r="B61" s="8" t="s">
        <v>60</v>
      </c>
      <c r="C61" s="19"/>
      <c r="D61" s="10">
        <f>'[1]Marathon Nextgen Financials'!C14/'[1]Marathon Nextgen Financials'!C36*100</f>
        <v>15.591532578486458</v>
      </c>
      <c r="E61" s="10">
        <f>'[1]Marathon Nextgen Financials'!D14/'[1]Marathon Nextgen Financials'!D36*100</f>
        <v>5.939598360896083</v>
      </c>
      <c r="F61" s="10">
        <f>'[1]Marathon Nextgen Financials'!E14/'[1]Marathon Nextgen Financials'!E36*100</f>
        <v>2.5935965933256431</v>
      </c>
      <c r="G61" s="10">
        <f>'[1]Marathon Nextgen Financials'!F14/'[1]Marathon Nextgen Financials'!F36*100</f>
        <v>4.1744401892287932</v>
      </c>
    </row>
    <row r="62" spans="1:7" ht="16.8" x14ac:dyDescent="0.4">
      <c r="A62" s="7">
        <v>60</v>
      </c>
      <c r="B62" s="8" t="s">
        <v>61</v>
      </c>
      <c r="C62" s="19"/>
      <c r="D62" s="10">
        <f>'[1]Marathon Nextgen Financials'!C14/'[1]Marathon Nextgen Financials'!C24*100</f>
        <v>7.4914903153125865</v>
      </c>
      <c r="E62" s="10">
        <f>'[1]Marathon Nextgen Financials'!D14/'[1]Marathon Nextgen Financials'!D24*100</f>
        <v>2.46114076525624</v>
      </c>
      <c r="F62" s="10">
        <f>'[1]Marathon Nextgen Financials'!E14/'[1]Marathon Nextgen Financials'!E24*100</f>
        <v>1.2093974652173516</v>
      </c>
      <c r="G62" s="10">
        <f>'[1]Marathon Nextgen Financials'!F14/'[1]Marathon Nextgen Financials'!F24*100</f>
        <v>2.3424877926560232</v>
      </c>
    </row>
    <row r="63" spans="1:7" ht="16.8" x14ac:dyDescent="0.4">
      <c r="A63" s="7">
        <v>61</v>
      </c>
      <c r="B63" s="8" t="s">
        <v>62</v>
      </c>
      <c r="C63" s="19"/>
      <c r="D63" s="10">
        <f>'[1]Marathon Nextgen Financials'!C14/'[1]Marathon Nextgen Financials'!C35*100</f>
        <v>5.7444031556808071</v>
      </c>
      <c r="E63" s="10">
        <f>'[1]Marathon Nextgen Financials'!D14/'[1]Marathon Nextgen Financials'!D35*100</f>
        <v>1.8182592550655092</v>
      </c>
      <c r="F63" s="10">
        <f>'[1]Marathon Nextgen Financials'!E14/'[1]Marathon Nextgen Financials'!E35*100</f>
        <v>0.93721083954749429</v>
      </c>
      <c r="G63" s="10">
        <f>'[1]Marathon Nextgen Financials'!F14/'[1]Marathon Nextgen Financials'!F35*100</f>
        <v>1.5424885279580067</v>
      </c>
    </row>
    <row r="64" spans="1:7" ht="16.8" x14ac:dyDescent="0.4">
      <c r="A64" s="7">
        <v>62</v>
      </c>
      <c r="B64" s="8" t="s">
        <v>63</v>
      </c>
      <c r="C64" s="19"/>
      <c r="D64" s="10">
        <f>'[1]Marathon Nextgen Financials'!C50/'[1]Marathon Nextgen Financials'!C8</f>
        <v>1.3711302371326157</v>
      </c>
      <c r="E64" s="10">
        <f>'[1]Marathon Nextgen Financials'!D50/'[1]Marathon Nextgen Financials'!D8</f>
        <v>0.67834199911668558</v>
      </c>
      <c r="F64" s="10">
        <f>'[1]Marathon Nextgen Financials'!E50/'[1]Marathon Nextgen Financials'!E8</f>
        <v>-1.3445200224274791</v>
      </c>
      <c r="G64" s="10">
        <f>'[1]Marathon Nextgen Financials'!F50/'[1]Marathon Nextgen Financials'!F8</f>
        <v>0.24818916154152229</v>
      </c>
    </row>
    <row r="65" spans="1:7" ht="16.8" x14ac:dyDescent="0.4">
      <c r="A65" s="7">
        <v>63</v>
      </c>
      <c r="B65" s="8" t="s">
        <v>64</v>
      </c>
      <c r="C65" s="19"/>
      <c r="D65" s="10">
        <f>'[1]Marathon Nextgen Financials'!C61/'[1]Marathon Nextgen Financials'!C14</f>
        <v>3.1207277930939692</v>
      </c>
      <c r="E65" s="10">
        <f>'[1]Marathon Nextgen Financials'!D61/'[1]Marathon Nextgen Financials'!D14</f>
        <v>1.9244426274609627</v>
      </c>
      <c r="F65" s="10">
        <f>'[1]Marathon Nextgen Financials'!E61/'[1]Marathon Nextgen Financials'!E14</f>
        <v>-6.9285355532954132</v>
      </c>
      <c r="G65" s="10">
        <f>'[1]Marathon Nextgen Financials'!F61/'[1]Marathon Nextgen Financials'!F14</f>
        <v>0.7115859525336754</v>
      </c>
    </row>
    <row r="66" spans="1:7" ht="16.8" x14ac:dyDescent="0.4">
      <c r="A66" s="7">
        <v>64</v>
      </c>
      <c r="B66" s="8" t="s">
        <v>65</v>
      </c>
      <c r="C66" s="19"/>
      <c r="D66" s="10">
        <f>'[1]Marathon Nextgen Financials'!C57/'[1]Marathon Nextgen Financials'!C3*100</f>
        <v>4.3235892545548764E-2</v>
      </c>
      <c r="E66" s="10">
        <f>'[1]Marathon Nextgen Financials'!D57/'[1]Marathon Nextgen Financials'!D3*100</f>
        <v>0.48622604561632088</v>
      </c>
      <c r="F66" s="10">
        <f>'[1]Marathon Nextgen Financials'!E57/'[1]Marathon Nextgen Financials'!E3*100</f>
        <v>0.49180630936558012</v>
      </c>
      <c r="G66" s="10">
        <f>'[1]Marathon Nextgen Financials'!F57/'[1]Marathon Nextgen Financials'!F3*100</f>
        <v>0.11475033197557191</v>
      </c>
    </row>
    <row r="67" spans="1:7" ht="16.8" x14ac:dyDescent="0.4">
      <c r="A67" s="7">
        <v>65</v>
      </c>
      <c r="B67" s="8" t="s">
        <v>66</v>
      </c>
      <c r="C67" s="19"/>
      <c r="D67" s="10">
        <f>'[1]Marathon Nextgen Financials'!C49/'[1]Marathon Nextgen Financials'!C26*100</f>
        <v>1.9762442549933708</v>
      </c>
      <c r="E67" s="10">
        <f>'[1]Marathon Nextgen Financials'!D49/'[1]Marathon Nextgen Financials'!D26*100</f>
        <v>1.8531728395522806</v>
      </c>
      <c r="F67" s="10">
        <f>'[1]Marathon Nextgen Financials'!E49/'[1]Marathon Nextgen Financials'!E26*100</f>
        <v>1.8870239588227387</v>
      </c>
      <c r="G67" s="10">
        <f>'[1]Marathon Nextgen Financials'!F49/'[1]Marathon Nextgen Financials'!F26*100</f>
        <v>1.7232990410095688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D1528-0EF5-448E-A170-05249084742C}">
  <dimension ref="A1:G67"/>
  <sheetViews>
    <sheetView workbookViewId="0">
      <selection activeCell="D8" sqref="D8"/>
    </sheetView>
  </sheetViews>
  <sheetFormatPr defaultRowHeight="14.4" x14ac:dyDescent="0.3"/>
  <cols>
    <col min="1" max="1" width="24.6640625" customWidth="1"/>
    <col min="2" max="2" width="34.44140625" customWidth="1"/>
  </cols>
  <sheetData>
    <row r="1" spans="1:7" ht="15.6" x14ac:dyDescent="0.3">
      <c r="A1" s="1" t="s">
        <v>70</v>
      </c>
      <c r="B1" s="2"/>
      <c r="C1" s="2"/>
      <c r="D1" s="2"/>
      <c r="E1" s="2"/>
      <c r="F1" s="2"/>
      <c r="G1" s="3"/>
    </row>
    <row r="2" spans="1:7" x14ac:dyDescent="0.3">
      <c r="A2" s="4" t="s">
        <v>0</v>
      </c>
      <c r="B2" s="5" t="s">
        <v>1</v>
      </c>
      <c r="C2" s="6">
        <v>2024</v>
      </c>
      <c r="D2" s="6">
        <v>2023</v>
      </c>
      <c r="E2" s="6">
        <v>2022</v>
      </c>
      <c r="F2" s="6">
        <v>2021</v>
      </c>
      <c r="G2" s="6">
        <v>2020</v>
      </c>
    </row>
    <row r="3" spans="1:7" ht="16.8" x14ac:dyDescent="0.4">
      <c r="A3" s="7">
        <v>1</v>
      </c>
      <c r="B3" s="8" t="s">
        <v>2</v>
      </c>
      <c r="C3" s="22">
        <v>34.36</v>
      </c>
      <c r="D3" s="22">
        <v>36.24</v>
      </c>
      <c r="E3" s="22">
        <v>33.479999999999997</v>
      </c>
      <c r="F3" s="22">
        <v>26.17</v>
      </c>
      <c r="G3" s="22">
        <v>23.22</v>
      </c>
    </row>
    <row r="4" spans="1:7" ht="16.8" x14ac:dyDescent="0.4">
      <c r="A4" s="7">
        <v>2</v>
      </c>
      <c r="B4" s="8" t="s">
        <v>3</v>
      </c>
      <c r="C4" s="19"/>
      <c r="D4" s="19"/>
      <c r="E4" s="19"/>
      <c r="F4" s="19"/>
      <c r="G4" s="19"/>
    </row>
    <row r="5" spans="1:7" ht="16.8" x14ac:dyDescent="0.4">
      <c r="A5" s="7">
        <v>3</v>
      </c>
      <c r="B5" s="8" t="s">
        <v>4</v>
      </c>
      <c r="C5" s="22">
        <v>39.299999999999997</v>
      </c>
      <c r="D5" s="22">
        <v>40.22</v>
      </c>
      <c r="E5" s="22">
        <v>36.06</v>
      </c>
      <c r="F5" s="22">
        <v>28.51</v>
      </c>
      <c r="G5" s="22">
        <v>25.19</v>
      </c>
    </row>
    <row r="6" spans="1:7" ht="16.8" x14ac:dyDescent="0.4">
      <c r="A6" s="7">
        <v>4</v>
      </c>
      <c r="B6" s="8" t="s">
        <v>5</v>
      </c>
      <c r="C6" s="23">
        <v>183.59</v>
      </c>
      <c r="D6" s="23">
        <v>155.71</v>
      </c>
      <c r="E6" s="23">
        <v>139.27000000000001</v>
      </c>
      <c r="F6" s="23">
        <v>112.84</v>
      </c>
      <c r="G6" s="24">
        <v>87.95</v>
      </c>
    </row>
    <row r="7" spans="1:7" ht="16.8" x14ac:dyDescent="0.4">
      <c r="A7" s="7">
        <v>5</v>
      </c>
      <c r="B7" s="8" t="s">
        <v>6</v>
      </c>
      <c r="C7" s="23">
        <v>8</v>
      </c>
      <c r="D7" s="23">
        <v>8</v>
      </c>
      <c r="E7" s="23">
        <v>8</v>
      </c>
      <c r="F7" s="23">
        <v>4</v>
      </c>
      <c r="G7" s="24">
        <v>4</v>
      </c>
    </row>
    <row r="8" spans="1:7" ht="16.8" x14ac:dyDescent="0.4">
      <c r="A8" s="7">
        <v>6</v>
      </c>
      <c r="B8" s="8" t="s">
        <v>7</v>
      </c>
      <c r="C8" s="23">
        <v>326.94</v>
      </c>
      <c r="D8" s="23">
        <v>324.02</v>
      </c>
      <c r="E8" s="23">
        <v>280.89999999999998</v>
      </c>
      <c r="F8" s="23">
        <v>219.5</v>
      </c>
      <c r="G8" s="24">
        <v>269.08999999999997</v>
      </c>
    </row>
    <row r="9" spans="1:7" ht="16.8" x14ac:dyDescent="0.4">
      <c r="A9" s="7">
        <v>7</v>
      </c>
      <c r="B9" s="8" t="s">
        <v>8</v>
      </c>
      <c r="C9" s="23">
        <v>50.69</v>
      </c>
      <c r="D9" s="23">
        <v>52.65</v>
      </c>
      <c r="E9" s="23">
        <v>47.51</v>
      </c>
      <c r="F9" s="23">
        <v>36.92</v>
      </c>
      <c r="G9" s="24">
        <v>32.770000000000003</v>
      </c>
    </row>
    <row r="10" spans="1:7" ht="16.8" x14ac:dyDescent="0.4">
      <c r="A10" s="7">
        <v>8</v>
      </c>
      <c r="B10" s="8" t="s">
        <v>9</v>
      </c>
      <c r="C10" s="23">
        <v>45.75</v>
      </c>
      <c r="D10" s="23">
        <v>48.65</v>
      </c>
      <c r="E10" s="23">
        <v>44.91</v>
      </c>
      <c r="F10" s="23">
        <v>34.590000000000003</v>
      </c>
      <c r="G10" s="24">
        <v>30.74</v>
      </c>
    </row>
    <row r="11" spans="1:7" ht="16.8" x14ac:dyDescent="0.4">
      <c r="A11" s="7">
        <v>9</v>
      </c>
      <c r="B11" s="8" t="s">
        <v>10</v>
      </c>
      <c r="C11" s="23">
        <v>45.36</v>
      </c>
      <c r="D11" s="23">
        <v>48.18</v>
      </c>
      <c r="E11" s="23">
        <v>44.68</v>
      </c>
      <c r="F11" s="23">
        <v>34.39</v>
      </c>
      <c r="G11" s="24">
        <v>30.5</v>
      </c>
    </row>
    <row r="12" spans="1:7" ht="16.8" x14ac:dyDescent="0.4">
      <c r="A12" s="7">
        <v>10</v>
      </c>
      <c r="B12" s="8" t="s">
        <v>11</v>
      </c>
      <c r="C12" s="23">
        <v>34.340000000000003</v>
      </c>
      <c r="D12" s="23">
        <v>36.369999999999997</v>
      </c>
      <c r="E12" s="23">
        <v>33.46</v>
      </c>
      <c r="F12" s="23">
        <v>26.16</v>
      </c>
      <c r="G12" s="24">
        <v>23.23</v>
      </c>
    </row>
    <row r="13" spans="1:7" ht="16.8" x14ac:dyDescent="0.4">
      <c r="A13" s="7">
        <v>11</v>
      </c>
      <c r="B13" s="8" t="s">
        <v>12</v>
      </c>
      <c r="C13" s="19"/>
      <c r="D13" s="19"/>
      <c r="E13" s="19"/>
      <c r="F13" s="19"/>
      <c r="G13" s="19"/>
    </row>
    <row r="14" spans="1:7" ht="16.8" x14ac:dyDescent="0.4">
      <c r="A14" s="7">
        <v>12</v>
      </c>
      <c r="B14" s="8" t="s">
        <v>13</v>
      </c>
      <c r="C14" s="11"/>
      <c r="D14" s="11"/>
      <c r="E14" s="11"/>
      <c r="F14" s="11"/>
      <c r="G14" s="11"/>
    </row>
    <row r="15" spans="1:7" ht="16.8" x14ac:dyDescent="0.4">
      <c r="A15" s="7">
        <v>13</v>
      </c>
      <c r="B15" s="8" t="s">
        <v>14</v>
      </c>
      <c r="C15" s="12"/>
      <c r="D15" s="12"/>
      <c r="E15" s="12"/>
      <c r="F15" s="12"/>
      <c r="G15" s="12"/>
    </row>
    <row r="16" spans="1:7" ht="16.8" x14ac:dyDescent="0.4">
      <c r="A16" s="7">
        <v>14</v>
      </c>
      <c r="B16" s="8" t="s">
        <v>15</v>
      </c>
      <c r="C16" s="22">
        <v>0.76700000000000002</v>
      </c>
      <c r="D16" s="22">
        <v>0.77900000000000003</v>
      </c>
      <c r="E16" s="22">
        <v>0.76100000000000001</v>
      </c>
      <c r="F16" s="22">
        <v>0.92400000000000004</v>
      </c>
      <c r="G16" s="22">
        <v>0.80200000000000005</v>
      </c>
    </row>
    <row r="17" spans="1:7" ht="16.8" x14ac:dyDescent="0.4">
      <c r="A17" s="7">
        <v>15</v>
      </c>
      <c r="B17" s="13" t="s">
        <v>16</v>
      </c>
      <c r="C17" s="23">
        <v>15.5</v>
      </c>
      <c r="D17" s="23">
        <v>16.239999999999998</v>
      </c>
      <c r="E17" s="23">
        <v>16.91</v>
      </c>
      <c r="F17" s="23">
        <v>16.82</v>
      </c>
      <c r="G17" s="24">
        <v>12.17</v>
      </c>
    </row>
    <row r="18" spans="1:7" ht="16.8" x14ac:dyDescent="0.4">
      <c r="A18" s="7">
        <v>16</v>
      </c>
      <c r="B18" s="8" t="s">
        <v>17</v>
      </c>
      <c r="C18" s="23">
        <v>13.99</v>
      </c>
      <c r="D18" s="23">
        <v>15.01</v>
      </c>
      <c r="E18" s="23">
        <v>15.98</v>
      </c>
      <c r="F18" s="23">
        <v>15.75</v>
      </c>
      <c r="G18" s="24">
        <v>11.42</v>
      </c>
    </row>
    <row r="19" spans="1:7" ht="16.8" x14ac:dyDescent="0.4">
      <c r="A19" s="7">
        <v>17</v>
      </c>
      <c r="B19" s="8" t="s">
        <v>18</v>
      </c>
      <c r="C19" s="23">
        <v>13.87</v>
      </c>
      <c r="D19" s="23">
        <v>14.86</v>
      </c>
      <c r="E19" s="23">
        <v>15.9</v>
      </c>
      <c r="F19" s="23">
        <v>15.66</v>
      </c>
      <c r="G19" s="24">
        <v>11.33</v>
      </c>
    </row>
    <row r="20" spans="1:7" ht="16.8" x14ac:dyDescent="0.4">
      <c r="A20" s="7">
        <v>18</v>
      </c>
      <c r="B20" s="8" t="s">
        <v>19</v>
      </c>
      <c r="C20" s="22">
        <v>10.5</v>
      </c>
      <c r="D20" s="22">
        <v>11.22</v>
      </c>
      <c r="E20" s="22">
        <v>11.91</v>
      </c>
      <c r="F20" s="22">
        <v>11.92</v>
      </c>
      <c r="G20" s="22">
        <v>8.6300000000000008</v>
      </c>
    </row>
    <row r="21" spans="1:7" ht="16.8" x14ac:dyDescent="0.4">
      <c r="A21" s="7">
        <v>19</v>
      </c>
      <c r="B21" s="8" t="s">
        <v>20</v>
      </c>
      <c r="C21" s="22">
        <v>13.3</v>
      </c>
      <c r="D21" s="22">
        <v>14.44</v>
      </c>
      <c r="E21" s="22">
        <v>15.15</v>
      </c>
      <c r="F21" s="22">
        <v>14.76</v>
      </c>
      <c r="G21" s="22">
        <v>11.28</v>
      </c>
    </row>
    <row r="22" spans="1:7" ht="16.8" x14ac:dyDescent="0.4">
      <c r="A22" s="7">
        <v>20</v>
      </c>
      <c r="B22" s="8" t="s">
        <v>21</v>
      </c>
      <c r="C22" s="19"/>
      <c r="D22" s="19"/>
      <c r="E22" s="19"/>
      <c r="F22" s="19"/>
      <c r="G22" s="19"/>
    </row>
    <row r="23" spans="1:7" ht="16.8" x14ac:dyDescent="0.4">
      <c r="A23" s="7">
        <v>21</v>
      </c>
      <c r="B23" s="8" t="s">
        <v>22</v>
      </c>
      <c r="C23" s="22">
        <v>15.5</v>
      </c>
      <c r="D23" s="22">
        <v>11.22</v>
      </c>
      <c r="E23" s="22">
        <v>16.91</v>
      </c>
      <c r="F23" s="22">
        <v>16.82</v>
      </c>
      <c r="G23" s="22">
        <v>12.13</v>
      </c>
    </row>
    <row r="24" spans="1:7" ht="16.8" x14ac:dyDescent="0.4">
      <c r="A24" s="7">
        <v>22</v>
      </c>
      <c r="B24" s="8" t="s">
        <v>23</v>
      </c>
      <c r="C24" s="19"/>
      <c r="D24" s="19"/>
      <c r="E24" s="19"/>
      <c r="F24" s="19"/>
      <c r="G24" s="19"/>
    </row>
    <row r="25" spans="1:7" ht="16.8" x14ac:dyDescent="0.4">
      <c r="A25" s="7">
        <v>23</v>
      </c>
      <c r="B25" s="8" t="s">
        <v>24</v>
      </c>
      <c r="C25" s="22">
        <v>2.96</v>
      </c>
      <c r="D25" s="22">
        <v>2.41</v>
      </c>
      <c r="E25" s="22">
        <v>2.93</v>
      </c>
      <c r="F25" s="22">
        <v>2.64</v>
      </c>
      <c r="G25" s="22">
        <v>2.52</v>
      </c>
    </row>
    <row r="26" spans="1:7" ht="16.8" x14ac:dyDescent="0.4">
      <c r="A26" s="7">
        <v>24</v>
      </c>
      <c r="B26" s="8" t="s">
        <v>25</v>
      </c>
      <c r="C26" s="22">
        <v>2.96</v>
      </c>
      <c r="D26" s="22">
        <v>2.4300000000000002</v>
      </c>
      <c r="E26" s="19"/>
      <c r="F26" s="19"/>
      <c r="G26" s="19"/>
    </row>
    <row r="27" spans="1:7" ht="16.8" x14ac:dyDescent="0.4">
      <c r="A27" s="7">
        <v>25</v>
      </c>
      <c r="B27" s="8" t="s">
        <v>26</v>
      </c>
      <c r="C27" s="22">
        <v>0.77600000000000002</v>
      </c>
      <c r="D27" s="22">
        <v>0.439</v>
      </c>
      <c r="E27" s="22">
        <v>0.151</v>
      </c>
      <c r="F27" s="22">
        <v>0.188</v>
      </c>
      <c r="G27" s="22">
        <v>0.65800000000000003</v>
      </c>
    </row>
    <row r="28" spans="1:7" ht="16.8" x14ac:dyDescent="0.4">
      <c r="A28" s="7">
        <v>26</v>
      </c>
      <c r="B28" s="8" t="s">
        <v>27</v>
      </c>
      <c r="C28" s="19"/>
      <c r="D28" s="19"/>
      <c r="E28" s="19"/>
      <c r="F28" s="19"/>
      <c r="G28" s="19"/>
    </row>
    <row r="29" spans="1:7" ht="16.8" x14ac:dyDescent="0.4">
      <c r="A29" s="7">
        <v>27</v>
      </c>
      <c r="B29" s="8" t="s">
        <v>28</v>
      </c>
      <c r="C29" s="22">
        <v>0.42</v>
      </c>
      <c r="D29" s="22">
        <v>0.122</v>
      </c>
      <c r="E29" s="22">
        <v>0.14499999999999999</v>
      </c>
      <c r="F29" s="22">
        <v>2.3E-3</v>
      </c>
      <c r="G29" s="22">
        <v>0.59299999999999997</v>
      </c>
    </row>
    <row r="30" spans="1:7" ht="16.8" x14ac:dyDescent="0.4">
      <c r="A30" s="7">
        <v>28</v>
      </c>
      <c r="B30" s="8" t="s">
        <v>29</v>
      </c>
      <c r="C30" s="19"/>
      <c r="D30" s="19"/>
      <c r="E30" s="19"/>
      <c r="F30" s="19"/>
      <c r="G30" s="19"/>
    </row>
    <row r="31" spans="1:7" ht="16.8" x14ac:dyDescent="0.4">
      <c r="A31" s="7">
        <v>29</v>
      </c>
      <c r="B31" s="14" t="s">
        <v>30</v>
      </c>
      <c r="C31" s="22">
        <v>119.35</v>
      </c>
      <c r="D31" s="22">
        <v>68.489999999999995</v>
      </c>
      <c r="E31" s="22">
        <v>190.02</v>
      </c>
      <c r="F31" s="22">
        <v>170.51</v>
      </c>
      <c r="G31" s="22">
        <v>309.68</v>
      </c>
    </row>
    <row r="32" spans="1:7" ht="16.8" x14ac:dyDescent="0.4">
      <c r="A32" s="7">
        <v>30</v>
      </c>
      <c r="B32" s="14" t="s">
        <v>31</v>
      </c>
      <c r="C32" s="22">
        <v>82.78</v>
      </c>
      <c r="D32" s="22">
        <v>81.150000000000006</v>
      </c>
      <c r="E32" s="22">
        <v>81.61</v>
      </c>
      <c r="F32" s="22">
        <v>79.81</v>
      </c>
      <c r="G32" s="22">
        <v>78.16</v>
      </c>
    </row>
    <row r="33" spans="1:7" ht="16.8" x14ac:dyDescent="0.4">
      <c r="A33" s="7">
        <v>31</v>
      </c>
      <c r="B33" s="14" t="s">
        <v>32</v>
      </c>
      <c r="C33" s="19"/>
      <c r="D33" s="19"/>
      <c r="E33" s="19"/>
      <c r="F33" s="19"/>
      <c r="G33" s="19"/>
    </row>
    <row r="34" spans="1:7" ht="16.8" x14ac:dyDescent="0.4">
      <c r="A34" s="7">
        <v>32</v>
      </c>
      <c r="B34" s="15" t="s">
        <v>33</v>
      </c>
      <c r="C34" s="22">
        <v>0.85599999999999998</v>
      </c>
      <c r="D34" s="22">
        <v>0.47199999999999998</v>
      </c>
      <c r="E34" s="22">
        <v>0.16</v>
      </c>
      <c r="F34" s="22">
        <v>0.26400000000000001</v>
      </c>
      <c r="G34" s="22">
        <v>0.45100000000000001</v>
      </c>
    </row>
    <row r="35" spans="1:7" ht="16.8" x14ac:dyDescent="0.4">
      <c r="A35" s="7">
        <v>33</v>
      </c>
      <c r="B35" s="14" t="s">
        <v>34</v>
      </c>
      <c r="C35" s="19"/>
      <c r="D35" s="19"/>
      <c r="E35" s="19"/>
      <c r="F35" s="19"/>
      <c r="G35" s="19"/>
    </row>
    <row r="36" spans="1:7" ht="16.8" x14ac:dyDescent="0.4">
      <c r="A36" s="7">
        <v>34</v>
      </c>
      <c r="B36" s="8" t="s">
        <v>35</v>
      </c>
      <c r="C36" s="22">
        <v>158.18</v>
      </c>
      <c r="D36" s="22">
        <v>178.31</v>
      </c>
      <c r="E36" s="22">
        <v>180.14</v>
      </c>
      <c r="F36" s="22">
        <v>173.09</v>
      </c>
      <c r="G36" s="22">
        <v>254.65</v>
      </c>
    </row>
    <row r="37" spans="1:7" ht="16.8" x14ac:dyDescent="0.4">
      <c r="A37" s="7">
        <v>35</v>
      </c>
      <c r="B37" s="8" t="s">
        <v>36</v>
      </c>
      <c r="C37" s="19"/>
      <c r="D37" s="19"/>
      <c r="E37" s="19"/>
      <c r="F37" s="19"/>
      <c r="G37" s="19"/>
    </row>
    <row r="38" spans="1:7" ht="16.8" x14ac:dyDescent="0.4">
      <c r="A38" s="7">
        <v>36</v>
      </c>
      <c r="B38" s="8" t="s">
        <v>37</v>
      </c>
      <c r="C38" s="19"/>
      <c r="D38" s="19"/>
      <c r="E38" s="19"/>
      <c r="F38" s="19"/>
      <c r="G38" s="19"/>
    </row>
    <row r="39" spans="1:7" ht="16.8" x14ac:dyDescent="0.4">
      <c r="A39" s="7">
        <v>37</v>
      </c>
      <c r="B39" s="8" t="s">
        <v>38</v>
      </c>
      <c r="C39" s="22">
        <v>67.47</v>
      </c>
      <c r="D39" s="22">
        <v>65.180000000000007</v>
      </c>
      <c r="E39" s="22">
        <v>71.099999999999994</v>
      </c>
      <c r="F39" s="22">
        <v>86.76</v>
      </c>
      <c r="G39" s="22">
        <v>70.349999999999994</v>
      </c>
    </row>
    <row r="40" spans="1:7" ht="16.8" x14ac:dyDescent="0.4">
      <c r="A40" s="7">
        <v>38</v>
      </c>
      <c r="B40" s="8" t="s">
        <v>39</v>
      </c>
      <c r="C40" s="19"/>
      <c r="D40" s="19"/>
      <c r="E40" s="19"/>
      <c r="F40" s="19"/>
      <c r="G40" s="19"/>
    </row>
    <row r="41" spans="1:7" ht="16.8" x14ac:dyDescent="0.4">
      <c r="A41" s="7">
        <v>39</v>
      </c>
      <c r="B41" s="8" t="s">
        <v>40</v>
      </c>
      <c r="C41" s="19"/>
      <c r="D41" s="19"/>
      <c r="E41" s="19"/>
      <c r="F41" s="19"/>
      <c r="G41" s="19"/>
    </row>
    <row r="42" spans="1:7" ht="16.8" x14ac:dyDescent="0.4">
      <c r="A42" s="7">
        <v>40</v>
      </c>
      <c r="B42" s="8" t="s">
        <v>41</v>
      </c>
      <c r="C42" s="19"/>
      <c r="D42" s="19"/>
      <c r="E42" s="19"/>
      <c r="F42" s="19"/>
      <c r="G42" s="19"/>
    </row>
    <row r="43" spans="1:7" ht="16.8" x14ac:dyDescent="0.4">
      <c r="A43" s="7">
        <v>41</v>
      </c>
      <c r="B43" s="14" t="s">
        <v>42</v>
      </c>
      <c r="C43" s="19"/>
      <c r="D43" s="19"/>
      <c r="E43" s="19"/>
      <c r="F43" s="19"/>
      <c r="G43" s="19"/>
    </row>
    <row r="44" spans="1:7" ht="16.8" x14ac:dyDescent="0.4">
      <c r="A44" s="7">
        <v>42</v>
      </c>
      <c r="B44" s="16" t="s">
        <v>43</v>
      </c>
      <c r="C44" s="19"/>
      <c r="D44" s="19"/>
      <c r="E44" s="19"/>
      <c r="F44" s="19"/>
      <c r="G44" s="19"/>
    </row>
    <row r="45" spans="1:7" ht="16.8" x14ac:dyDescent="0.4">
      <c r="A45" s="7">
        <v>43</v>
      </c>
      <c r="B45" s="14" t="s">
        <v>44</v>
      </c>
      <c r="C45" s="19"/>
      <c r="D45" s="19"/>
      <c r="E45" s="19"/>
      <c r="F45" s="19"/>
      <c r="G45" s="19"/>
    </row>
    <row r="46" spans="1:7" ht="16.8" x14ac:dyDescent="0.4">
      <c r="A46" s="7">
        <v>44</v>
      </c>
      <c r="B46" s="8" t="s">
        <v>45</v>
      </c>
      <c r="C46" s="22">
        <v>29.8</v>
      </c>
      <c r="D46" s="22">
        <v>41.2</v>
      </c>
      <c r="E46" s="22">
        <v>50.97</v>
      </c>
      <c r="F46" s="22">
        <v>36.18</v>
      </c>
      <c r="G46" s="22">
        <v>23.54</v>
      </c>
    </row>
    <row r="47" spans="1:7" ht="16.8" x14ac:dyDescent="0.4">
      <c r="A47" s="7">
        <v>45</v>
      </c>
      <c r="B47" s="8" t="s">
        <v>46</v>
      </c>
      <c r="C47" s="22">
        <v>3.13</v>
      </c>
      <c r="D47" s="22">
        <v>4.62</v>
      </c>
      <c r="E47" s="22">
        <v>6.07</v>
      </c>
      <c r="F47" s="22">
        <v>4.3099999999999996</v>
      </c>
      <c r="G47" s="22">
        <v>2.0299999999999998</v>
      </c>
    </row>
    <row r="48" spans="1:7" ht="16.8" x14ac:dyDescent="0.4">
      <c r="A48" s="7">
        <v>46</v>
      </c>
      <c r="B48" s="8" t="s">
        <v>47</v>
      </c>
      <c r="C48" s="22">
        <v>5.57</v>
      </c>
      <c r="D48" s="22">
        <v>9.6199999999999992</v>
      </c>
      <c r="E48" s="22">
        <v>12.25</v>
      </c>
      <c r="F48" s="22">
        <v>8.39</v>
      </c>
      <c r="G48" s="22">
        <v>6.22</v>
      </c>
    </row>
    <row r="49" spans="1:7" ht="16.8" x14ac:dyDescent="0.4">
      <c r="A49" s="7">
        <v>47</v>
      </c>
      <c r="B49" s="8" t="s">
        <v>48</v>
      </c>
      <c r="C49" s="19"/>
      <c r="D49" s="19"/>
      <c r="E49" s="19"/>
      <c r="F49" s="19"/>
      <c r="G49" s="19"/>
    </row>
    <row r="50" spans="1:7" ht="16.8" x14ac:dyDescent="0.4">
      <c r="A50" s="7">
        <v>48</v>
      </c>
      <c r="B50" s="8" t="s">
        <v>49</v>
      </c>
      <c r="C50" s="19"/>
      <c r="D50" s="19"/>
      <c r="E50" s="19"/>
      <c r="F50" s="19"/>
      <c r="G50" s="19"/>
    </row>
    <row r="51" spans="1:7" ht="16.8" x14ac:dyDescent="0.4">
      <c r="A51" s="7">
        <v>49</v>
      </c>
      <c r="B51" s="8" t="s">
        <v>50</v>
      </c>
      <c r="C51" s="19"/>
      <c r="D51" s="19"/>
      <c r="E51" s="19"/>
      <c r="F51" s="19"/>
      <c r="G51" s="19"/>
    </row>
    <row r="52" spans="1:7" ht="16.8" x14ac:dyDescent="0.4">
      <c r="A52" s="7">
        <v>50</v>
      </c>
      <c r="B52" s="16" t="s">
        <v>51</v>
      </c>
      <c r="C52" s="19"/>
      <c r="D52" s="19"/>
      <c r="E52" s="19"/>
      <c r="F52" s="19"/>
      <c r="G52" s="19"/>
    </row>
    <row r="53" spans="1:7" ht="16.8" x14ac:dyDescent="0.4">
      <c r="A53" s="7">
        <v>51</v>
      </c>
      <c r="B53" s="16" t="s">
        <v>52</v>
      </c>
      <c r="C53" s="19"/>
      <c r="D53" s="19"/>
      <c r="E53" s="19"/>
      <c r="F53" s="19"/>
      <c r="G53" s="19"/>
    </row>
    <row r="54" spans="1:7" ht="16.8" x14ac:dyDescent="0.4">
      <c r="A54" s="7">
        <v>52</v>
      </c>
      <c r="B54" s="16" t="s">
        <v>53</v>
      </c>
      <c r="C54" s="19"/>
      <c r="D54" s="19"/>
      <c r="E54" s="19"/>
      <c r="F54" s="19"/>
      <c r="G54" s="19"/>
    </row>
    <row r="55" spans="1:7" ht="16.8" x14ac:dyDescent="0.4">
      <c r="A55" s="7">
        <v>53</v>
      </c>
      <c r="B55" s="8" t="s">
        <v>54</v>
      </c>
      <c r="C55" s="19"/>
      <c r="D55" s="19"/>
      <c r="E55" s="19"/>
      <c r="F55" s="19"/>
      <c r="G55" s="19"/>
    </row>
    <row r="56" spans="1:7" ht="16.8" x14ac:dyDescent="0.4">
      <c r="A56" s="7">
        <v>54</v>
      </c>
      <c r="B56" s="8" t="s">
        <v>55</v>
      </c>
      <c r="C56" s="19"/>
      <c r="D56" s="19"/>
      <c r="E56" s="19"/>
      <c r="F56" s="19"/>
      <c r="G56" s="19"/>
    </row>
    <row r="57" spans="1:7" ht="16.8" x14ac:dyDescent="0.4">
      <c r="A57" s="7">
        <v>55</v>
      </c>
      <c r="B57" s="8" t="s">
        <v>56</v>
      </c>
      <c r="C57" s="19"/>
      <c r="D57" s="19"/>
      <c r="E57" s="19"/>
      <c r="F57" s="19"/>
      <c r="G57" s="19"/>
    </row>
    <row r="58" spans="1:7" ht="16.8" x14ac:dyDescent="0.4">
      <c r="A58" s="7">
        <v>56</v>
      </c>
      <c r="B58" s="8" t="s">
        <v>57</v>
      </c>
      <c r="C58" s="19"/>
      <c r="D58" s="19"/>
      <c r="E58" s="19"/>
      <c r="F58" s="19"/>
      <c r="G58" s="19"/>
    </row>
    <row r="59" spans="1:7" ht="16.8" x14ac:dyDescent="0.4">
      <c r="A59" s="7">
        <v>57</v>
      </c>
      <c r="B59" s="8" t="s">
        <v>58</v>
      </c>
      <c r="C59" s="22">
        <v>23.29</v>
      </c>
      <c r="D59" s="22">
        <v>22.09</v>
      </c>
      <c r="E59" s="22">
        <v>23.9</v>
      </c>
      <c r="F59" s="22">
        <v>7.64</v>
      </c>
      <c r="G59" s="22">
        <v>19.8</v>
      </c>
    </row>
    <row r="60" spans="1:7" ht="16.8" x14ac:dyDescent="0.4">
      <c r="A60" s="7">
        <v>58</v>
      </c>
      <c r="B60" s="8" t="s">
        <v>59</v>
      </c>
      <c r="C60" s="22">
        <v>4.29</v>
      </c>
      <c r="D60" s="22">
        <v>4.53</v>
      </c>
      <c r="E60" s="22">
        <v>4.18</v>
      </c>
      <c r="F60" s="22">
        <v>13.08</v>
      </c>
      <c r="G60" s="22">
        <v>5.05</v>
      </c>
    </row>
    <row r="61" spans="1:7" ht="16.8" x14ac:dyDescent="0.4">
      <c r="A61" s="7">
        <v>59</v>
      </c>
      <c r="B61" s="8" t="s">
        <v>60</v>
      </c>
      <c r="C61" s="22">
        <v>18.71</v>
      </c>
      <c r="D61" s="22">
        <v>23.35</v>
      </c>
      <c r="E61" s="22">
        <v>24.03</v>
      </c>
      <c r="F61" s="22">
        <v>23.19</v>
      </c>
      <c r="G61" s="22">
        <v>26.41</v>
      </c>
    </row>
    <row r="62" spans="1:7" ht="16.8" x14ac:dyDescent="0.4">
      <c r="A62" s="7">
        <v>60</v>
      </c>
      <c r="B62" s="8" t="s">
        <v>61</v>
      </c>
      <c r="C62" s="22">
        <v>23.33</v>
      </c>
      <c r="D62" s="22">
        <v>20.260000000000002</v>
      </c>
      <c r="E62" s="22">
        <v>31.76</v>
      </c>
      <c r="F62" s="22">
        <v>30.2</v>
      </c>
      <c r="G62" s="22">
        <v>34.270000000000003</v>
      </c>
    </row>
    <row r="63" spans="1:7" ht="16.8" x14ac:dyDescent="0.4">
      <c r="A63" s="7">
        <v>61</v>
      </c>
      <c r="B63" s="8" t="s">
        <v>62</v>
      </c>
      <c r="C63" s="22">
        <v>15.49</v>
      </c>
      <c r="D63" s="22">
        <v>18.95</v>
      </c>
      <c r="E63" s="22">
        <v>19.61</v>
      </c>
      <c r="F63" s="22">
        <v>18.5</v>
      </c>
      <c r="G63" s="22">
        <v>20.64</v>
      </c>
    </row>
    <row r="64" spans="1:7" ht="16.8" x14ac:dyDescent="0.4">
      <c r="A64" s="7">
        <v>62</v>
      </c>
      <c r="B64" s="8" t="s">
        <v>63</v>
      </c>
      <c r="C64" s="19"/>
      <c r="D64" s="19"/>
      <c r="E64" s="19"/>
      <c r="F64" s="19"/>
      <c r="G64" s="19"/>
    </row>
    <row r="65" spans="1:7" ht="16.8" x14ac:dyDescent="0.4">
      <c r="A65" s="7">
        <v>63</v>
      </c>
      <c r="B65" s="8" t="s">
        <v>64</v>
      </c>
      <c r="C65" s="22">
        <v>6.9</v>
      </c>
      <c r="D65" s="22">
        <v>1.67</v>
      </c>
      <c r="E65" s="22">
        <v>2.81</v>
      </c>
      <c r="F65" s="22">
        <v>7.35</v>
      </c>
      <c r="G65" s="22">
        <v>5.99</v>
      </c>
    </row>
    <row r="66" spans="1:7" ht="16.8" x14ac:dyDescent="0.4">
      <c r="A66" s="7">
        <v>64</v>
      </c>
      <c r="B66" s="8" t="s">
        <v>65</v>
      </c>
      <c r="C66" s="19"/>
      <c r="D66" s="19"/>
      <c r="E66" s="19"/>
      <c r="F66" s="19"/>
      <c r="G66" s="19"/>
    </row>
    <row r="67" spans="1:7" ht="16.8" x14ac:dyDescent="0.4">
      <c r="A67" s="7">
        <v>65</v>
      </c>
      <c r="B67" s="8" t="s">
        <v>66</v>
      </c>
      <c r="C67" s="19"/>
      <c r="D67" s="19"/>
      <c r="E67" s="19"/>
      <c r="F67" s="19"/>
      <c r="G67" s="19"/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41921-CAAC-4F0C-B06B-AF8216D2F92F}">
  <dimension ref="A1:G67"/>
  <sheetViews>
    <sheetView zoomScale="112" workbookViewId="0">
      <selection activeCell="M5" sqref="M5"/>
    </sheetView>
  </sheetViews>
  <sheetFormatPr defaultRowHeight="14.4" x14ac:dyDescent="0.3"/>
  <cols>
    <col min="1" max="1" width="24.6640625" customWidth="1"/>
    <col min="2" max="2" width="34.44140625" customWidth="1"/>
  </cols>
  <sheetData>
    <row r="1" spans="1:7" ht="15.6" x14ac:dyDescent="0.3">
      <c r="A1" s="1" t="s">
        <v>71</v>
      </c>
      <c r="B1" s="2"/>
      <c r="C1" s="2"/>
      <c r="D1" s="2"/>
      <c r="E1" s="2"/>
      <c r="F1" s="2"/>
      <c r="G1" s="3"/>
    </row>
    <row r="2" spans="1:7" x14ac:dyDescent="0.3">
      <c r="A2" s="4" t="s">
        <v>0</v>
      </c>
      <c r="B2" s="5" t="s">
        <v>1</v>
      </c>
      <c r="C2" s="25">
        <v>2024</v>
      </c>
      <c r="D2" s="25">
        <v>2023</v>
      </c>
      <c r="E2" s="25">
        <v>2022</v>
      </c>
      <c r="F2" s="25">
        <v>2021</v>
      </c>
      <c r="G2" s="25">
        <v>2020</v>
      </c>
    </row>
    <row r="3" spans="1:7" ht="16.8" x14ac:dyDescent="0.4">
      <c r="A3" s="7">
        <v>1</v>
      </c>
      <c r="B3" s="8" t="s">
        <v>2</v>
      </c>
      <c r="C3" s="23">
        <v>0.09</v>
      </c>
      <c r="D3" s="23">
        <v>7.0000000000000007E-2</v>
      </c>
      <c r="E3" s="23">
        <v>0.04</v>
      </c>
      <c r="F3" s="23">
        <v>0.05</v>
      </c>
      <c r="G3" s="23">
        <v>-0.05</v>
      </c>
    </row>
    <row r="4" spans="1:7" ht="16.8" x14ac:dyDescent="0.4">
      <c r="A4" s="7">
        <v>2</v>
      </c>
      <c r="B4" s="8" t="s">
        <v>3</v>
      </c>
      <c r="C4" s="23">
        <v>0.09</v>
      </c>
      <c r="D4" s="23">
        <v>7.0000000000000007E-2</v>
      </c>
      <c r="E4" s="23">
        <v>0.04</v>
      </c>
      <c r="F4" s="23">
        <v>0.05</v>
      </c>
      <c r="G4" s="23">
        <v>-0.05</v>
      </c>
    </row>
    <row r="5" spans="1:7" ht="16.8" x14ac:dyDescent="0.4">
      <c r="A5" s="7">
        <v>3</v>
      </c>
      <c r="B5" s="8" t="s">
        <v>4</v>
      </c>
      <c r="C5" s="23">
        <v>0.09</v>
      </c>
      <c r="D5" s="23">
        <v>0.08</v>
      </c>
      <c r="E5" s="23">
        <v>0.05</v>
      </c>
      <c r="F5" s="23">
        <v>0.06</v>
      </c>
      <c r="G5" s="23">
        <v>-0.04</v>
      </c>
    </row>
    <row r="6" spans="1:7" ht="16.8" x14ac:dyDescent="0.4">
      <c r="A6" s="7">
        <v>4</v>
      </c>
      <c r="B6" s="8" t="s">
        <v>5</v>
      </c>
      <c r="C6" s="23">
        <v>5.61</v>
      </c>
      <c r="D6" s="23">
        <v>5.54</v>
      </c>
      <c r="E6" s="23">
        <v>5.49</v>
      </c>
      <c r="F6" s="23">
        <v>27.18</v>
      </c>
      <c r="G6" s="24">
        <v>26.97</v>
      </c>
    </row>
    <row r="7" spans="1:7" ht="16.8" x14ac:dyDescent="0.4">
      <c r="A7" s="7">
        <v>5</v>
      </c>
      <c r="B7" s="8" t="s">
        <v>6</v>
      </c>
      <c r="C7" s="19"/>
      <c r="D7" s="19"/>
      <c r="E7" s="19"/>
      <c r="F7" s="19"/>
      <c r="G7" s="19"/>
    </row>
    <row r="8" spans="1:7" ht="16.8" x14ac:dyDescent="0.4">
      <c r="A8" s="7">
        <v>6</v>
      </c>
      <c r="B8" s="8" t="s">
        <v>7</v>
      </c>
      <c r="C8" s="23">
        <v>2.04</v>
      </c>
      <c r="D8" s="23">
        <v>2.3199999999999998</v>
      </c>
      <c r="E8" s="23">
        <v>1.68</v>
      </c>
      <c r="F8" s="23">
        <v>4.78</v>
      </c>
      <c r="G8" s="24">
        <v>2.58</v>
      </c>
    </row>
    <row r="9" spans="1:7" ht="16.8" x14ac:dyDescent="0.4">
      <c r="A9" s="7">
        <v>7</v>
      </c>
      <c r="B9" s="8" t="s">
        <v>8</v>
      </c>
      <c r="C9" s="23">
        <v>0.17</v>
      </c>
      <c r="D9" s="23">
        <v>0.17</v>
      </c>
      <c r="E9" s="23">
        <v>0.12</v>
      </c>
      <c r="F9" s="23">
        <v>0.28000000000000003</v>
      </c>
      <c r="G9" s="24">
        <v>0.12</v>
      </c>
    </row>
    <row r="10" spans="1:7" ht="16.8" x14ac:dyDescent="0.4">
      <c r="A10" s="7">
        <v>8</v>
      </c>
      <c r="B10" s="8" t="s">
        <v>9</v>
      </c>
      <c r="C10" s="23">
        <v>0.16</v>
      </c>
      <c r="D10" s="23">
        <v>0.16</v>
      </c>
      <c r="E10" s="23">
        <v>0.12</v>
      </c>
      <c r="F10" s="23">
        <v>0.27</v>
      </c>
      <c r="G10" s="24">
        <v>0.1</v>
      </c>
    </row>
    <row r="11" spans="1:7" ht="16.8" x14ac:dyDescent="0.4">
      <c r="A11" s="7">
        <v>9</v>
      </c>
      <c r="B11" s="8" t="s">
        <v>10</v>
      </c>
      <c r="C11" s="23">
        <v>0.11</v>
      </c>
      <c r="D11" s="23">
        <v>0.11</v>
      </c>
      <c r="E11" s="23">
        <v>0.06</v>
      </c>
      <c r="F11" s="23">
        <v>0.06</v>
      </c>
      <c r="G11" s="23">
        <v>-0.05</v>
      </c>
    </row>
    <row r="12" spans="1:7" ht="16.8" x14ac:dyDescent="0.4">
      <c r="A12" s="7">
        <v>10</v>
      </c>
      <c r="B12" s="8" t="s">
        <v>11</v>
      </c>
      <c r="C12" s="23">
        <v>0.09</v>
      </c>
      <c r="D12" s="23">
        <v>7.0000000000000007E-2</v>
      </c>
      <c r="E12" s="23">
        <v>0.04</v>
      </c>
      <c r="F12" s="23">
        <v>0.05</v>
      </c>
      <c r="G12" s="23">
        <v>-0.05</v>
      </c>
    </row>
    <row r="13" spans="1:7" ht="16.8" x14ac:dyDescent="0.4">
      <c r="A13" s="7">
        <v>11</v>
      </c>
      <c r="B13" s="8" t="s">
        <v>12</v>
      </c>
      <c r="C13" s="19"/>
      <c r="D13" s="19"/>
      <c r="E13" s="19"/>
      <c r="F13" s="19"/>
      <c r="G13" s="19"/>
    </row>
    <row r="14" spans="1:7" ht="16.8" x14ac:dyDescent="0.4">
      <c r="A14" s="7">
        <v>12</v>
      </c>
      <c r="B14" s="8" t="s">
        <v>13</v>
      </c>
      <c r="C14" s="11"/>
      <c r="D14" s="11"/>
      <c r="E14" s="11"/>
      <c r="F14" s="11"/>
      <c r="G14" s="11"/>
    </row>
    <row r="15" spans="1:7" ht="16.8" x14ac:dyDescent="0.4">
      <c r="A15" s="7">
        <v>13</v>
      </c>
      <c r="B15" s="8" t="s">
        <v>14</v>
      </c>
      <c r="C15" s="12"/>
      <c r="D15" s="12"/>
      <c r="E15" s="12"/>
      <c r="F15" s="12"/>
      <c r="G15" s="12"/>
    </row>
    <row r="16" spans="1:7" ht="16.8" x14ac:dyDescent="0.4">
      <c r="A16" s="7">
        <v>14</v>
      </c>
      <c r="B16" s="8" t="s">
        <v>15</v>
      </c>
      <c r="C16" s="11"/>
      <c r="D16" s="11"/>
      <c r="E16" s="11"/>
      <c r="F16" s="11"/>
      <c r="G16" s="11"/>
    </row>
    <row r="17" spans="1:7" ht="16.8" x14ac:dyDescent="0.4">
      <c r="A17" s="7">
        <v>15</v>
      </c>
      <c r="B17" s="13" t="s">
        <v>16</v>
      </c>
      <c r="C17" s="23">
        <v>8.35</v>
      </c>
      <c r="D17" s="23">
        <v>7.33</v>
      </c>
      <c r="E17" s="23">
        <v>7.39</v>
      </c>
      <c r="F17" s="23">
        <v>5.82</v>
      </c>
      <c r="G17" s="23">
        <v>4.51</v>
      </c>
    </row>
    <row r="18" spans="1:7" ht="16.8" x14ac:dyDescent="0.4">
      <c r="A18" s="7">
        <v>16</v>
      </c>
      <c r="B18" s="8" t="s">
        <v>17</v>
      </c>
      <c r="C18" s="23">
        <v>7.99</v>
      </c>
      <c r="D18" s="23">
        <v>6.99</v>
      </c>
      <c r="E18" s="23">
        <v>6.9</v>
      </c>
      <c r="F18" s="23">
        <v>5.63</v>
      </c>
      <c r="G18" s="24">
        <v>4</v>
      </c>
    </row>
    <row r="19" spans="1:7" ht="16.8" x14ac:dyDescent="0.4">
      <c r="A19" s="7">
        <v>17</v>
      </c>
      <c r="B19" s="8" t="s">
        <v>18</v>
      </c>
      <c r="C19" s="23">
        <v>5.5</v>
      </c>
      <c r="D19" s="23">
        <v>4.53</v>
      </c>
      <c r="E19" s="23">
        <v>3.53</v>
      </c>
      <c r="F19" s="23">
        <v>1.18</v>
      </c>
      <c r="G19" s="23">
        <v>-1.93</v>
      </c>
    </row>
    <row r="20" spans="1:7" ht="16.8" x14ac:dyDescent="0.4">
      <c r="A20" s="7">
        <v>18</v>
      </c>
      <c r="B20" s="8" t="s">
        <v>19</v>
      </c>
      <c r="C20" s="23">
        <v>4.1900000000000004</v>
      </c>
      <c r="D20" s="23">
        <v>3.02</v>
      </c>
      <c r="E20" s="23">
        <v>2.52</v>
      </c>
      <c r="F20" s="23">
        <v>1.04</v>
      </c>
      <c r="G20" s="23">
        <v>-1.94</v>
      </c>
    </row>
    <row r="21" spans="1:7" ht="16.8" x14ac:dyDescent="0.4">
      <c r="A21" s="7">
        <v>19</v>
      </c>
      <c r="B21" s="8" t="s">
        <v>20</v>
      </c>
      <c r="C21" s="19"/>
      <c r="D21" s="19"/>
      <c r="E21" s="19"/>
      <c r="F21" s="19"/>
      <c r="G21" s="19"/>
    </row>
    <row r="22" spans="1:7" ht="16.8" x14ac:dyDescent="0.4">
      <c r="A22" s="7">
        <v>20</v>
      </c>
      <c r="B22" s="8" t="s">
        <v>21</v>
      </c>
      <c r="C22" s="19"/>
      <c r="D22" s="19"/>
      <c r="E22" s="19"/>
      <c r="F22" s="19"/>
      <c r="G22" s="19"/>
    </row>
    <row r="23" spans="1:7" ht="16.8" x14ac:dyDescent="0.4">
      <c r="A23" s="7">
        <v>21</v>
      </c>
      <c r="B23" s="8" t="s">
        <v>22</v>
      </c>
      <c r="C23" s="19"/>
      <c r="D23" s="19"/>
      <c r="E23" s="19"/>
      <c r="F23" s="19"/>
      <c r="G23" s="19"/>
    </row>
    <row r="24" spans="1:7" ht="16.8" x14ac:dyDescent="0.4">
      <c r="A24" s="7">
        <v>22</v>
      </c>
      <c r="B24" s="8" t="s">
        <v>23</v>
      </c>
      <c r="C24" s="19"/>
      <c r="D24" s="19"/>
      <c r="E24" s="19"/>
      <c r="F24" s="19"/>
      <c r="G24" s="19"/>
    </row>
    <row r="25" spans="1:7" ht="16.8" x14ac:dyDescent="0.4">
      <c r="A25" s="7">
        <v>23</v>
      </c>
      <c r="B25" s="8" t="s">
        <v>24</v>
      </c>
      <c r="C25" s="23">
        <v>0.84</v>
      </c>
      <c r="D25" s="23">
        <v>0.85</v>
      </c>
      <c r="E25" s="23">
        <v>0.91</v>
      </c>
      <c r="F25" s="23">
        <v>0.78</v>
      </c>
      <c r="G25" s="24">
        <v>0.81</v>
      </c>
    </row>
    <row r="26" spans="1:7" ht="16.8" x14ac:dyDescent="0.4">
      <c r="A26" s="7">
        <v>24</v>
      </c>
      <c r="B26" s="8" t="s">
        <v>25</v>
      </c>
      <c r="C26" s="23">
        <v>0.67</v>
      </c>
      <c r="D26" s="23">
        <v>0.76</v>
      </c>
      <c r="E26" s="23">
        <v>0.82</v>
      </c>
      <c r="F26" s="23">
        <v>0.64</v>
      </c>
      <c r="G26" s="24">
        <v>0.65</v>
      </c>
    </row>
    <row r="27" spans="1:7" ht="16.8" x14ac:dyDescent="0.4">
      <c r="A27" s="7">
        <v>25</v>
      </c>
      <c r="B27" s="8" t="s">
        <v>26</v>
      </c>
      <c r="C27" s="19"/>
      <c r="D27" s="19"/>
      <c r="E27" s="19"/>
      <c r="F27" s="19"/>
      <c r="G27" s="19"/>
    </row>
    <row r="28" spans="1:7" ht="16.8" x14ac:dyDescent="0.4">
      <c r="A28" s="7">
        <v>26</v>
      </c>
      <c r="B28" s="8" t="s">
        <v>27</v>
      </c>
      <c r="C28" s="19"/>
      <c r="D28" s="19"/>
      <c r="E28" s="19"/>
      <c r="F28" s="19"/>
      <c r="G28" s="19"/>
    </row>
    <row r="29" spans="1:7" ht="16.8" x14ac:dyDescent="0.4">
      <c r="A29" s="7">
        <v>27</v>
      </c>
      <c r="B29" s="8" t="s">
        <v>28</v>
      </c>
      <c r="C29" s="19"/>
      <c r="D29" s="19"/>
      <c r="E29" s="19"/>
      <c r="F29" s="19"/>
      <c r="G29" s="19"/>
    </row>
    <row r="30" spans="1:7" ht="16.8" x14ac:dyDescent="0.4">
      <c r="A30" s="7">
        <v>28</v>
      </c>
      <c r="B30" s="8" t="s">
        <v>29</v>
      </c>
      <c r="C30" s="23">
        <v>0.09</v>
      </c>
      <c r="D30" s="23">
        <v>0.09</v>
      </c>
      <c r="E30" s="23">
        <v>0.1</v>
      </c>
      <c r="F30" s="23">
        <v>0.1</v>
      </c>
      <c r="G30" s="24">
        <v>0.09</v>
      </c>
    </row>
    <row r="31" spans="1:7" ht="16.8" x14ac:dyDescent="0.4">
      <c r="A31" s="7">
        <v>29</v>
      </c>
      <c r="B31" s="14" t="s">
        <v>30</v>
      </c>
      <c r="C31" s="23">
        <v>3.36</v>
      </c>
      <c r="D31" s="23">
        <v>2.99</v>
      </c>
      <c r="E31" s="23">
        <v>2.19</v>
      </c>
      <c r="F31" s="23">
        <v>1.27</v>
      </c>
      <c r="G31" s="24">
        <v>0.67</v>
      </c>
    </row>
    <row r="32" spans="1:7" ht="16.8" x14ac:dyDescent="0.4">
      <c r="A32" s="7">
        <v>30</v>
      </c>
      <c r="B32" s="14" t="s">
        <v>31</v>
      </c>
      <c r="C32" s="12"/>
      <c r="D32" s="12"/>
      <c r="E32" s="12"/>
      <c r="F32" s="12"/>
      <c r="G32" s="12"/>
    </row>
    <row r="33" spans="1:7" ht="16.8" x14ac:dyDescent="0.4">
      <c r="A33" s="7">
        <v>31</v>
      </c>
      <c r="B33" s="14" t="s">
        <v>32</v>
      </c>
      <c r="C33" s="19"/>
      <c r="D33" s="19"/>
      <c r="E33" s="19"/>
      <c r="F33" s="19"/>
      <c r="G33" s="19"/>
    </row>
    <row r="34" spans="1:7" ht="16.8" x14ac:dyDescent="0.4">
      <c r="A34" s="7">
        <v>32</v>
      </c>
      <c r="B34" s="15" t="s">
        <v>33</v>
      </c>
      <c r="C34" s="19"/>
      <c r="D34" s="19"/>
      <c r="E34" s="19"/>
      <c r="F34" s="19"/>
      <c r="G34" s="19"/>
    </row>
    <row r="35" spans="1:7" ht="16.8" x14ac:dyDescent="0.4">
      <c r="A35" s="7">
        <v>33</v>
      </c>
      <c r="B35" s="14" t="s">
        <v>34</v>
      </c>
      <c r="C35" s="19"/>
      <c r="D35" s="19"/>
      <c r="E35" s="19"/>
      <c r="F35" s="19"/>
      <c r="G35" s="19"/>
    </row>
    <row r="36" spans="1:7" ht="16.8" x14ac:dyDescent="0.4">
      <c r="A36" s="7">
        <v>34</v>
      </c>
      <c r="B36" s="8" t="s">
        <v>35</v>
      </c>
      <c r="C36" s="23">
        <v>0.32</v>
      </c>
      <c r="D36" s="23">
        <v>0.36</v>
      </c>
      <c r="E36" s="23">
        <v>0.27</v>
      </c>
      <c r="F36" s="23">
        <v>15.61</v>
      </c>
      <c r="G36" s="24">
        <v>8.51</v>
      </c>
    </row>
    <row r="37" spans="1:7" ht="16.8" x14ac:dyDescent="0.4">
      <c r="A37" s="7">
        <v>35</v>
      </c>
      <c r="B37" s="8" t="s">
        <v>36</v>
      </c>
      <c r="C37" s="23">
        <v>0.09</v>
      </c>
      <c r="D37" s="23"/>
      <c r="E37" s="23">
        <v>0.03</v>
      </c>
      <c r="F37" s="23">
        <v>17.13</v>
      </c>
      <c r="G37" s="24">
        <v>9.2799999999999994</v>
      </c>
    </row>
    <row r="38" spans="1:7" ht="16.8" x14ac:dyDescent="0.4">
      <c r="A38" s="7">
        <v>36</v>
      </c>
      <c r="B38" s="8" t="s">
        <v>37</v>
      </c>
      <c r="C38" s="19"/>
      <c r="D38" s="19"/>
      <c r="E38" s="19"/>
      <c r="F38" s="19"/>
      <c r="G38" s="19"/>
    </row>
    <row r="39" spans="1:7" ht="16.8" x14ac:dyDescent="0.4">
      <c r="A39" s="7">
        <v>37</v>
      </c>
      <c r="B39" s="8" t="s">
        <v>38</v>
      </c>
      <c r="C39" s="19"/>
      <c r="D39" s="19"/>
      <c r="E39" s="19"/>
      <c r="F39" s="19"/>
      <c r="G39" s="19"/>
    </row>
    <row r="40" spans="1:7" ht="16.8" x14ac:dyDescent="0.4">
      <c r="A40" s="7">
        <v>38</v>
      </c>
      <c r="B40" s="8" t="s">
        <v>39</v>
      </c>
      <c r="C40" s="19"/>
      <c r="D40" s="19"/>
      <c r="E40" s="19"/>
      <c r="F40" s="19"/>
      <c r="G40" s="19"/>
    </row>
    <row r="41" spans="1:7" ht="16.8" x14ac:dyDescent="0.4">
      <c r="A41" s="7">
        <v>39</v>
      </c>
      <c r="B41" s="8" t="s">
        <v>40</v>
      </c>
      <c r="C41" s="19"/>
      <c r="D41" s="19"/>
      <c r="E41" s="19"/>
      <c r="F41" s="19"/>
      <c r="G41" s="19"/>
    </row>
    <row r="42" spans="1:7" ht="16.8" x14ac:dyDescent="0.4">
      <c r="A42" s="7">
        <v>40</v>
      </c>
      <c r="B42" s="8" t="s">
        <v>41</v>
      </c>
      <c r="C42" s="19"/>
      <c r="D42" s="19"/>
      <c r="E42" s="19"/>
      <c r="F42" s="19"/>
      <c r="G42" s="19"/>
    </row>
    <row r="43" spans="1:7" ht="16.8" x14ac:dyDescent="0.4">
      <c r="A43" s="7">
        <v>41</v>
      </c>
      <c r="B43" s="14" t="s">
        <v>42</v>
      </c>
      <c r="C43" s="19"/>
      <c r="D43" s="19"/>
      <c r="E43" s="19"/>
      <c r="F43" s="19"/>
      <c r="G43" s="19"/>
    </row>
    <row r="44" spans="1:7" ht="16.8" x14ac:dyDescent="0.4">
      <c r="A44" s="7">
        <v>42</v>
      </c>
      <c r="B44" s="16" t="s">
        <v>43</v>
      </c>
      <c r="C44" s="19"/>
      <c r="D44" s="19"/>
      <c r="E44" s="19"/>
      <c r="F44" s="19"/>
      <c r="G44" s="19"/>
    </row>
    <row r="45" spans="1:7" ht="16.8" x14ac:dyDescent="0.4">
      <c r="A45" s="7">
        <v>43</v>
      </c>
      <c r="B45" s="14" t="s">
        <v>44</v>
      </c>
      <c r="C45" s="19"/>
      <c r="D45" s="19"/>
      <c r="E45" s="19"/>
      <c r="F45" s="19"/>
      <c r="G45" s="19"/>
    </row>
    <row r="46" spans="1:7" ht="16.8" x14ac:dyDescent="0.4">
      <c r="A46" s="7">
        <v>44</v>
      </c>
      <c r="B46" s="8" t="s">
        <v>45</v>
      </c>
      <c r="C46" s="19"/>
      <c r="D46" s="19"/>
      <c r="E46" s="19"/>
      <c r="F46" s="19"/>
      <c r="G46" s="19"/>
    </row>
    <row r="47" spans="1:7" ht="16.8" x14ac:dyDescent="0.4">
      <c r="A47" s="7">
        <v>45</v>
      </c>
      <c r="B47" s="8" t="s">
        <v>46</v>
      </c>
      <c r="C47" s="19"/>
      <c r="D47" s="19"/>
      <c r="E47" s="19"/>
      <c r="F47" s="19"/>
      <c r="G47" s="19"/>
    </row>
    <row r="48" spans="1:7" ht="16.8" x14ac:dyDescent="0.4">
      <c r="A48" s="7">
        <v>46</v>
      </c>
      <c r="B48" s="8" t="s">
        <v>47</v>
      </c>
      <c r="C48" s="23">
        <v>8.3000000000000007</v>
      </c>
      <c r="D48" s="23">
        <v>8.43</v>
      </c>
      <c r="E48" s="23">
        <v>14.45</v>
      </c>
      <c r="F48" s="23">
        <v>0.21</v>
      </c>
      <c r="G48" s="24">
        <v>0.6</v>
      </c>
    </row>
    <row r="49" spans="1:7" ht="16.8" x14ac:dyDescent="0.4">
      <c r="A49" s="7">
        <v>47</v>
      </c>
      <c r="B49" s="8" t="s">
        <v>48</v>
      </c>
      <c r="C49" s="19"/>
      <c r="D49" s="19"/>
      <c r="E49" s="19"/>
      <c r="F49" s="19"/>
      <c r="G49" s="19"/>
    </row>
    <row r="50" spans="1:7" ht="16.8" x14ac:dyDescent="0.4">
      <c r="A50" s="7">
        <v>48</v>
      </c>
      <c r="B50" s="8" t="s">
        <v>49</v>
      </c>
      <c r="C50" s="19"/>
      <c r="D50" s="19"/>
      <c r="E50" s="19"/>
      <c r="F50" s="19"/>
      <c r="G50" s="19"/>
    </row>
    <row r="51" spans="1:7" ht="16.8" x14ac:dyDescent="0.4">
      <c r="A51" s="7">
        <v>49</v>
      </c>
      <c r="B51" s="8" t="s">
        <v>50</v>
      </c>
      <c r="C51" s="19"/>
      <c r="D51" s="19"/>
      <c r="E51" s="19"/>
      <c r="F51" s="19"/>
      <c r="G51" s="19"/>
    </row>
    <row r="52" spans="1:7" ht="16.8" x14ac:dyDescent="0.4">
      <c r="A52" s="7">
        <v>50</v>
      </c>
      <c r="B52" s="16" t="s">
        <v>51</v>
      </c>
      <c r="C52" s="19"/>
      <c r="D52" s="19"/>
      <c r="E52" s="19"/>
      <c r="F52" s="19"/>
      <c r="G52" s="19"/>
    </row>
    <row r="53" spans="1:7" ht="16.8" x14ac:dyDescent="0.4">
      <c r="A53" s="7">
        <v>51</v>
      </c>
      <c r="B53" s="16" t="s">
        <v>52</v>
      </c>
      <c r="C53" s="19"/>
      <c r="D53" s="19"/>
      <c r="E53" s="19"/>
      <c r="F53" s="19"/>
      <c r="G53" s="19"/>
    </row>
    <row r="54" spans="1:7" ht="16.8" x14ac:dyDescent="0.4">
      <c r="A54" s="7">
        <v>52</v>
      </c>
      <c r="B54" s="16" t="s">
        <v>53</v>
      </c>
      <c r="C54" s="19"/>
      <c r="D54" s="19"/>
      <c r="E54" s="19"/>
      <c r="F54" s="19"/>
      <c r="G54" s="19"/>
    </row>
    <row r="55" spans="1:7" ht="16.8" x14ac:dyDescent="0.4">
      <c r="A55" s="7">
        <v>53</v>
      </c>
      <c r="B55" s="8" t="s">
        <v>54</v>
      </c>
      <c r="C55" s="19"/>
      <c r="D55" s="19"/>
      <c r="E55" s="19"/>
      <c r="F55" s="19"/>
      <c r="G55" s="19"/>
    </row>
    <row r="56" spans="1:7" ht="16.8" x14ac:dyDescent="0.4">
      <c r="A56" s="7">
        <v>54</v>
      </c>
      <c r="B56" s="8" t="s">
        <v>55</v>
      </c>
      <c r="C56" s="19"/>
      <c r="D56" s="19"/>
      <c r="E56" s="19"/>
      <c r="F56" s="19"/>
      <c r="G56" s="19"/>
    </row>
    <row r="57" spans="1:7" ht="16.8" x14ac:dyDescent="0.4">
      <c r="A57" s="7">
        <v>55</v>
      </c>
      <c r="B57" s="8" t="s">
        <v>56</v>
      </c>
      <c r="C57" s="19"/>
      <c r="D57" s="19"/>
      <c r="E57" s="19"/>
      <c r="F57" s="19"/>
      <c r="G57" s="19"/>
    </row>
    <row r="58" spans="1:7" ht="16.8" x14ac:dyDescent="0.4">
      <c r="A58" s="7">
        <v>56</v>
      </c>
      <c r="B58" s="8" t="s">
        <v>57</v>
      </c>
      <c r="C58" s="19"/>
      <c r="D58" s="19"/>
      <c r="E58" s="19"/>
      <c r="F58" s="19"/>
      <c r="G58" s="19"/>
    </row>
    <row r="59" spans="1:7" ht="16.8" x14ac:dyDescent="0.4">
      <c r="A59" s="7">
        <v>57</v>
      </c>
      <c r="B59" s="8" t="s">
        <v>58</v>
      </c>
      <c r="C59" s="19"/>
      <c r="D59" s="19"/>
      <c r="E59" s="19"/>
      <c r="F59" s="19"/>
      <c r="G59" s="19"/>
    </row>
    <row r="60" spans="1:7" ht="16.8" x14ac:dyDescent="0.4">
      <c r="A60" s="7">
        <v>58</v>
      </c>
      <c r="B60" s="8" t="s">
        <v>59</v>
      </c>
      <c r="C60" s="19"/>
      <c r="D60" s="19"/>
      <c r="E60" s="19"/>
      <c r="F60" s="19"/>
      <c r="G60" s="19"/>
    </row>
    <row r="61" spans="1:7" ht="16.8" x14ac:dyDescent="0.4">
      <c r="A61" s="7">
        <v>59</v>
      </c>
      <c r="B61" s="8" t="s">
        <v>60</v>
      </c>
      <c r="C61" s="23">
        <v>1.74</v>
      </c>
      <c r="D61" s="23">
        <v>1.44</v>
      </c>
      <c r="E61" s="23">
        <v>0.88</v>
      </c>
      <c r="F61" s="23">
        <v>0.21</v>
      </c>
      <c r="G61" s="23">
        <v>-0.21</v>
      </c>
    </row>
    <row r="62" spans="1:7" ht="16.8" x14ac:dyDescent="0.4">
      <c r="A62" s="7">
        <v>60</v>
      </c>
      <c r="B62" s="8" t="s">
        <v>61</v>
      </c>
      <c r="C62" s="23">
        <v>2.79</v>
      </c>
      <c r="D62" s="23">
        <v>2.82</v>
      </c>
      <c r="E62" s="23">
        <v>2.0099999999999998</v>
      </c>
      <c r="F62" s="23">
        <v>0.94</v>
      </c>
      <c r="G62" s="24">
        <v>0.36</v>
      </c>
    </row>
    <row r="63" spans="1:7" ht="16.8" x14ac:dyDescent="0.4">
      <c r="A63" s="7">
        <v>61</v>
      </c>
      <c r="B63" s="8" t="s">
        <v>62</v>
      </c>
      <c r="C63" s="23">
        <v>1.35</v>
      </c>
      <c r="D63" s="23">
        <v>1.07</v>
      </c>
      <c r="E63" s="23">
        <v>0.66</v>
      </c>
      <c r="F63" s="23">
        <v>0.16</v>
      </c>
      <c r="G63" s="23">
        <v>-0.16</v>
      </c>
    </row>
    <row r="64" spans="1:7" ht="16.8" x14ac:dyDescent="0.4">
      <c r="A64" s="7">
        <v>62</v>
      </c>
      <c r="B64" s="8" t="s">
        <v>63</v>
      </c>
      <c r="C64" s="19"/>
      <c r="D64" s="19"/>
      <c r="E64" s="19"/>
      <c r="F64" s="19"/>
      <c r="G64" s="19"/>
    </row>
    <row r="65" spans="1:7" ht="16.8" x14ac:dyDescent="0.4">
      <c r="A65" s="7">
        <v>63</v>
      </c>
      <c r="B65" s="8" t="s">
        <v>64</v>
      </c>
      <c r="C65" s="19"/>
      <c r="D65" s="19"/>
      <c r="E65" s="19"/>
      <c r="F65" s="19"/>
      <c r="G65" s="19"/>
    </row>
    <row r="66" spans="1:7" ht="16.8" x14ac:dyDescent="0.4">
      <c r="A66" s="7">
        <v>64</v>
      </c>
      <c r="B66" s="8" t="s">
        <v>65</v>
      </c>
      <c r="C66" s="19"/>
      <c r="D66" s="19"/>
      <c r="E66" s="19"/>
      <c r="F66" s="19"/>
      <c r="G66" s="19"/>
    </row>
    <row r="67" spans="1:7" ht="16.8" x14ac:dyDescent="0.4">
      <c r="A67" s="7">
        <v>65</v>
      </c>
      <c r="B67" s="8" t="s">
        <v>66</v>
      </c>
      <c r="C67" s="19"/>
      <c r="D67" s="19"/>
      <c r="E67" s="19"/>
      <c r="F67" s="19"/>
      <c r="G67" s="19"/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EAAC7-59AC-4304-880B-74E88411C99E}">
  <dimension ref="A1:G67"/>
  <sheetViews>
    <sheetView zoomScale="108" workbookViewId="0">
      <selection activeCell="G11" sqref="G11"/>
    </sheetView>
  </sheetViews>
  <sheetFormatPr defaultRowHeight="14.4" x14ac:dyDescent="0.3"/>
  <cols>
    <col min="1" max="1" width="24.6640625" customWidth="1"/>
    <col min="2" max="2" width="34.44140625" customWidth="1"/>
    <col min="3" max="3" width="10.109375" bestFit="1" customWidth="1"/>
    <col min="4" max="7" width="9.21875" bestFit="1" customWidth="1"/>
  </cols>
  <sheetData>
    <row r="1" spans="1:7" ht="15.6" x14ac:dyDescent="0.3">
      <c r="A1" s="1" t="s">
        <v>72</v>
      </c>
      <c r="B1" s="2"/>
      <c r="C1" s="2"/>
      <c r="D1" s="2"/>
      <c r="E1" s="2"/>
      <c r="F1" s="2"/>
      <c r="G1" s="3"/>
    </row>
    <row r="2" spans="1:7" x14ac:dyDescent="0.3">
      <c r="A2" s="4" t="s">
        <v>0</v>
      </c>
      <c r="B2" s="5" t="s">
        <v>1</v>
      </c>
      <c r="C2" s="6">
        <v>2024</v>
      </c>
      <c r="D2" s="6">
        <v>2023</v>
      </c>
      <c r="E2" s="6">
        <v>2022</v>
      </c>
      <c r="F2" s="6">
        <v>2021</v>
      </c>
      <c r="G2" s="6">
        <v>2020</v>
      </c>
    </row>
    <row r="3" spans="1:7" ht="16.8" x14ac:dyDescent="0.4">
      <c r="A3" s="7">
        <v>1</v>
      </c>
      <c r="B3" s="8" t="s">
        <v>2</v>
      </c>
      <c r="C3" s="26">
        <v>4.7</v>
      </c>
      <c r="D3" s="26">
        <v>-27.57</v>
      </c>
      <c r="E3" s="26">
        <v>-24.16</v>
      </c>
      <c r="F3" s="26">
        <v>-66.09</v>
      </c>
      <c r="G3" s="26">
        <v>-127.82</v>
      </c>
    </row>
    <row r="4" spans="1:7" ht="16.8" x14ac:dyDescent="0.4">
      <c r="A4" s="7">
        <v>2</v>
      </c>
      <c r="B4" s="8" t="s">
        <v>3</v>
      </c>
      <c r="C4" s="26">
        <v>4.7</v>
      </c>
      <c r="D4" s="26">
        <v>-27.57</v>
      </c>
      <c r="E4" s="26">
        <v>-24.16</v>
      </c>
      <c r="F4" s="26">
        <v>-66.09</v>
      </c>
      <c r="G4" s="26">
        <v>-127.82</v>
      </c>
    </row>
    <row r="5" spans="1:7" ht="16.8" x14ac:dyDescent="0.4">
      <c r="A5" s="7">
        <v>3</v>
      </c>
      <c r="B5" s="8" t="s">
        <v>4</v>
      </c>
      <c r="C5" s="26">
        <v>12.82</v>
      </c>
      <c r="D5" s="26">
        <v>-23.85</v>
      </c>
      <c r="E5" s="26">
        <v>1.37</v>
      </c>
      <c r="F5" s="26">
        <v>-62.57</v>
      </c>
      <c r="G5" s="26">
        <v>-123.66</v>
      </c>
    </row>
    <row r="6" spans="1:7" ht="16.8" x14ac:dyDescent="0.4">
      <c r="A6" s="7">
        <v>4</v>
      </c>
      <c r="B6" s="8" t="s">
        <v>5</v>
      </c>
      <c r="C6" s="26">
        <v>-17.899999999999999</v>
      </c>
      <c r="D6" s="26">
        <v>-21.34</v>
      </c>
      <c r="E6" s="26">
        <v>5.88</v>
      </c>
      <c r="F6" s="26">
        <v>30.11</v>
      </c>
      <c r="G6" s="27">
        <v>95.13</v>
      </c>
    </row>
    <row r="7" spans="1:7" ht="16.8" x14ac:dyDescent="0.4">
      <c r="A7" s="7">
        <v>5</v>
      </c>
      <c r="B7" s="8" t="s">
        <v>6</v>
      </c>
      <c r="C7" s="10"/>
      <c r="D7" s="10"/>
      <c r="E7" s="10"/>
      <c r="F7" s="10"/>
      <c r="G7" s="10"/>
    </row>
    <row r="8" spans="1:7" ht="16.8" x14ac:dyDescent="0.4">
      <c r="A8" s="7">
        <v>6</v>
      </c>
      <c r="B8" s="8" t="s">
        <v>7</v>
      </c>
      <c r="C8" s="26">
        <v>137.13</v>
      </c>
      <c r="D8" s="26">
        <v>59.22</v>
      </c>
      <c r="E8" s="26">
        <v>137.80000000000001</v>
      </c>
      <c r="F8" s="26"/>
      <c r="G8" s="10"/>
    </row>
    <row r="9" spans="1:7" ht="16.8" x14ac:dyDescent="0.4">
      <c r="A9" s="7">
        <v>7</v>
      </c>
      <c r="B9" s="8" t="s">
        <v>8</v>
      </c>
      <c r="C9" s="26">
        <v>50.29</v>
      </c>
      <c r="D9" s="26">
        <v>-3.49</v>
      </c>
      <c r="E9" s="26">
        <v>52.66</v>
      </c>
      <c r="F9" s="26">
        <v>-42.67</v>
      </c>
      <c r="G9" s="26">
        <v>-40.82</v>
      </c>
    </row>
    <row r="10" spans="1:7" ht="16.8" x14ac:dyDescent="0.4">
      <c r="A10" s="7">
        <v>8</v>
      </c>
      <c r="B10" s="8" t="s">
        <v>9</v>
      </c>
      <c r="C10" s="26">
        <v>42.17</v>
      </c>
      <c r="D10" s="26">
        <v>-7.21</v>
      </c>
      <c r="E10" s="26">
        <v>27.14</v>
      </c>
      <c r="F10" s="26">
        <v>-46.19</v>
      </c>
      <c r="G10" s="26">
        <v>-44.98</v>
      </c>
    </row>
    <row r="11" spans="1:7" ht="16.8" x14ac:dyDescent="0.4">
      <c r="A11" s="7">
        <v>9</v>
      </c>
      <c r="B11" s="8" t="s">
        <v>10</v>
      </c>
      <c r="C11" s="26">
        <v>-8.85</v>
      </c>
      <c r="D11" s="26">
        <v>-45.37</v>
      </c>
      <c r="E11" s="26">
        <v>-22.62</v>
      </c>
      <c r="F11" s="26">
        <v>-87.35</v>
      </c>
      <c r="G11" s="26">
        <v>-80.61</v>
      </c>
    </row>
    <row r="12" spans="1:7" ht="16.8" x14ac:dyDescent="0.4">
      <c r="A12" s="7">
        <v>10</v>
      </c>
      <c r="B12" s="8" t="s">
        <v>11</v>
      </c>
      <c r="C12" s="26">
        <v>4.7</v>
      </c>
      <c r="D12" s="26">
        <v>-27.57</v>
      </c>
      <c r="E12" s="26">
        <v>-24.16</v>
      </c>
      <c r="F12" s="26">
        <v>-66.09</v>
      </c>
      <c r="G12" s="26">
        <v>-127.82</v>
      </c>
    </row>
    <row r="13" spans="1:7" ht="16.8" x14ac:dyDescent="0.4">
      <c r="A13" s="7">
        <v>11</v>
      </c>
      <c r="B13" s="8" t="s">
        <v>12</v>
      </c>
      <c r="C13" s="10"/>
      <c r="D13" s="10"/>
      <c r="E13" s="10"/>
      <c r="F13" s="10"/>
      <c r="G13" s="10"/>
    </row>
    <row r="14" spans="1:7" ht="16.8" x14ac:dyDescent="0.4">
      <c r="A14" s="7">
        <v>12</v>
      </c>
      <c r="B14" s="8" t="s">
        <v>13</v>
      </c>
      <c r="C14" s="10"/>
      <c r="D14" s="10"/>
      <c r="E14" s="10"/>
      <c r="F14" s="10"/>
      <c r="G14" s="10"/>
    </row>
    <row r="15" spans="1:7" ht="16.8" x14ac:dyDescent="0.4">
      <c r="A15" s="7">
        <v>13</v>
      </c>
      <c r="B15" s="8" t="s">
        <v>14</v>
      </c>
      <c r="C15" s="10"/>
      <c r="D15" s="10"/>
      <c r="E15" s="10"/>
      <c r="F15" s="10"/>
      <c r="G15" s="10"/>
    </row>
    <row r="16" spans="1:7" ht="16.8" x14ac:dyDescent="0.4">
      <c r="A16" s="7">
        <v>14</v>
      </c>
      <c r="B16" s="8" t="s">
        <v>15</v>
      </c>
      <c r="C16" s="10"/>
      <c r="D16" s="10"/>
      <c r="E16" s="10"/>
      <c r="F16" s="10"/>
      <c r="G16" s="10"/>
    </row>
    <row r="17" spans="1:7" ht="16.8" x14ac:dyDescent="0.4">
      <c r="A17" s="7">
        <v>15</v>
      </c>
      <c r="B17" s="13" t="s">
        <v>16</v>
      </c>
      <c r="C17" s="26">
        <v>36.67</v>
      </c>
      <c r="D17" s="26">
        <v>-5.89</v>
      </c>
      <c r="E17" s="26">
        <v>38.21</v>
      </c>
      <c r="F17" s="10"/>
      <c r="G17" s="10"/>
    </row>
    <row r="18" spans="1:7" ht="16.8" x14ac:dyDescent="0.4">
      <c r="A18" s="7">
        <v>16</v>
      </c>
      <c r="B18" s="8" t="s">
        <v>17</v>
      </c>
      <c r="C18" s="26">
        <v>30.75</v>
      </c>
      <c r="D18" s="26">
        <v>-12.17</v>
      </c>
      <c r="E18" s="26">
        <v>19.690000000000001</v>
      </c>
      <c r="F18" s="10"/>
      <c r="G18" s="10"/>
    </row>
    <row r="19" spans="1:7" ht="16.8" x14ac:dyDescent="0.4">
      <c r="A19" s="7">
        <v>17</v>
      </c>
      <c r="B19" s="8" t="s">
        <v>18</v>
      </c>
      <c r="C19" s="26">
        <v>-6.45</v>
      </c>
      <c r="D19" s="26">
        <v>-76.599999999999994</v>
      </c>
      <c r="E19" s="26">
        <v>-16.41</v>
      </c>
      <c r="F19" s="10"/>
      <c r="G19" s="10"/>
    </row>
    <row r="20" spans="1:7" ht="16.8" x14ac:dyDescent="0.4">
      <c r="A20" s="7">
        <v>18</v>
      </c>
      <c r="B20" s="8" t="s">
        <v>19</v>
      </c>
      <c r="C20" s="26">
        <v>3.42</v>
      </c>
      <c r="D20" s="26">
        <v>-46.55</v>
      </c>
      <c r="E20" s="26">
        <v>-17.53</v>
      </c>
      <c r="F20" s="10"/>
      <c r="G20" s="10"/>
    </row>
    <row r="21" spans="1:7" ht="16.8" x14ac:dyDescent="0.4">
      <c r="A21" s="7">
        <v>19</v>
      </c>
      <c r="B21" s="8" t="s">
        <v>20</v>
      </c>
      <c r="C21" s="10"/>
      <c r="D21" s="10"/>
      <c r="E21" s="10"/>
      <c r="F21" s="10"/>
      <c r="G21" s="10"/>
    </row>
    <row r="22" spans="1:7" ht="16.8" x14ac:dyDescent="0.4">
      <c r="A22" s="7">
        <v>20</v>
      </c>
      <c r="B22" s="8" t="s">
        <v>21</v>
      </c>
      <c r="C22" s="10"/>
      <c r="D22" s="10"/>
      <c r="E22" s="10"/>
      <c r="F22" s="10"/>
      <c r="G22" s="10"/>
    </row>
    <row r="23" spans="1:7" ht="16.8" x14ac:dyDescent="0.4">
      <c r="A23" s="7">
        <v>21</v>
      </c>
      <c r="B23" s="8" t="s">
        <v>22</v>
      </c>
      <c r="C23" s="10"/>
      <c r="D23" s="10"/>
      <c r="E23" s="10"/>
      <c r="F23" s="10"/>
      <c r="G23" s="10"/>
    </row>
    <row r="24" spans="1:7" ht="16.8" x14ac:dyDescent="0.4">
      <c r="A24" s="7">
        <v>22</v>
      </c>
      <c r="B24" s="8" t="s">
        <v>23</v>
      </c>
      <c r="C24" s="26"/>
      <c r="D24" s="26">
        <v>-13.56</v>
      </c>
      <c r="E24" s="27">
        <v>94.43</v>
      </c>
      <c r="F24" s="27">
        <v>17.27</v>
      </c>
      <c r="G24" s="27">
        <v>5.43</v>
      </c>
    </row>
    <row r="25" spans="1:7" ht="16.8" x14ac:dyDescent="0.4">
      <c r="A25" s="7">
        <v>23</v>
      </c>
      <c r="B25" s="8" t="s">
        <v>24</v>
      </c>
      <c r="C25" s="26">
        <v>0.24</v>
      </c>
      <c r="D25" s="26">
        <v>0.35</v>
      </c>
      <c r="E25" s="26">
        <v>0.66</v>
      </c>
      <c r="F25" s="26">
        <v>1.5</v>
      </c>
      <c r="G25" s="27">
        <v>0.54</v>
      </c>
    </row>
    <row r="26" spans="1:7" ht="16.8" x14ac:dyDescent="0.4">
      <c r="A26" s="7">
        <v>24</v>
      </c>
      <c r="B26" s="8" t="s">
        <v>25</v>
      </c>
      <c r="C26" s="26">
        <v>0.17</v>
      </c>
      <c r="D26" s="26">
        <v>0.28999999999999998</v>
      </c>
      <c r="E26" s="26">
        <v>0.6</v>
      </c>
      <c r="F26" s="26">
        <v>1.26</v>
      </c>
      <c r="G26" s="27">
        <v>0.47</v>
      </c>
    </row>
    <row r="27" spans="1:7" ht="16.8" x14ac:dyDescent="0.4">
      <c r="A27" s="7">
        <v>25</v>
      </c>
      <c r="B27" s="8" t="s">
        <v>26</v>
      </c>
      <c r="C27" s="10"/>
      <c r="D27" s="10"/>
      <c r="E27" s="10"/>
      <c r="F27" s="10"/>
      <c r="G27" s="10"/>
    </row>
    <row r="28" spans="1:7" ht="16.8" x14ac:dyDescent="0.4">
      <c r="A28" s="7">
        <v>26</v>
      </c>
      <c r="B28" s="8" t="s">
        <v>27</v>
      </c>
      <c r="C28" s="10"/>
      <c r="D28" s="10"/>
      <c r="E28" s="10"/>
      <c r="F28" s="10"/>
      <c r="G28" s="10"/>
    </row>
    <row r="29" spans="1:7" ht="16.8" x14ac:dyDescent="0.4">
      <c r="A29" s="7">
        <v>27</v>
      </c>
      <c r="B29" s="8" t="s">
        <v>28</v>
      </c>
      <c r="C29" s="10"/>
      <c r="D29" s="10"/>
      <c r="E29" s="10"/>
      <c r="F29" s="10"/>
      <c r="G29" s="10"/>
    </row>
    <row r="30" spans="1:7" ht="16.8" x14ac:dyDescent="0.4">
      <c r="A30" s="7">
        <v>28</v>
      </c>
      <c r="B30" s="8" t="s">
        <v>29</v>
      </c>
      <c r="C30" s="10"/>
      <c r="D30" s="26">
        <v>-13.56</v>
      </c>
      <c r="E30" s="26">
        <v>94.43</v>
      </c>
      <c r="F30" s="26">
        <v>17.27</v>
      </c>
      <c r="G30" s="10"/>
    </row>
    <row r="31" spans="1:7" ht="16.8" x14ac:dyDescent="0.4">
      <c r="A31" s="7">
        <v>29</v>
      </c>
      <c r="B31" s="14" t="s">
        <v>30</v>
      </c>
      <c r="C31" s="10"/>
      <c r="D31" s="10"/>
      <c r="E31" s="10"/>
      <c r="F31" s="10"/>
      <c r="G31" s="10"/>
    </row>
    <row r="32" spans="1:7" ht="16.8" x14ac:dyDescent="0.4">
      <c r="A32" s="7">
        <v>30</v>
      </c>
      <c r="B32" s="14" t="s">
        <v>31</v>
      </c>
      <c r="C32" s="10"/>
      <c r="D32" s="10"/>
      <c r="E32" s="10"/>
      <c r="F32" s="10"/>
      <c r="G32" s="10"/>
    </row>
    <row r="33" spans="1:7" ht="16.8" x14ac:dyDescent="0.4">
      <c r="A33" s="7">
        <v>31</v>
      </c>
      <c r="B33" s="14" t="s">
        <v>32</v>
      </c>
      <c r="C33" s="10"/>
      <c r="D33" s="10"/>
      <c r="E33" s="10"/>
      <c r="F33" s="10"/>
      <c r="G33" s="10"/>
    </row>
    <row r="34" spans="1:7" ht="16.8" x14ac:dyDescent="0.4">
      <c r="A34" s="7">
        <v>32</v>
      </c>
      <c r="B34" s="15" t="s">
        <v>33</v>
      </c>
      <c r="C34" s="10"/>
      <c r="D34" s="10"/>
      <c r="E34" s="10"/>
      <c r="F34" s="10"/>
      <c r="G34" s="10"/>
    </row>
    <row r="35" spans="1:7" ht="16.8" x14ac:dyDescent="0.4">
      <c r="A35" s="7">
        <v>33</v>
      </c>
      <c r="B35" s="14" t="s">
        <v>34</v>
      </c>
      <c r="C35" s="10"/>
      <c r="D35" s="10"/>
      <c r="E35" s="10"/>
      <c r="F35" s="10"/>
      <c r="G35" s="10"/>
    </row>
    <row r="36" spans="1:7" ht="16.8" x14ac:dyDescent="0.4">
      <c r="A36" s="7">
        <v>34</v>
      </c>
      <c r="B36" s="8" t="s">
        <v>35</v>
      </c>
      <c r="C36" s="26">
        <v>0.22</v>
      </c>
      <c r="D36" s="26">
        <v>0.08</v>
      </c>
      <c r="E36" s="26">
        <v>0.19</v>
      </c>
      <c r="F36" s="10"/>
      <c r="G36" s="10"/>
    </row>
    <row r="37" spans="1:7" ht="16.8" x14ac:dyDescent="0.4">
      <c r="A37" s="7">
        <v>35</v>
      </c>
      <c r="B37" s="8" t="s">
        <v>36</v>
      </c>
      <c r="C37" s="10"/>
      <c r="D37" s="10"/>
      <c r="E37" s="10"/>
      <c r="F37" s="10"/>
      <c r="G37" s="10"/>
    </row>
    <row r="38" spans="1:7" ht="16.8" x14ac:dyDescent="0.4">
      <c r="A38" s="7">
        <v>36</v>
      </c>
      <c r="B38" s="8" t="s">
        <v>37</v>
      </c>
      <c r="C38" s="10"/>
      <c r="D38" s="10"/>
      <c r="E38" s="10"/>
      <c r="F38" s="10"/>
      <c r="G38" s="10"/>
    </row>
    <row r="39" spans="1:7" ht="16.8" x14ac:dyDescent="0.4">
      <c r="A39" s="7">
        <v>37</v>
      </c>
      <c r="B39" s="8" t="s">
        <v>38</v>
      </c>
      <c r="C39" s="10"/>
      <c r="D39" s="10"/>
      <c r="E39" s="10"/>
      <c r="F39" s="10"/>
      <c r="G39" s="10"/>
    </row>
    <row r="40" spans="1:7" ht="16.8" x14ac:dyDescent="0.4">
      <c r="A40" s="7">
        <v>38</v>
      </c>
      <c r="B40" s="8" t="s">
        <v>39</v>
      </c>
      <c r="C40" s="10"/>
      <c r="D40" s="10"/>
      <c r="E40" s="10"/>
      <c r="F40" s="10"/>
      <c r="G40" s="10"/>
    </row>
    <row r="41" spans="1:7" ht="16.8" x14ac:dyDescent="0.4">
      <c r="A41" s="7">
        <v>39</v>
      </c>
      <c r="B41" s="8" t="s">
        <v>40</v>
      </c>
      <c r="C41" s="10"/>
      <c r="D41" s="10"/>
      <c r="E41" s="10"/>
      <c r="F41" s="10"/>
      <c r="G41" s="10"/>
    </row>
    <row r="42" spans="1:7" ht="16.8" x14ac:dyDescent="0.4">
      <c r="A42" s="7">
        <v>40</v>
      </c>
      <c r="B42" s="8" t="s">
        <v>41</v>
      </c>
      <c r="C42" s="10"/>
      <c r="D42" s="10"/>
      <c r="E42" s="10"/>
      <c r="F42" s="10"/>
      <c r="G42" s="10"/>
    </row>
    <row r="43" spans="1:7" ht="16.8" x14ac:dyDescent="0.4">
      <c r="A43" s="7">
        <v>41</v>
      </c>
      <c r="B43" s="14" t="s">
        <v>42</v>
      </c>
      <c r="C43" s="10"/>
      <c r="D43" s="10"/>
      <c r="E43" s="10"/>
      <c r="F43" s="10"/>
      <c r="G43" s="10"/>
    </row>
    <row r="44" spans="1:7" ht="16.8" x14ac:dyDescent="0.4">
      <c r="A44" s="7">
        <v>42</v>
      </c>
      <c r="B44" s="16" t="s">
        <v>43</v>
      </c>
      <c r="C44" s="10"/>
      <c r="D44" s="10"/>
      <c r="E44" s="10"/>
      <c r="F44" s="10"/>
      <c r="G44" s="10"/>
    </row>
    <row r="45" spans="1:7" ht="16.8" x14ac:dyDescent="0.4">
      <c r="A45" s="7">
        <v>43</v>
      </c>
      <c r="B45" s="14" t="s">
        <v>44</v>
      </c>
      <c r="C45" s="10"/>
      <c r="D45" s="10"/>
      <c r="E45" s="10"/>
      <c r="F45" s="10"/>
      <c r="G45" s="10"/>
    </row>
    <row r="46" spans="1:7" ht="16.8" x14ac:dyDescent="0.4">
      <c r="A46" s="7">
        <v>44</v>
      </c>
      <c r="B46" s="8" t="s">
        <v>45</v>
      </c>
      <c r="C46" s="28">
        <v>1258.55</v>
      </c>
      <c r="D46" s="10"/>
      <c r="E46" s="10"/>
      <c r="F46" s="10"/>
      <c r="G46" s="10"/>
    </row>
    <row r="47" spans="1:7" ht="16.8" x14ac:dyDescent="0.4">
      <c r="A47" s="7">
        <v>45</v>
      </c>
      <c r="B47" s="8" t="s">
        <v>46</v>
      </c>
      <c r="C47" s="28">
        <v>43.12</v>
      </c>
      <c r="D47" s="28">
        <v>40.119999999999997</v>
      </c>
      <c r="E47" s="28">
        <v>20.68</v>
      </c>
      <c r="F47" s="10"/>
      <c r="G47" s="10"/>
    </row>
    <row r="48" spans="1:7" ht="16.8" x14ac:dyDescent="0.4">
      <c r="A48" s="7">
        <v>46</v>
      </c>
      <c r="B48" s="8" t="s">
        <v>47</v>
      </c>
      <c r="C48" s="26">
        <v>-330.38</v>
      </c>
      <c r="D48" s="26">
        <v>-111.35</v>
      </c>
      <c r="E48" s="26">
        <v>484.34</v>
      </c>
      <c r="F48" s="26">
        <v>81.77</v>
      </c>
      <c r="G48" s="27">
        <v>9.8000000000000007</v>
      </c>
    </row>
    <row r="49" spans="1:7" ht="16.8" x14ac:dyDescent="0.4">
      <c r="A49" s="7">
        <v>47</v>
      </c>
      <c r="B49" s="8" t="s">
        <v>48</v>
      </c>
      <c r="C49" s="10"/>
      <c r="D49" s="10"/>
      <c r="E49" s="10"/>
      <c r="F49" s="28">
        <v>216.24</v>
      </c>
      <c r="G49" s="10"/>
    </row>
    <row r="50" spans="1:7" ht="16.8" x14ac:dyDescent="0.4">
      <c r="A50" s="7">
        <v>48</v>
      </c>
      <c r="B50" s="8" t="s">
        <v>49</v>
      </c>
      <c r="C50" s="28"/>
      <c r="D50" s="10"/>
      <c r="E50" s="28">
        <v>21.25</v>
      </c>
      <c r="F50" s="10"/>
      <c r="G50" s="10"/>
    </row>
    <row r="51" spans="1:7" ht="16.8" x14ac:dyDescent="0.4">
      <c r="A51" s="7">
        <v>49</v>
      </c>
      <c r="B51" s="8" t="s">
        <v>50</v>
      </c>
      <c r="C51" s="28"/>
      <c r="D51" s="10"/>
      <c r="E51" s="28">
        <v>16.760000000000002</v>
      </c>
      <c r="F51" s="10"/>
      <c r="G51" s="10"/>
    </row>
    <row r="52" spans="1:7" ht="16.8" x14ac:dyDescent="0.4">
      <c r="A52" s="7">
        <v>50</v>
      </c>
      <c r="B52" s="16" t="s">
        <v>51</v>
      </c>
      <c r="C52" s="10"/>
      <c r="D52" s="10"/>
      <c r="E52" s="10"/>
      <c r="F52" s="10"/>
      <c r="G52" s="10"/>
    </row>
    <row r="53" spans="1:7" ht="16.8" x14ac:dyDescent="0.4">
      <c r="A53" s="7">
        <v>51</v>
      </c>
      <c r="B53" s="16" t="s">
        <v>52</v>
      </c>
      <c r="C53" s="10"/>
      <c r="D53" s="10"/>
      <c r="E53" s="10"/>
      <c r="F53" s="10"/>
      <c r="G53" s="10"/>
    </row>
    <row r="54" spans="1:7" ht="16.8" x14ac:dyDescent="0.4">
      <c r="A54" s="7">
        <v>52</v>
      </c>
      <c r="B54" s="16" t="s">
        <v>53</v>
      </c>
      <c r="C54" s="10"/>
      <c r="D54" s="10"/>
      <c r="E54" s="10"/>
      <c r="F54" s="10"/>
      <c r="G54" s="10"/>
    </row>
    <row r="55" spans="1:7" ht="16.8" x14ac:dyDescent="0.4">
      <c r="A55" s="7">
        <v>53</v>
      </c>
      <c r="B55" s="8" t="s">
        <v>54</v>
      </c>
      <c r="C55" s="10"/>
      <c r="D55" s="10"/>
      <c r="E55" s="10"/>
      <c r="F55" s="10"/>
      <c r="G55" s="10"/>
    </row>
    <row r="56" spans="1:7" ht="16.8" x14ac:dyDescent="0.4">
      <c r="A56" s="7">
        <v>54</v>
      </c>
      <c r="B56" s="8" t="s">
        <v>55</v>
      </c>
      <c r="C56" s="10"/>
      <c r="D56" s="10"/>
      <c r="E56" s="10"/>
      <c r="F56" s="10"/>
      <c r="G56" s="10"/>
    </row>
    <row r="57" spans="1:7" ht="16.8" x14ac:dyDescent="0.4">
      <c r="A57" s="7">
        <v>55</v>
      </c>
      <c r="B57" s="8" t="s">
        <v>56</v>
      </c>
      <c r="C57" s="10"/>
      <c r="D57" s="10"/>
      <c r="E57" s="10"/>
      <c r="F57" s="10"/>
      <c r="G57" s="10"/>
    </row>
    <row r="58" spans="1:7" ht="16.8" x14ac:dyDescent="0.4">
      <c r="A58" s="7">
        <v>56</v>
      </c>
      <c r="B58" s="8" t="s">
        <v>57</v>
      </c>
      <c r="C58" s="10"/>
      <c r="D58" s="10"/>
      <c r="E58" s="10"/>
      <c r="F58" s="10"/>
      <c r="G58" s="10"/>
    </row>
    <row r="59" spans="1:7" ht="16.8" x14ac:dyDescent="0.4">
      <c r="A59" s="7">
        <v>57</v>
      </c>
      <c r="B59" s="8" t="s">
        <v>58</v>
      </c>
      <c r="C59" s="10"/>
      <c r="D59" s="10"/>
      <c r="E59" s="10"/>
      <c r="F59" s="10"/>
      <c r="G59" s="10"/>
    </row>
    <row r="60" spans="1:7" ht="16.8" x14ac:dyDescent="0.4">
      <c r="A60" s="7">
        <v>58</v>
      </c>
      <c r="B60" s="8" t="s">
        <v>59</v>
      </c>
      <c r="C60" s="10"/>
      <c r="D60" s="10"/>
      <c r="E60" s="10"/>
      <c r="F60" s="10"/>
      <c r="G60" s="10"/>
    </row>
    <row r="61" spans="1:7" ht="16.8" x14ac:dyDescent="0.4">
      <c r="A61" s="7">
        <v>59</v>
      </c>
      <c r="B61" s="8" t="s">
        <v>60</v>
      </c>
      <c r="C61" s="26">
        <v>-26.25</v>
      </c>
      <c r="D61" s="26"/>
      <c r="E61" s="26">
        <v>-410.57</v>
      </c>
      <c r="F61" s="26">
        <v>-219.46</v>
      </c>
      <c r="G61" s="26">
        <v>-134.36000000000001</v>
      </c>
    </row>
    <row r="62" spans="1:7" ht="16.8" x14ac:dyDescent="0.4">
      <c r="A62" s="7">
        <v>60</v>
      </c>
      <c r="B62" s="8" t="s">
        <v>61</v>
      </c>
      <c r="C62" s="26">
        <v>865.2</v>
      </c>
      <c r="D62" s="26">
        <v>314.42</v>
      </c>
      <c r="E62" s="26">
        <v>12</v>
      </c>
      <c r="F62" s="26">
        <v>-9.26</v>
      </c>
      <c r="G62" s="27">
        <v>-44.71</v>
      </c>
    </row>
    <row r="63" spans="1:7" ht="16.8" x14ac:dyDescent="0.4">
      <c r="A63" s="7">
        <v>61</v>
      </c>
      <c r="B63" s="8" t="s">
        <v>62</v>
      </c>
      <c r="C63" s="26">
        <v>0.82</v>
      </c>
      <c r="D63" s="26">
        <v>-4.18</v>
      </c>
      <c r="E63" s="26">
        <v>-3.11</v>
      </c>
      <c r="F63" s="26">
        <v>-9.5399999999999991</v>
      </c>
      <c r="G63" s="26">
        <v>-15.99</v>
      </c>
    </row>
    <row r="64" spans="1:7" ht="16.8" x14ac:dyDescent="0.4">
      <c r="A64" s="7">
        <v>62</v>
      </c>
      <c r="B64" s="8" t="s">
        <v>63</v>
      </c>
      <c r="C64" s="10"/>
      <c r="D64" s="10"/>
      <c r="E64" s="10"/>
      <c r="F64" s="10"/>
      <c r="G64" s="10"/>
    </row>
    <row r="65" spans="1:7" ht="16.8" x14ac:dyDescent="0.4">
      <c r="A65" s="7">
        <v>63</v>
      </c>
      <c r="B65" s="8" t="s">
        <v>64</v>
      </c>
      <c r="C65" s="10"/>
      <c r="D65" s="10"/>
      <c r="E65" s="10"/>
      <c r="F65" s="10"/>
      <c r="G65" s="10"/>
    </row>
    <row r="66" spans="1:7" ht="16.8" x14ac:dyDescent="0.4">
      <c r="A66" s="7">
        <v>64</v>
      </c>
      <c r="B66" s="8" t="s">
        <v>65</v>
      </c>
      <c r="C66" s="10"/>
      <c r="D66" s="10"/>
      <c r="E66" s="10"/>
      <c r="F66" s="10"/>
      <c r="G66" s="10"/>
    </row>
    <row r="67" spans="1:7" ht="16.8" x14ac:dyDescent="0.4">
      <c r="A67" s="7">
        <v>65</v>
      </c>
      <c r="B67" s="8" t="s">
        <v>66</v>
      </c>
      <c r="C67" s="10"/>
      <c r="D67" s="10"/>
      <c r="E67" s="10"/>
      <c r="F67" s="10"/>
      <c r="G67" s="10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Foseco India</vt:lpstr>
      <vt:lpstr>Marine Electric</vt:lpstr>
      <vt:lpstr>Marathon Nextgen</vt:lpstr>
      <vt:lpstr>TCI Express</vt:lpstr>
      <vt:lpstr>Polo Queen India</vt:lpstr>
      <vt:lpstr>Orissa Minerals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Abhilasha Ahire</dc:creator>
  <cp:lastModifiedBy>Abhilasha Ahire</cp:lastModifiedBy>
  <dcterms:created xsi:type="dcterms:W3CDTF">2025-07-04T19:18:33Z</dcterms:created>
  <dcterms:modified xsi:type="dcterms:W3CDTF">2025-07-04T19:28:00Z</dcterms:modified>
</cp:coreProperties>
</file>