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a\Downloads\"/>
    </mc:Choice>
  </mc:AlternateContent>
  <xr:revisionPtr revIDLastSave="0" documentId="13_ncr:1_{C57AC953-A86C-4B9D-BCE2-B8575EEAE388}" xr6:coauthVersionLast="47" xr6:coauthVersionMax="47" xr10:uidLastSave="{00000000-0000-0000-0000-000000000000}"/>
  <bookViews>
    <workbookView xWindow="-108" yWindow="-108" windowWidth="23256" windowHeight="12456" xr2:uid="{C2BE591C-8461-4B24-A732-D8D36C9DE77D}"/>
  </bookViews>
  <sheets>
    <sheet name="Ambuja Cement" sheetId="6" r:id="rId1"/>
    <sheet name="Infosys" sheetId="7" r:id="rId2"/>
    <sheet name="P&amp;G Hygiene" sheetId="8" r:id="rId3"/>
    <sheet name="Bajaj Holdings" sheetId="9" r:id="rId4"/>
    <sheet name="HDFC Bank" sheetId="10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8" l="1"/>
  <c r="D67" i="8"/>
  <c r="E67" i="8"/>
  <c r="F67" i="8"/>
  <c r="G67" i="8"/>
  <c r="G66" i="8"/>
  <c r="F66" i="8"/>
  <c r="E66" i="8"/>
  <c r="D66" i="8"/>
  <c r="C66" i="8"/>
  <c r="G65" i="8"/>
  <c r="F65" i="8"/>
  <c r="E65" i="8"/>
  <c r="D65" i="8"/>
  <c r="C65" i="8"/>
  <c r="G64" i="8"/>
  <c r="F64" i="8"/>
  <c r="E64" i="8"/>
  <c r="D64" i="8"/>
  <c r="C64" i="8"/>
  <c r="G63" i="8"/>
  <c r="F63" i="8"/>
  <c r="E63" i="8"/>
  <c r="D63" i="8"/>
  <c r="C63" i="8"/>
  <c r="G62" i="8"/>
  <c r="F62" i="8"/>
  <c r="E62" i="8"/>
  <c r="D62" i="8"/>
  <c r="C62" i="8"/>
  <c r="G61" i="8"/>
  <c r="F61" i="8"/>
  <c r="E61" i="8"/>
  <c r="D61" i="8"/>
  <c r="C61" i="8"/>
  <c r="G60" i="8"/>
  <c r="F60" i="8"/>
  <c r="E60" i="8"/>
  <c r="D60" i="8"/>
  <c r="C60" i="8"/>
  <c r="G59" i="8"/>
  <c r="F59" i="8"/>
  <c r="E59" i="8"/>
  <c r="D59" i="8"/>
  <c r="C59" i="8"/>
  <c r="G58" i="8"/>
  <c r="F58" i="8"/>
  <c r="E58" i="8"/>
  <c r="D58" i="8"/>
  <c r="C58" i="8"/>
  <c r="G57" i="8"/>
  <c r="F57" i="8"/>
  <c r="E57" i="8"/>
  <c r="D57" i="8"/>
  <c r="C57" i="8"/>
  <c r="G56" i="8"/>
  <c r="F56" i="8"/>
  <c r="E56" i="8"/>
  <c r="D56" i="8"/>
  <c r="C56" i="8"/>
  <c r="G55" i="8"/>
  <c r="F55" i="8"/>
  <c r="E55" i="8"/>
  <c r="D55" i="8"/>
  <c r="C55" i="8"/>
  <c r="G54" i="8"/>
  <c r="F54" i="8"/>
  <c r="E54" i="8"/>
  <c r="D54" i="8"/>
  <c r="C54" i="8"/>
  <c r="G53" i="8"/>
  <c r="F53" i="8"/>
  <c r="E53" i="8"/>
  <c r="D53" i="8"/>
  <c r="C53" i="8"/>
  <c r="G51" i="8"/>
  <c r="F51" i="8"/>
  <c r="E51" i="8"/>
  <c r="D51" i="8"/>
  <c r="C51" i="8"/>
  <c r="G50" i="8"/>
  <c r="F50" i="8"/>
  <c r="E50" i="8"/>
  <c r="D50" i="8"/>
  <c r="C50" i="8"/>
  <c r="G49" i="8"/>
  <c r="F49" i="8"/>
  <c r="E49" i="8"/>
  <c r="D49" i="8"/>
  <c r="C49" i="8"/>
  <c r="G48" i="8"/>
  <c r="F48" i="8"/>
  <c r="E48" i="8"/>
  <c r="D48" i="8"/>
  <c r="C48" i="8"/>
  <c r="G46" i="8"/>
  <c r="F46" i="8"/>
  <c r="E46" i="8"/>
  <c r="D46" i="8"/>
  <c r="C46" i="8"/>
  <c r="G45" i="8"/>
  <c r="F45" i="8"/>
  <c r="E45" i="8"/>
  <c r="D45" i="8"/>
  <c r="C45" i="8"/>
  <c r="G44" i="8"/>
  <c r="F44" i="8"/>
  <c r="E44" i="8"/>
  <c r="D44" i="8"/>
  <c r="C44" i="8"/>
  <c r="G43" i="8"/>
  <c r="F43" i="8"/>
  <c r="E43" i="8"/>
  <c r="D43" i="8"/>
  <c r="C43" i="8"/>
  <c r="G41" i="8"/>
  <c r="F41" i="8"/>
  <c r="E41" i="8"/>
  <c r="E42" i="8" s="1"/>
  <c r="D41" i="8"/>
  <c r="C41" i="8"/>
  <c r="G40" i="8"/>
  <c r="F40" i="8"/>
  <c r="E40" i="8"/>
  <c r="D40" i="8"/>
  <c r="C40" i="8"/>
  <c r="C42" i="8" s="1"/>
  <c r="G39" i="8"/>
  <c r="G42" i="8" s="1"/>
  <c r="F39" i="8"/>
  <c r="E39" i="8"/>
  <c r="D39" i="8"/>
  <c r="C39" i="8"/>
  <c r="G38" i="8"/>
  <c r="F38" i="8"/>
  <c r="E38" i="8"/>
  <c r="D38" i="8"/>
  <c r="C38" i="8"/>
  <c r="G37" i="8"/>
  <c r="F37" i="8"/>
  <c r="E37" i="8"/>
  <c r="D37" i="8"/>
  <c r="C37" i="8"/>
  <c r="G36" i="8"/>
  <c r="F36" i="8"/>
  <c r="E36" i="8"/>
  <c r="D36" i="8"/>
  <c r="C36" i="8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1" i="8"/>
  <c r="F31" i="8"/>
  <c r="E31" i="8"/>
  <c r="D31" i="8"/>
  <c r="C31" i="8"/>
  <c r="G30" i="8"/>
  <c r="F30" i="8"/>
  <c r="E30" i="8"/>
  <c r="D30" i="8"/>
  <c r="C30" i="8"/>
  <c r="G29" i="8"/>
  <c r="F29" i="8"/>
  <c r="E29" i="8"/>
  <c r="D29" i="8"/>
  <c r="C29" i="8"/>
  <c r="G28" i="8"/>
  <c r="F28" i="8"/>
  <c r="E28" i="8"/>
  <c r="D28" i="8"/>
  <c r="C28" i="8"/>
  <c r="G27" i="8"/>
  <c r="F27" i="8"/>
  <c r="E27" i="8"/>
  <c r="D27" i="8"/>
  <c r="C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F20" i="8"/>
  <c r="E20" i="8"/>
  <c r="D20" i="8"/>
  <c r="C20" i="8"/>
  <c r="G19" i="8"/>
  <c r="F19" i="8"/>
  <c r="E19" i="8"/>
  <c r="D19" i="8"/>
  <c r="C19" i="8"/>
  <c r="G18" i="8"/>
  <c r="F18" i="8"/>
  <c r="E18" i="8"/>
  <c r="D18" i="8"/>
  <c r="C18" i="8"/>
  <c r="G17" i="8"/>
  <c r="F17" i="8"/>
  <c r="E17" i="8"/>
  <c r="D17" i="8"/>
  <c r="C17" i="8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54" i="7"/>
  <c r="F54" i="7"/>
  <c r="E54" i="7"/>
  <c r="D54" i="7"/>
  <c r="C54" i="7"/>
  <c r="G53" i="7"/>
  <c r="F53" i="7"/>
  <c r="E53" i="7"/>
  <c r="D53" i="7"/>
  <c r="C53" i="7"/>
  <c r="G45" i="7"/>
  <c r="F45" i="7"/>
  <c r="E45" i="7"/>
  <c r="D45" i="7"/>
  <c r="C45" i="7"/>
  <c r="G33" i="7"/>
  <c r="F33" i="7"/>
  <c r="E33" i="7"/>
  <c r="D33" i="7"/>
  <c r="C33" i="7"/>
  <c r="G32" i="7"/>
  <c r="F32" i="7"/>
  <c r="E32" i="7"/>
  <c r="D32" i="7"/>
  <c r="C32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F62" i="6"/>
  <c r="E62" i="6"/>
  <c r="D62" i="6"/>
  <c r="C62" i="6"/>
  <c r="F58" i="6"/>
  <c r="E58" i="6"/>
  <c r="D58" i="6"/>
  <c r="C58" i="6"/>
  <c r="F57" i="6"/>
  <c r="E57" i="6"/>
  <c r="D57" i="6"/>
  <c r="C57" i="6"/>
  <c r="F55" i="6"/>
  <c r="E55" i="6"/>
  <c r="D55" i="6"/>
  <c r="C55" i="6"/>
  <c r="F54" i="6"/>
  <c r="E54" i="6"/>
  <c r="D54" i="6"/>
  <c r="C54" i="6"/>
  <c r="F53" i="6"/>
  <c r="E53" i="6"/>
  <c r="D53" i="6"/>
  <c r="C53" i="6"/>
  <c r="F49" i="6"/>
  <c r="E49" i="6"/>
  <c r="D49" i="6"/>
  <c r="C49" i="6"/>
  <c r="F36" i="6"/>
  <c r="E36" i="6"/>
  <c r="D36" i="6"/>
  <c r="C36" i="6"/>
  <c r="F34" i="6"/>
  <c r="E34" i="6"/>
  <c r="D34" i="6"/>
  <c r="C34" i="6"/>
  <c r="F33" i="6"/>
  <c r="E33" i="6"/>
  <c r="D33" i="6"/>
  <c r="C33" i="6"/>
  <c r="F32" i="6"/>
  <c r="E32" i="6"/>
  <c r="D32" i="6"/>
  <c r="C32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D42" i="8" l="1"/>
  <c r="F42" i="8"/>
</calcChain>
</file>

<file path=xl/sharedStrings.xml><?xml version="1.0" encoding="utf-8"?>
<sst xmlns="http://schemas.openxmlformats.org/spreadsheetml/2006/main" count="341" uniqueCount="73">
  <si>
    <t>Ambuja Cement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</si>
  <si>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</si>
  <si>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</si>
  <si>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</si>
  <si>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</si>
  <si>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</si>
  <si>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</si>
  <si>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</si>
  <si>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</si>
  <si>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</si>
  <si>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</si>
  <si>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</si>
  <si>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PBDIT Margin (%)</t>
  </si>
  <si>
    <t>PBIT Margin (%)</t>
  </si>
  <si>
    <t>PBT Margin (%)</t>
  </si>
  <si>
    <t>Net Profit Margin (%)</t>
  </si>
  <si>
    <t>Current Ratio (x)</t>
  </si>
  <si>
    <t>Quick Ratio (x)</t>
  </si>
  <si>
    <t>Total Debt/Equity (x)</t>
  </si>
  <si>
    <t>Asset Turnover Ratio (%)</t>
  </si>
  <si>
    <t>PE Ratio</t>
  </si>
  <si>
    <t>PS Ratio</t>
  </si>
  <si>
    <t>PB Ratio</t>
  </si>
  <si>
    <t>P/TBV Ratio</t>
  </si>
  <si>
    <t>P/FCF Ratio</t>
  </si>
  <si>
    <t>P/OCF Ratio</t>
  </si>
  <si>
    <t>Operating Profit Margin (%)</t>
  </si>
  <si>
    <t>EBIT Margin (%)</t>
  </si>
  <si>
    <t>EBITDA Margin (%)</t>
  </si>
  <si>
    <t>Debt Ratio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</si>
  <si>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</si>
  <si>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</si>
  <si>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</si>
  <si>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</si>
  <si>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</si>
  <si>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</si>
  <si>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Operating Cash Flow/EBITDA</t>
  </si>
  <si>
    <t>Free Cash Flow/Net Income</t>
  </si>
  <si>
    <t>Capex/Sales (%)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</si>
  <si>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</si>
  <si>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</si>
  <si>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</si>
  <si>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</si>
  <si>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</si>
  <si>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</si>
  <si>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ID</t>
  </si>
  <si>
    <t>2022-2023 (15 months)</t>
  </si>
  <si>
    <t>Gross profit margin (%)</t>
  </si>
  <si>
    <t>Effective tax rate (%)</t>
  </si>
  <si>
    <t>Return on insvertment (%)</t>
  </si>
  <si>
    <t>Retention ratio (%)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</si>
  <si>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</si>
  <si>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</si>
  <si>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</si>
  <si>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</si>
  <si>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</si>
  <si>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</si>
  <si>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</si>
  <si>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</si>
  <si>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Fixed Asset Turnover Ratio (x)</t>
  </si>
  <si>
    <t>Working Capital Turnover Ratio (x)</t>
  </si>
  <si>
    <t>Revenue/Employee (₹)</t>
  </si>
  <si>
    <t>angible Book Value/Share (₹)</t>
  </si>
  <si>
    <t>Net Asset Value (NAV)/Share (₹)</t>
  </si>
  <si>
    <t>Capital Employed/Share (₹)</t>
  </si>
  <si>
    <t>Return on Equity (ROE) (%)</t>
  </si>
  <si>
    <t>Return on Capital Employed (ROCE) (%)</t>
  </si>
  <si>
    <t>Return on Assets (ROA) (%)</t>
  </si>
  <si>
    <t xml:space="preserve">Depreciation/Fixed Assets (%)	</t>
  </si>
  <si>
    <t>Infosys</t>
  </si>
  <si>
    <t>P&amp;G Hygiene</t>
  </si>
  <si>
    <t xml:space="preserve">Bajaj Holdings </t>
  </si>
  <si>
    <t>HDFC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</si>
</sst>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404040"/>
      <name val="Segoe UI"/>
      <family val="2"/>
    </font>
    <font>
      <sz val="11"/>
      <color theme="1" tint="0.249977111117893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3" fillId="4" borderId="2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vertical="center"/>
    </xf>
    <xf numFmtId="0" fontId="3" fillId="4" borderId="2" xfId="0" applyFont="1" applyFill="1" applyBorder="1" applyAlignment="1">
      <alignment horizontal="left" wrapText="1" indent="1"/>
    </xf>
    <xf numFmtId="9" fontId="3" fillId="0" borderId="2" xfId="0" applyNumberFormat="1" applyFont="1" applyBorder="1" applyAlignment="1">
      <alignment horizontal="left" vertical="center" wrapText="1" indent="1"/>
    </xf>
    <xf numFmtId="10" fontId="4" fillId="0" borderId="2" xfId="0" applyNumberFormat="1" applyFont="1" applyBorder="1" applyAlignment="1">
      <alignment horizontal="left" indent="1"/>
    </xf>
    <xf numFmtId="10" fontId="3" fillId="0" borderId="2" xfId="0" applyNumberFormat="1" applyFont="1" applyBorder="1" applyAlignment="1">
      <alignment horizontal="left" vertical="center" wrapText="1" indent="1"/>
    </xf>
    <xf numFmtId="0" fontId="0" fillId="0" borderId="1" xfId="0" applyBorder="1" applyAlignment="1">
      <alignment vertical="center" wrapText="1"/>
    </xf>
    <xf numFmtId="2" fontId="3" fillId="0" borderId="2" xfId="0" applyNumberFormat="1" applyFont="1" applyBorder="1" applyAlignment="1">
      <alignment horizontal="left" vertical="center" wrapText="1" indent="1"/>
    </xf>
    <xf numFmtId="0" fontId="5" fillId="0" borderId="2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3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5" fillId="4" borderId="1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wrapText="1" indent="1"/>
    </xf>
    <xf numFmtId="0" fontId="4" fillId="3" borderId="2" xfId="0" applyFont="1" applyFill="1" applyBorder="1" applyAlignment="1">
      <alignment horizontal="left" indent="1"/>
    </xf>
    <xf numFmtId="9" fontId="4" fillId="3" borderId="2" xfId="0" applyNumberFormat="1" applyFont="1" applyFill="1" applyBorder="1" applyAlignment="1">
      <alignment horizontal="left" wrapText="1" indent="1"/>
    </xf>
    <xf numFmtId="10" fontId="4" fillId="3" borderId="2" xfId="0" applyNumberFormat="1" applyFont="1" applyFill="1" applyBorder="1" applyAlignment="1">
      <alignment horizontal="left" wrapText="1" indent="1"/>
    </xf>
    <xf numFmtId="4" fontId="4" fillId="3" borderId="2" xfId="0" applyNumberFormat="1" applyFont="1" applyFill="1" applyBorder="1" applyAlignment="1">
      <alignment horizontal="left" indent="1"/>
    </xf>
    <xf numFmtId="2" fontId="4" fillId="3" borderId="2" xfId="0" applyNumberFormat="1" applyFont="1" applyFill="1" applyBorder="1" applyAlignment="1">
      <alignment horizontal="left" wrapText="1" indent="1"/>
    </xf>
    <xf numFmtId="10" fontId="4" fillId="3" borderId="2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lasha\Downloads\UptoSkills%20Task%202%20(Financial%20Ratios).xlsx" TargetMode="External"/><Relationship Id="rId1" Type="http://schemas.openxmlformats.org/officeDocument/2006/relationships/externalLinkPath" Target="UptoSkills%20Task%202%20(Financial%20Ratio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buja Cement"/>
      <sheetName val="Ambuja Financials"/>
      <sheetName val="Infosys"/>
      <sheetName val="Infosys Financials"/>
      <sheetName val="P&amp;G Hygiene"/>
      <sheetName val="P&amp;G Financials"/>
      <sheetName val="HDFC Bank"/>
      <sheetName val="HDFC Financials"/>
      <sheetName val="Bajaj Holdings"/>
      <sheetName val="Bajaj Financials"/>
    </sheetNames>
    <sheetDataSet>
      <sheetData sheetId="0"/>
      <sheetData sheetId="1">
        <row r="3">
          <cell r="B3">
            <v>17919.34</v>
          </cell>
          <cell r="C3">
            <v>19985.43</v>
          </cell>
          <cell r="D3">
            <v>13979.04</v>
          </cell>
          <cell r="E3">
            <v>11371.86</v>
          </cell>
        </row>
        <row r="5">
          <cell r="B5">
            <v>18771.97</v>
          </cell>
          <cell r="C5">
            <v>20937.7</v>
          </cell>
          <cell r="D5">
            <v>14250.59</v>
          </cell>
          <cell r="E5">
            <v>11743.86</v>
          </cell>
          <cell r="F5">
            <v>12094.4</v>
          </cell>
        </row>
        <row r="9">
          <cell r="B9">
            <v>2600.8599999999997</v>
          </cell>
          <cell r="C9">
            <v>3955.4200000000019</v>
          </cell>
          <cell r="D9">
            <v>3201.3900000000003</v>
          </cell>
          <cell r="E9">
            <v>2625.4800000000005</v>
          </cell>
          <cell r="F9">
            <v>2575.37</v>
          </cell>
        </row>
        <row r="11">
          <cell r="B11">
            <v>1662.9099999999996</v>
          </cell>
          <cell r="C11">
            <v>3123.0000000000018</v>
          </cell>
          <cell r="D11">
            <v>2649.6500000000005</v>
          </cell>
          <cell r="E11">
            <v>2104.3100000000004</v>
          </cell>
          <cell r="F11">
            <v>2031.54</v>
          </cell>
        </row>
        <row r="13">
          <cell r="B13">
            <v>3107.45</v>
          </cell>
          <cell r="C13">
            <v>3055.05</v>
          </cell>
          <cell r="D13">
            <v>2787.9</v>
          </cell>
          <cell r="E13">
            <v>2414.38</v>
          </cell>
        </row>
        <row r="14">
          <cell r="B14">
            <v>772.76</v>
          </cell>
          <cell r="C14">
            <v>501.56</v>
          </cell>
          <cell r="D14">
            <v>704.71</v>
          </cell>
          <cell r="E14">
            <v>624.28</v>
          </cell>
        </row>
        <row r="15">
          <cell r="B15">
            <v>2334.69</v>
          </cell>
          <cell r="C15">
            <v>2553.4899999999998</v>
          </cell>
          <cell r="D15">
            <v>2083.19</v>
          </cell>
          <cell r="E15">
            <v>1790.1</v>
          </cell>
        </row>
        <row r="16">
          <cell r="B16">
            <v>915.36</v>
          </cell>
          <cell r="C16">
            <v>814.82</v>
          </cell>
          <cell r="D16">
            <v>539.97</v>
          </cell>
          <cell r="E16">
            <v>515.92999999999995</v>
          </cell>
        </row>
        <row r="27">
          <cell r="B27">
            <v>1136.33</v>
          </cell>
          <cell r="C27">
            <v>284.62</v>
          </cell>
          <cell r="D27">
            <v>3984.7</v>
          </cell>
          <cell r="E27">
            <v>2716.91</v>
          </cell>
        </row>
        <row r="36">
          <cell r="B36">
            <v>37664.32</v>
          </cell>
          <cell r="C36">
            <v>29480.659999999996</v>
          </cell>
          <cell r="D36">
            <v>22826.120000000003</v>
          </cell>
          <cell r="E36">
            <v>20937.850000000002</v>
          </cell>
        </row>
        <row r="37">
          <cell r="B37">
            <v>44128.79</v>
          </cell>
          <cell r="C37">
            <v>35904.129999999997</v>
          </cell>
          <cell r="D37">
            <v>28182.79</v>
          </cell>
          <cell r="E37">
            <v>25481.38</v>
          </cell>
        </row>
        <row r="40">
          <cell r="B40">
            <v>37006.5</v>
          </cell>
          <cell r="C40">
            <v>28505.54</v>
          </cell>
          <cell r="D40">
            <v>22204.93</v>
          </cell>
          <cell r="E40">
            <v>20315.86</v>
          </cell>
        </row>
        <row r="47">
          <cell r="B47">
            <v>7122.29</v>
          </cell>
          <cell r="C47">
            <v>7398.59</v>
          </cell>
          <cell r="D47">
            <v>5977.86</v>
          </cell>
          <cell r="E47">
            <v>5165.5200000000004</v>
          </cell>
        </row>
        <row r="49">
          <cell r="B49">
            <v>219.76759870000001</v>
          </cell>
          <cell r="C49">
            <v>198.56452289999999</v>
          </cell>
          <cell r="D49">
            <v>198.52480915999999</v>
          </cell>
          <cell r="E49">
            <v>198.45898</v>
          </cell>
        </row>
        <row r="57">
          <cell r="B57">
            <v>14058.08</v>
          </cell>
          <cell r="C57">
            <v>11775.88</v>
          </cell>
          <cell r="D57">
            <v>11796.91</v>
          </cell>
          <cell r="E57">
            <v>11792.21</v>
          </cell>
        </row>
        <row r="61">
          <cell r="B61">
            <v>496.41</v>
          </cell>
          <cell r="C61">
            <v>1251.4100000000001</v>
          </cell>
          <cell r="D61">
            <v>202.1</v>
          </cell>
          <cell r="E61">
            <v>3664.61</v>
          </cell>
        </row>
        <row r="65">
          <cell r="B65">
            <v>535.79</v>
          </cell>
          <cell r="C65">
            <v>519.33000000000004</v>
          </cell>
          <cell r="D65">
            <v>366.39</v>
          </cell>
          <cell r="E65">
            <v>240.67</v>
          </cell>
        </row>
        <row r="73">
          <cell r="B73">
            <v>0.1935622979918552</v>
          </cell>
          <cell r="C73">
            <v>0.13433106442072265</v>
          </cell>
          <cell r="D73">
            <v>5.0520548178516034E-2</v>
          </cell>
          <cell r="E73">
            <v>-4.4236222684956618E-3</v>
          </cell>
        </row>
        <row r="74">
          <cell r="B74">
            <v>0.24740560527492367</v>
          </cell>
          <cell r="C74">
            <v>0.2188522601717407</v>
          </cell>
          <cell r="D74">
            <v>0.12533216193286753</v>
          </cell>
          <cell r="E74">
            <v>6.4542815185048855E-2</v>
          </cell>
        </row>
        <row r="75">
          <cell r="B75">
            <v>7.5227209226246053E-2</v>
          </cell>
          <cell r="C75">
            <v>7.0193104361777045E-2</v>
          </cell>
          <cell r="D75">
            <v>6.1291164396623542E-2</v>
          </cell>
          <cell r="E75">
            <v>4.6591630658675207E-2</v>
          </cell>
        </row>
        <row r="76">
          <cell r="B76">
            <v>7.5227209226246053E-2</v>
          </cell>
          <cell r="C76">
            <v>7.0193104361777045E-2</v>
          </cell>
          <cell r="D76">
            <v>6.1291164396623542E-2</v>
          </cell>
          <cell r="E76">
            <v>4.6591630658675207E-2</v>
          </cell>
        </row>
        <row r="77">
          <cell r="B77">
            <v>0.40606914442929432</v>
          </cell>
          <cell r="C77">
            <v>0.55663317841150872</v>
          </cell>
          <cell r="D77">
            <v>0.49601334715264173</v>
          </cell>
          <cell r="E77">
            <v>0.4462811668755774</v>
          </cell>
        </row>
        <row r="80">
          <cell r="B80">
            <v>167.23375155120169</v>
          </cell>
          <cell r="C80">
            <v>142.35277071239597</v>
          </cell>
          <cell r="D80">
            <v>110.97242754302013</v>
          </cell>
          <cell r="E80">
            <v>101.48807577263574</v>
          </cell>
        </row>
      </sheetData>
      <sheetData sheetId="2"/>
      <sheetData sheetId="3">
        <row r="4">
          <cell r="B4">
            <v>136350</v>
          </cell>
          <cell r="C4">
            <v>127873</v>
          </cell>
          <cell r="D4">
            <v>107164</v>
          </cell>
          <cell r="E4">
            <v>88379</v>
          </cell>
          <cell r="F4">
            <v>81747</v>
          </cell>
        </row>
        <row r="12">
          <cell r="B12">
            <v>32124</v>
          </cell>
          <cell r="C12">
            <v>31065</v>
          </cell>
          <cell r="D12">
            <v>27761</v>
          </cell>
          <cell r="E12">
            <v>24753</v>
          </cell>
          <cell r="F12">
            <v>20564</v>
          </cell>
        </row>
        <row r="13">
          <cell r="B13">
            <v>8719</v>
          </cell>
          <cell r="C13">
            <v>8375</v>
          </cell>
          <cell r="D13">
            <v>7260</v>
          </cell>
          <cell r="E13">
            <v>6429</v>
          </cell>
          <cell r="F13">
            <v>4934</v>
          </cell>
        </row>
        <row r="14">
          <cell r="B14">
            <v>27234</v>
          </cell>
          <cell r="C14">
            <v>23268</v>
          </cell>
          <cell r="D14">
            <v>21235</v>
          </cell>
          <cell r="E14">
            <v>18048</v>
          </cell>
          <cell r="F14">
            <v>15543</v>
          </cell>
        </row>
        <row r="35">
          <cell r="B35">
            <v>43866</v>
          </cell>
          <cell r="C35">
            <v>24640</v>
          </cell>
          <cell r="D35">
            <v>27461</v>
          </cell>
          <cell r="E35">
            <v>30660</v>
          </cell>
          <cell r="F35">
            <v>28600</v>
          </cell>
        </row>
        <row r="36">
          <cell r="B36">
            <v>114950</v>
          </cell>
          <cell r="C36">
            <v>101337</v>
          </cell>
          <cell r="D36">
            <v>99387</v>
          </cell>
          <cell r="E36">
            <v>93939</v>
          </cell>
          <cell r="F36">
            <v>81041</v>
          </cell>
        </row>
        <row r="39">
          <cell r="B39">
            <v>81176</v>
          </cell>
          <cell r="C39">
            <v>67745</v>
          </cell>
          <cell r="D39">
            <v>69306</v>
          </cell>
          <cell r="E39">
            <v>71531</v>
          </cell>
          <cell r="F39">
            <v>62234</v>
          </cell>
        </row>
        <row r="46">
          <cell r="B46">
            <v>33774</v>
          </cell>
          <cell r="C46">
            <v>33592</v>
          </cell>
          <cell r="D46">
            <v>30081</v>
          </cell>
          <cell r="E46">
            <v>22408</v>
          </cell>
          <cell r="F46">
            <v>18807</v>
          </cell>
        </row>
        <row r="49">
          <cell r="B49">
            <v>415.08674639999998</v>
          </cell>
          <cell r="C49">
            <v>414.85600440000002</v>
          </cell>
          <cell r="D49">
            <v>420.6738641</v>
          </cell>
          <cell r="E49">
            <v>426.06608460000001</v>
          </cell>
          <cell r="F49">
            <v>425.8992566</v>
          </cell>
        </row>
        <row r="57">
          <cell r="B57">
            <v>14733</v>
          </cell>
          <cell r="C57">
            <v>13674</v>
          </cell>
          <cell r="D57">
            <v>12697</v>
          </cell>
          <cell r="E57">
            <v>9155</v>
          </cell>
          <cell r="F57">
            <v>9551</v>
          </cell>
        </row>
        <row r="68">
          <cell r="B68">
            <v>23352</v>
          </cell>
          <cell r="C68">
            <v>23686</v>
          </cell>
          <cell r="D68">
            <v>22869</v>
          </cell>
          <cell r="E68">
            <v>22118</v>
          </cell>
          <cell r="F68">
            <v>13916</v>
          </cell>
        </row>
        <row r="70">
          <cell r="B70">
            <v>0.38160939538929972</v>
          </cell>
          <cell r="C70">
            <v>0.24314909657874223</v>
          </cell>
          <cell r="D70">
            <v>0.27630374193808044</v>
          </cell>
          <cell r="E70">
            <v>0.32638201386005811</v>
          </cell>
          <cell r="F70">
            <v>0.35290778741624612</v>
          </cell>
        </row>
        <row r="71">
          <cell r="B71">
            <v>0.54415832970856892</v>
          </cell>
          <cell r="C71">
            <v>0.51494518290456592</v>
          </cell>
          <cell r="D71">
            <v>0.55790998822783666</v>
          </cell>
          <cell r="E71">
            <v>0.61229095476852002</v>
          </cell>
          <cell r="F71">
            <v>0.64682074505497222</v>
          </cell>
        </row>
        <row r="72">
          <cell r="B72">
            <v>0.28187037842540236</v>
          </cell>
          <cell r="C72">
            <v>0.30810069372489812</v>
          </cell>
          <cell r="D72">
            <v>0.28061014015917574</v>
          </cell>
          <cell r="E72">
            <v>0.26484207837000606</v>
          </cell>
          <cell r="F72">
            <v>0.25515479818857123</v>
          </cell>
        </row>
        <row r="73">
          <cell r="B73">
            <v>4.6331497601705456E-2</v>
          </cell>
          <cell r="C73">
            <v>4.6756668254346274E-2</v>
          </cell>
          <cell r="D73">
            <v>4.8273993550746325E-2</v>
          </cell>
          <cell r="E73">
            <v>6.017359871474473E-2</v>
          </cell>
          <cell r="F73">
            <v>9.3712447492954751E-2</v>
          </cell>
        </row>
        <row r="74">
          <cell r="B74">
            <v>1.1216441931274468</v>
          </cell>
          <cell r="C74">
            <v>1.223778086977116</v>
          </cell>
          <cell r="D74">
            <v>1.0458108203286145</v>
          </cell>
          <cell r="E74">
            <v>0.91455093198777926</v>
          </cell>
          <cell r="F74">
            <v>0.97539517034587431</v>
          </cell>
        </row>
        <row r="76">
          <cell r="B76">
            <v>317240</v>
          </cell>
          <cell r="C76">
            <v>343234</v>
          </cell>
          <cell r="D76">
            <v>314015</v>
          </cell>
          <cell r="E76">
            <v>259619</v>
          </cell>
          <cell r="F76">
            <v>242371</v>
          </cell>
        </row>
      </sheetData>
      <sheetData sheetId="4">
        <row r="3">
          <cell r="C3">
            <v>6.18</v>
          </cell>
          <cell r="D3">
            <v>6.07</v>
          </cell>
          <cell r="E3">
            <v>6</v>
          </cell>
          <cell r="F3">
            <v>5.69</v>
          </cell>
          <cell r="G3">
            <v>5.13</v>
          </cell>
        </row>
        <row r="6">
          <cell r="C6">
            <v>21.13845463619943</v>
          </cell>
          <cell r="D6">
            <v>19.627064254593584</v>
          </cell>
          <cell r="E6">
            <v>19.273890548213263</v>
          </cell>
          <cell r="F6">
            <v>18.89080090228984</v>
          </cell>
          <cell r="G6">
            <v>18.535154123257744</v>
          </cell>
        </row>
      </sheetData>
      <sheetData sheetId="5">
        <row r="4">
          <cell r="B4">
            <v>84039</v>
          </cell>
          <cell r="C4">
            <v>82006</v>
          </cell>
          <cell r="D4">
            <v>80187</v>
          </cell>
          <cell r="E4">
            <v>76118</v>
          </cell>
          <cell r="F4">
            <v>70950</v>
          </cell>
          <cell r="G4">
            <v>67684</v>
          </cell>
        </row>
        <row r="6">
          <cell r="B6">
            <v>85180</v>
          </cell>
          <cell r="C6">
            <v>82981</v>
          </cell>
          <cell r="D6">
            <v>80808</v>
          </cell>
          <cell r="E6">
            <v>76249</v>
          </cell>
          <cell r="F6">
            <v>71543</v>
          </cell>
          <cell r="G6">
            <v>68776</v>
          </cell>
        </row>
        <row r="7">
          <cell r="B7">
            <v>40848</v>
          </cell>
          <cell r="C7">
            <v>42760</v>
          </cell>
          <cell r="D7">
            <v>42157</v>
          </cell>
          <cell r="E7">
            <v>37108</v>
          </cell>
          <cell r="F7">
            <v>35250</v>
          </cell>
        </row>
        <row r="8">
          <cell r="B8">
            <v>43191</v>
          </cell>
          <cell r="C8">
            <v>39246</v>
          </cell>
          <cell r="D8">
            <v>38030</v>
          </cell>
          <cell r="E8">
            <v>39010</v>
          </cell>
          <cell r="F8">
            <v>35700</v>
          </cell>
        </row>
        <row r="11">
          <cell r="B11">
            <v>18545</v>
          </cell>
          <cell r="C11">
            <v>18134</v>
          </cell>
          <cell r="D11">
            <v>17813</v>
          </cell>
          <cell r="E11">
            <v>17986</v>
          </cell>
          <cell r="F11">
            <v>15706</v>
          </cell>
          <cell r="G11">
            <v>19927</v>
          </cell>
        </row>
        <row r="12">
          <cell r="B12">
            <v>925</v>
          </cell>
          <cell r="C12">
            <v>756</v>
          </cell>
          <cell r="D12">
            <v>439</v>
          </cell>
          <cell r="E12">
            <v>502</v>
          </cell>
          <cell r="F12">
            <v>465</v>
          </cell>
        </row>
        <row r="13">
          <cell r="B13">
            <v>18761</v>
          </cell>
          <cell r="C13">
            <v>18353</v>
          </cell>
          <cell r="D13">
            <v>17995</v>
          </cell>
          <cell r="E13">
            <v>17615</v>
          </cell>
          <cell r="F13">
            <v>15834</v>
          </cell>
        </row>
        <row r="14">
          <cell r="B14">
            <v>3787</v>
          </cell>
          <cell r="C14">
            <v>3615</v>
          </cell>
          <cell r="D14">
            <v>3202</v>
          </cell>
          <cell r="E14">
            <v>3263</v>
          </cell>
          <cell r="F14">
            <v>2731</v>
          </cell>
        </row>
        <row r="15">
          <cell r="B15">
            <v>14879</v>
          </cell>
          <cell r="C15">
            <v>14653</v>
          </cell>
          <cell r="D15">
            <v>14742</v>
          </cell>
          <cell r="E15">
            <v>14306</v>
          </cell>
          <cell r="F15">
            <v>13027</v>
          </cell>
        </row>
        <row r="21">
          <cell r="B21">
            <v>122370</v>
          </cell>
          <cell r="C21">
            <v>120829</v>
          </cell>
          <cell r="D21">
            <v>117208</v>
          </cell>
          <cell r="E21">
            <v>119307</v>
          </cell>
          <cell r="F21">
            <v>120700</v>
          </cell>
        </row>
        <row r="24">
          <cell r="B24">
            <v>22152</v>
          </cell>
          <cell r="C24">
            <v>21909</v>
          </cell>
          <cell r="D24">
            <v>21195</v>
          </cell>
          <cell r="E24">
            <v>21686</v>
          </cell>
          <cell r="F24">
            <v>20692</v>
          </cell>
        </row>
        <row r="25">
          <cell r="B25">
            <v>22031</v>
          </cell>
          <cell r="C25">
            <v>21552</v>
          </cell>
          <cell r="D25">
            <v>21441</v>
          </cell>
          <cell r="E25">
            <v>21189</v>
          </cell>
          <cell r="F25">
            <v>20982</v>
          </cell>
        </row>
        <row r="27">
          <cell r="B27">
            <v>9482</v>
          </cell>
          <cell r="C27">
            <v>8246</v>
          </cell>
          <cell r="D27">
            <v>7214</v>
          </cell>
          <cell r="E27">
            <v>10288</v>
          </cell>
          <cell r="F27">
            <v>16181</v>
          </cell>
        </row>
        <row r="30">
          <cell r="B30">
            <v>6118</v>
          </cell>
          <cell r="C30">
            <v>5471</v>
          </cell>
          <cell r="D30">
            <v>5143</v>
          </cell>
          <cell r="E30">
            <v>4725</v>
          </cell>
          <cell r="F30">
            <v>4178</v>
          </cell>
        </row>
        <row r="31">
          <cell r="B31">
            <v>5795</v>
          </cell>
          <cell r="C31">
            <v>5307</v>
          </cell>
          <cell r="D31">
            <v>4934</v>
          </cell>
          <cell r="E31">
            <v>4452</v>
          </cell>
          <cell r="F31">
            <v>4565</v>
          </cell>
        </row>
        <row r="32">
          <cell r="B32">
            <v>7016</v>
          </cell>
          <cell r="C32">
            <v>7073</v>
          </cell>
          <cell r="D32">
            <v>6924</v>
          </cell>
          <cell r="E32">
            <v>5983</v>
          </cell>
          <cell r="F32">
            <v>5498</v>
          </cell>
        </row>
        <row r="35">
          <cell r="B35">
            <v>7045</v>
          </cell>
          <cell r="C35">
            <v>6999</v>
          </cell>
          <cell r="D35">
            <v>6454</v>
          </cell>
          <cell r="E35">
            <v>5741</v>
          </cell>
          <cell r="F35">
            <v>5258</v>
          </cell>
        </row>
        <row r="36">
          <cell r="B36">
            <v>2095</v>
          </cell>
          <cell r="C36">
            <v>1858</v>
          </cell>
          <cell r="D36">
            <v>2372</v>
          </cell>
          <cell r="E36">
            <v>2095</v>
          </cell>
          <cell r="F36">
            <v>2130</v>
          </cell>
        </row>
        <row r="38">
          <cell r="B38">
            <v>24709</v>
          </cell>
          <cell r="C38">
            <v>22648</v>
          </cell>
          <cell r="D38">
            <v>21653</v>
          </cell>
          <cell r="E38">
            <v>23091</v>
          </cell>
          <cell r="F38">
            <v>27987</v>
          </cell>
        </row>
        <row r="39">
          <cell r="B39">
            <v>-8918</v>
          </cell>
          <cell r="C39">
            <v>-13108</v>
          </cell>
          <cell r="D39">
            <v>-11428</v>
          </cell>
          <cell r="E39">
            <v>-10041</v>
          </cell>
          <cell r="F39">
            <v>-4989</v>
          </cell>
        </row>
        <row r="40">
          <cell r="B40">
            <v>122370</v>
          </cell>
          <cell r="C40">
            <v>120829</v>
          </cell>
          <cell r="D40">
            <v>117208</v>
          </cell>
          <cell r="E40">
            <v>119307</v>
          </cell>
          <cell r="F40">
            <v>120700</v>
          </cell>
        </row>
        <row r="42">
          <cell r="B42">
            <v>50559</v>
          </cell>
          <cell r="C42">
            <v>47065</v>
          </cell>
          <cell r="D42">
            <v>46854</v>
          </cell>
          <cell r="E42">
            <v>46654</v>
          </cell>
          <cell r="F42">
            <v>46878</v>
          </cell>
        </row>
        <row r="46">
          <cell r="B46">
            <v>15364</v>
          </cell>
          <cell r="C46">
            <v>14598</v>
          </cell>
          <cell r="D46">
            <v>14882</v>
          </cell>
          <cell r="E46">
            <v>13720</v>
          </cell>
          <cell r="F46">
            <v>12071</v>
          </cell>
        </row>
        <row r="48">
          <cell r="B48">
            <v>33627</v>
          </cell>
          <cell r="C48">
            <v>35756</v>
          </cell>
          <cell r="D48">
            <v>33081</v>
          </cell>
          <cell r="E48">
            <v>33132</v>
          </cell>
          <cell r="F48">
            <v>32976</v>
          </cell>
        </row>
        <row r="50">
          <cell r="B50">
            <v>71811</v>
          </cell>
          <cell r="C50">
            <v>73764</v>
          </cell>
          <cell r="D50">
            <v>70354</v>
          </cell>
          <cell r="E50">
            <v>72653</v>
          </cell>
          <cell r="F50">
            <v>73822</v>
          </cell>
        </row>
        <row r="51">
          <cell r="B51">
            <v>32922</v>
          </cell>
          <cell r="C51">
            <v>35248</v>
          </cell>
          <cell r="D51">
            <v>31925</v>
          </cell>
          <cell r="E51">
            <v>31967</v>
          </cell>
          <cell r="F51">
            <v>34589</v>
          </cell>
        </row>
        <row r="52">
          <cell r="B52">
            <v>2354.0509870000001</v>
          </cell>
          <cell r="C52">
            <v>2357.3061870000001</v>
          </cell>
          <cell r="D52">
            <v>2389.553883</v>
          </cell>
          <cell r="E52">
            <v>2427.4248739999998</v>
          </cell>
          <cell r="F52">
            <v>2486.0866919999999</v>
          </cell>
        </row>
        <row r="53">
          <cell r="B53">
            <v>23440</v>
          </cell>
          <cell r="C53">
            <v>27002</v>
          </cell>
          <cell r="D53">
            <v>24711</v>
          </cell>
          <cell r="E53">
            <v>21679</v>
          </cell>
          <cell r="F53">
            <v>18408</v>
          </cell>
        </row>
        <row r="56">
          <cell r="B56">
            <v>-11013</v>
          </cell>
          <cell r="C56">
            <v>-13108</v>
          </cell>
          <cell r="D56">
            <v>-10734.5</v>
          </cell>
          <cell r="E56">
            <v>-7515</v>
          </cell>
          <cell r="F56">
            <v>-6264</v>
          </cell>
        </row>
        <row r="59">
          <cell r="B59">
            <v>19846</v>
          </cell>
          <cell r="C59">
            <v>16848</v>
          </cell>
          <cell r="D59">
            <v>16723</v>
          </cell>
          <cell r="E59">
            <v>18371</v>
          </cell>
          <cell r="F59">
            <v>17403</v>
          </cell>
        </row>
        <row r="60">
          <cell r="B60">
            <v>9312</v>
          </cell>
          <cell r="C60">
            <v>8999</v>
          </cell>
          <cell r="D60">
            <v>8770</v>
          </cell>
          <cell r="E60">
            <v>8263</v>
          </cell>
          <cell r="F60">
            <v>7789</v>
          </cell>
        </row>
        <row r="61">
          <cell r="B61">
            <v>3322</v>
          </cell>
          <cell r="C61">
            <v>3062</v>
          </cell>
          <cell r="D61">
            <v>3156</v>
          </cell>
          <cell r="E61">
            <v>2787</v>
          </cell>
          <cell r="F61">
            <v>3073</v>
          </cell>
        </row>
        <row r="62">
          <cell r="B62">
            <v>16524</v>
          </cell>
          <cell r="C62">
            <v>13786</v>
          </cell>
          <cell r="D62">
            <v>13567</v>
          </cell>
          <cell r="E62">
            <v>15584</v>
          </cell>
          <cell r="F62">
            <v>14330</v>
          </cell>
        </row>
        <row r="64">
          <cell r="B64">
            <v>0.15943350000000001</v>
          </cell>
          <cell r="C64">
            <v>0.15943350000000001</v>
          </cell>
          <cell r="D64">
            <v>0.15943350000000001</v>
          </cell>
          <cell r="E64">
            <v>0.15943350000000001</v>
          </cell>
          <cell r="F64">
            <v>0.15943350000000001</v>
          </cell>
        </row>
        <row r="65">
          <cell r="B65">
            <v>-5.008812496039619</v>
          </cell>
          <cell r="C65">
            <v>-7.3715498206512784</v>
          </cell>
          <cell r="D65">
            <v>-6.915516790629324</v>
          </cell>
          <cell r="E65">
            <v>-7.3790131228588542</v>
          </cell>
          <cell r="F65">
            <v>-5.516702230913193</v>
          </cell>
        </row>
        <row r="66">
          <cell r="B66">
            <v>2896</v>
          </cell>
          <cell r="C66">
            <v>2714</v>
          </cell>
          <cell r="D66">
            <v>2807</v>
          </cell>
          <cell r="E66">
            <v>2735</v>
          </cell>
          <cell r="F66">
            <v>3013</v>
          </cell>
        </row>
        <row r="67">
          <cell r="B67">
            <v>8.4305735557969879</v>
          </cell>
          <cell r="C67">
            <v>7.147141127831774</v>
          </cell>
          <cell r="D67">
            <v>6.9983774456698447</v>
          </cell>
          <cell r="E67">
            <v>7.5681023939280934</v>
          </cell>
          <cell r="F67">
            <v>7.0001581425142039</v>
          </cell>
        </row>
        <row r="70">
          <cell r="B70">
            <v>25702</v>
          </cell>
          <cell r="C70">
            <v>24932</v>
          </cell>
          <cell r="D70">
            <v>23269</v>
          </cell>
          <cell r="E70">
            <v>23087</v>
          </cell>
          <cell r="F70">
            <v>23400</v>
          </cell>
        </row>
        <row r="71">
          <cell r="B71">
            <v>7220</v>
          </cell>
          <cell r="C71">
            <v>10316</v>
          </cell>
          <cell r="D71">
            <v>8656</v>
          </cell>
          <cell r="E71">
            <v>8880</v>
          </cell>
          <cell r="F71">
            <v>11189</v>
          </cell>
        </row>
        <row r="72">
          <cell r="B72">
            <v>-7.2877339217128384E-2</v>
          </cell>
          <cell r="C72">
            <v>-0.10848389045676121</v>
          </cell>
          <cell r="D72">
            <v>-9.7501877004982598E-2</v>
          </cell>
          <cell r="E72">
            <v>-8.4161029947949412E-2</v>
          </cell>
          <cell r="F72">
            <v>-4.1333885666942835E-2</v>
          </cell>
        </row>
        <row r="73">
          <cell r="B73">
            <v>1.011775762033178</v>
          </cell>
          <cell r="C73">
            <v>0.97799369356694166</v>
          </cell>
          <cell r="D73">
            <v>0.95922633267353763</v>
          </cell>
          <cell r="E73">
            <v>0.89159898413337024</v>
          </cell>
          <cell r="F73">
            <v>0.83048053024026514</v>
          </cell>
        </row>
        <row r="74">
          <cell r="B74">
            <v>0.15154858216883224</v>
          </cell>
          <cell r="C74">
            <v>0.15007986493308725</v>
          </cell>
          <cell r="D74">
            <v>0.15197768070438877</v>
          </cell>
          <cell r="E74">
            <v>0.15075393732136422</v>
          </cell>
          <cell r="F74">
            <v>0.13012427506213753</v>
          </cell>
        </row>
        <row r="75">
          <cell r="B75">
            <v>1.302880607992155E-6</v>
          </cell>
          <cell r="C75">
            <v>1.3194969750639334E-6</v>
          </cell>
          <cell r="D75">
            <v>1.360261244966214E-6</v>
          </cell>
          <cell r="E75">
            <v>1.3363298046216903E-6</v>
          </cell>
          <cell r="F75">
            <v>1.320907207953604E-6</v>
          </cell>
        </row>
        <row r="76">
          <cell r="B76">
            <v>0.68676146114243686</v>
          </cell>
          <cell r="C76">
            <v>0.67869468422315837</v>
          </cell>
          <cell r="D76">
            <v>0.68414272063340387</v>
          </cell>
          <cell r="E76">
            <v>0.63800112315287449</v>
          </cell>
          <cell r="F76">
            <v>0.58782104391052192</v>
          </cell>
        </row>
        <row r="78">
          <cell r="B78">
            <v>108000</v>
          </cell>
          <cell r="C78">
            <v>107000</v>
          </cell>
          <cell r="D78">
            <v>106000</v>
          </cell>
          <cell r="E78">
            <v>101000</v>
          </cell>
          <cell r="F78">
            <v>99000</v>
          </cell>
        </row>
        <row r="80">
          <cell r="B80">
            <v>3.9557342009262095</v>
          </cell>
          <cell r="C80">
            <v>3.8174930561110005</v>
          </cell>
          <cell r="D80">
            <v>3.670141134875593</v>
          </cell>
          <cell r="E80">
            <v>3.4040188384425365</v>
          </cell>
          <cell r="F80">
            <v>3.1330363599404203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0F27-9206-4324-A852-23B948EB7BFE}">
  <dimension ref="A1:G67"/>
  <sheetViews>
    <sheetView tabSelected="1" workbookViewId="0">
      <selection activeCell="H9" sqref="H9"/>
    </sheetView>
  </sheetViews>
  <sheetFormatPr defaultRowHeight="14.4" x14ac:dyDescent="0.3"/>
  <cols>
    <col min="1" max="1" width="24.6640625" customWidth="1"/>
    <col min="2" max="2" width="34.44140625" customWidth="1"/>
    <col min="3" max="3" width="10.88671875" customWidth="1"/>
    <col min="4" max="4" width="21.44140625" customWidth="1"/>
    <col min="5" max="5" width="10.5546875" customWidth="1"/>
    <col min="6" max="6" width="10.44140625" customWidth="1"/>
  </cols>
  <sheetData>
    <row r="1" spans="1:7" ht="15.6" x14ac:dyDescent="0.3">
      <c r="A1" s="23" t="s">
        <v>0</v>
      </c>
      <c r="B1" s="24"/>
      <c r="C1" s="24"/>
      <c r="D1" s="24"/>
      <c r="E1" s="24"/>
      <c r="F1" s="24"/>
      <c r="G1" s="25"/>
    </row>
    <row r="2" spans="1:7" x14ac:dyDescent="0.3">
      <c r="A2" s="1" t="s">
        <v>45</v>
      </c>
      <c r="B2" s="2" t="s">
        <v>1</v>
      </c>
      <c r="C2" s="3">
        <v>2024</v>
      </c>
      <c r="D2" s="3" t="s">
        <v>46</v>
      </c>
      <c r="E2" s="3">
        <v>2021</v>
      </c>
      <c r="F2" s="3">
        <v>2020</v>
      </c>
    </row>
    <row r="3" spans="1:7" ht="16.8" x14ac:dyDescent="0.3">
      <c r="A3" s="4">
        <v>1</v>
      </c>
      <c r="B3" s="5" t="s">
        <v>2</v>
      </c>
      <c r="C3" s="6">
        <v>11.74</v>
      </c>
      <c r="D3" s="6">
        <v>12.86</v>
      </c>
      <c r="E3" s="6">
        <v>10.49</v>
      </c>
      <c r="F3" s="6">
        <v>9.02</v>
      </c>
    </row>
    <row r="4" spans="1:7" ht="16.8" x14ac:dyDescent="0.3">
      <c r="A4" s="4">
        <v>2</v>
      </c>
      <c r="B4" s="5" t="s">
        <v>3</v>
      </c>
      <c r="C4" s="6">
        <v>10.88</v>
      </c>
      <c r="D4" s="6">
        <v>12.49</v>
      </c>
      <c r="E4" s="6">
        <v>10.49</v>
      </c>
      <c r="F4" s="6">
        <v>9.01</v>
      </c>
    </row>
    <row r="5" spans="1:7" ht="16.8" x14ac:dyDescent="0.3">
      <c r="A5" s="4">
        <v>3</v>
      </c>
      <c r="B5" s="5" t="s">
        <v>4</v>
      </c>
      <c r="C5" s="6">
        <v>12.55</v>
      </c>
      <c r="D5" s="6">
        <v>10.119999999999999</v>
      </c>
      <c r="E5" s="6">
        <v>12.47</v>
      </c>
      <c r="F5" s="6">
        <v>13.13</v>
      </c>
    </row>
    <row r="6" spans="1:7" ht="16.8" x14ac:dyDescent="0.3">
      <c r="A6" s="4">
        <v>4</v>
      </c>
      <c r="B6" s="5" t="s">
        <v>5</v>
      </c>
      <c r="C6" s="6">
        <v>168.39</v>
      </c>
      <c r="D6" s="6">
        <v>143.56</v>
      </c>
      <c r="E6" s="6">
        <v>111.85</v>
      </c>
      <c r="F6" s="6">
        <v>102.37</v>
      </c>
    </row>
    <row r="7" spans="1:7" ht="16.8" x14ac:dyDescent="0.3">
      <c r="A7" s="4">
        <v>5</v>
      </c>
      <c r="B7" s="5" t="s">
        <v>6</v>
      </c>
      <c r="C7" s="6">
        <v>2.2599999999999998</v>
      </c>
      <c r="D7" s="6">
        <v>6.3</v>
      </c>
      <c r="E7" s="6">
        <v>1.02</v>
      </c>
      <c r="F7" s="6">
        <v>18.47</v>
      </c>
    </row>
    <row r="8" spans="1:7" ht="16.8" x14ac:dyDescent="0.3">
      <c r="A8" s="4">
        <v>6</v>
      </c>
      <c r="B8" s="5" t="s">
        <v>7</v>
      </c>
      <c r="C8" s="6">
        <v>81.540000000000006</v>
      </c>
      <c r="D8" s="6">
        <v>100.65</v>
      </c>
      <c r="E8" s="6">
        <v>70.41</v>
      </c>
      <c r="F8" s="6">
        <v>57.3</v>
      </c>
    </row>
    <row r="9" spans="1:7" ht="16.8" x14ac:dyDescent="0.3">
      <c r="A9" s="4">
        <v>7</v>
      </c>
      <c r="B9" s="5" t="s">
        <v>8</v>
      </c>
      <c r="C9" s="6">
        <v>85.42</v>
      </c>
      <c r="D9" s="6">
        <v>105.45</v>
      </c>
      <c r="E9" s="6">
        <v>71.83</v>
      </c>
      <c r="F9" s="6">
        <v>59.18</v>
      </c>
    </row>
    <row r="10" spans="1:7" ht="16.8" x14ac:dyDescent="0.3">
      <c r="A10" s="4">
        <v>8</v>
      </c>
      <c r="B10" s="5" t="s">
        <v>9</v>
      </c>
      <c r="C10" s="6">
        <v>81.150000000000006</v>
      </c>
      <c r="D10" s="6">
        <v>101.25</v>
      </c>
      <c r="E10" s="6">
        <v>69.05</v>
      </c>
      <c r="F10" s="6">
        <v>56.55</v>
      </c>
    </row>
    <row r="11" spans="1:7" ht="16.8" x14ac:dyDescent="0.3">
      <c r="A11" s="4">
        <v>9</v>
      </c>
      <c r="B11" s="5" t="s">
        <v>10</v>
      </c>
      <c r="C11" s="6">
        <v>14.14</v>
      </c>
      <c r="D11" s="6">
        <v>15.39</v>
      </c>
      <c r="E11" s="6">
        <v>14.04</v>
      </c>
      <c r="F11" s="6">
        <v>12.17</v>
      </c>
    </row>
    <row r="12" spans="1:7" ht="16.8" x14ac:dyDescent="0.3">
      <c r="A12" s="4">
        <v>10</v>
      </c>
      <c r="B12" s="5" t="s">
        <v>11</v>
      </c>
      <c r="C12" s="6">
        <v>10.62</v>
      </c>
      <c r="D12" s="6">
        <v>12.86</v>
      </c>
      <c r="E12" s="6">
        <v>10.49</v>
      </c>
      <c r="F12" s="6">
        <v>9.02</v>
      </c>
    </row>
    <row r="13" spans="1:7" ht="16.8" x14ac:dyDescent="0.4">
      <c r="A13" s="4">
        <v>11</v>
      </c>
      <c r="B13" s="7" t="s">
        <v>47</v>
      </c>
      <c r="C13" s="8">
        <v>0.51</v>
      </c>
      <c r="D13" s="6">
        <v>0.6</v>
      </c>
      <c r="E13" s="6">
        <v>0.67</v>
      </c>
      <c r="F13" s="6">
        <v>0.7</v>
      </c>
    </row>
    <row r="14" spans="1:7" ht="16.8" x14ac:dyDescent="0.3">
      <c r="A14" s="4">
        <v>12</v>
      </c>
      <c r="B14" s="4" t="s">
        <v>48</v>
      </c>
      <c r="C14" s="9">
        <f>'[1]Ambuja Financials'!B14/'[1]Ambuja Financials'!B13</f>
        <v>0.24867978567635843</v>
      </c>
      <c r="D14" s="9">
        <f>'[1]Ambuja Financials'!C14/'[1]Ambuja Financials'!C13</f>
        <v>0.16417407243743964</v>
      </c>
      <c r="E14" s="9">
        <f>'[1]Ambuja Financials'!D14/'[1]Ambuja Financials'!D13</f>
        <v>0.25277448975931704</v>
      </c>
      <c r="F14" s="9">
        <f>'[1]Ambuja Financials'!E14/'[1]Ambuja Financials'!E13</f>
        <v>0.2585674168937781</v>
      </c>
    </row>
    <row r="15" spans="1:7" ht="16.8" x14ac:dyDescent="0.4">
      <c r="A15" s="4">
        <v>13</v>
      </c>
      <c r="B15" s="4" t="s">
        <v>49</v>
      </c>
      <c r="C15" s="10">
        <f>'[1]Ambuja Financials'!B15/'[1]Ambuja Financials'!B57</f>
        <v>0.16607459909176786</v>
      </c>
      <c r="D15" s="10">
        <f>'[1]Ambuja Financials'!C15/'[1]Ambuja Financials'!C57</f>
        <v>0.21684069470816619</v>
      </c>
      <c r="E15" s="10">
        <f>'[1]Ambuja Financials'!D15/'[1]Ambuja Financials'!D57</f>
        <v>0.17658776747470312</v>
      </c>
      <c r="F15" s="10">
        <f>'[1]Ambuja Financials'!E15/'[1]Ambuja Financials'!E57</f>
        <v>0.15180360593985351</v>
      </c>
    </row>
    <row r="16" spans="1:7" ht="16.8" x14ac:dyDescent="0.3">
      <c r="A16" s="4">
        <v>14</v>
      </c>
      <c r="B16" s="4" t="s">
        <v>50</v>
      </c>
      <c r="C16" s="11">
        <f>('[1]Ambuja Financials'!B5-'[1]Ambuja Financials'!B61)/'[1]Ambuja Financials'!B5</f>
        <v>0.97355578556752431</v>
      </c>
      <c r="D16" s="11">
        <f>('[1]Ambuja Financials'!C5-'[1]Ambuja Financials'!C61)/'[1]Ambuja Financials'!C5</f>
        <v>0.94023173509984381</v>
      </c>
      <c r="E16" s="11">
        <f>('[1]Ambuja Financials'!D5-'[1]Ambuja Financials'!D61)/'[1]Ambuja Financials'!D5</f>
        <v>0.98581813103878502</v>
      </c>
      <c r="F16" s="11">
        <f>('[1]Ambuja Financials'!E5-'[1]Ambuja Financials'!E61)/'[1]Ambuja Financials'!E5</f>
        <v>0.68795523788601021</v>
      </c>
    </row>
    <row r="17" spans="1:6" ht="16.8" x14ac:dyDescent="0.3">
      <c r="A17" s="4">
        <v>15</v>
      </c>
      <c r="B17" s="12" t="s">
        <v>12</v>
      </c>
      <c r="C17" s="13">
        <f>'[1]Ambuja Financials'!B16/'[1]Ambuja Financials'!B3*100</f>
        <v>5.1082238519945493</v>
      </c>
      <c r="D17" s="13">
        <f>'[1]Ambuja Financials'!C16/'[1]Ambuja Financials'!C3*100</f>
        <v>4.0770701456010707</v>
      </c>
      <c r="E17" s="13">
        <f>'[1]Ambuja Financials'!D16/'[1]Ambuja Financials'!D3*100</f>
        <v>3.8627116025134773</v>
      </c>
      <c r="F17" s="13">
        <f>'[1]Ambuja Financials'!E16/'[1]Ambuja Financials'!E3*100</f>
        <v>4.5369007356756059</v>
      </c>
    </row>
    <row r="18" spans="1:6" ht="16.8" x14ac:dyDescent="0.3">
      <c r="A18" s="4">
        <v>16</v>
      </c>
      <c r="B18" s="5" t="s">
        <v>13</v>
      </c>
      <c r="C18" s="6">
        <v>99.52</v>
      </c>
      <c r="D18" s="6">
        <v>100.6</v>
      </c>
      <c r="E18" s="6">
        <v>98.06</v>
      </c>
      <c r="F18" s="6">
        <v>98.69</v>
      </c>
    </row>
    <row r="19" spans="1:6" ht="16.8" x14ac:dyDescent="0.3">
      <c r="A19" s="4">
        <v>17</v>
      </c>
      <c r="B19" s="5" t="s">
        <v>14</v>
      </c>
      <c r="C19" s="6">
        <v>17.34</v>
      </c>
      <c r="D19" s="6">
        <v>15.29</v>
      </c>
      <c r="E19" s="6">
        <v>19.940000000000001</v>
      </c>
      <c r="F19" s="6">
        <v>21.23</v>
      </c>
    </row>
    <row r="20" spans="1:6" ht="16.8" x14ac:dyDescent="0.3">
      <c r="A20" s="4">
        <v>18</v>
      </c>
      <c r="B20" s="5" t="s">
        <v>15</v>
      </c>
      <c r="C20" s="6">
        <v>13.03</v>
      </c>
      <c r="D20" s="6">
        <v>12.78</v>
      </c>
      <c r="E20" s="6">
        <v>14.9</v>
      </c>
      <c r="F20" s="6">
        <v>15.74</v>
      </c>
    </row>
    <row r="21" spans="1:6" ht="16.8" x14ac:dyDescent="0.3">
      <c r="A21" s="4">
        <v>19</v>
      </c>
      <c r="B21" s="5" t="s">
        <v>26</v>
      </c>
      <c r="C21" s="6">
        <v>99.52</v>
      </c>
      <c r="D21" s="6">
        <v>100.6</v>
      </c>
      <c r="E21" s="6">
        <v>98.06</v>
      </c>
      <c r="F21" s="6">
        <v>98.69</v>
      </c>
    </row>
    <row r="22" spans="1:6" ht="16.8" x14ac:dyDescent="0.3">
      <c r="A22" s="4">
        <v>20</v>
      </c>
      <c r="B22" s="5" t="s">
        <v>27</v>
      </c>
      <c r="C22" s="6">
        <v>99.52</v>
      </c>
      <c r="D22" s="6">
        <v>100.6</v>
      </c>
      <c r="E22" s="6">
        <v>98.06</v>
      </c>
      <c r="F22" s="6">
        <v>98.69</v>
      </c>
    </row>
    <row r="23" spans="1:6" ht="16.8" x14ac:dyDescent="0.3">
      <c r="A23" s="4">
        <v>21</v>
      </c>
      <c r="B23" s="5" t="s">
        <v>28</v>
      </c>
      <c r="C23" s="6">
        <v>104.76</v>
      </c>
      <c r="D23" s="6">
        <v>104.76</v>
      </c>
      <c r="E23" s="6">
        <v>102.01</v>
      </c>
      <c r="F23" s="6">
        <v>103.27</v>
      </c>
    </row>
    <row r="24" spans="1:6" ht="16.8" x14ac:dyDescent="0.3">
      <c r="A24" s="4">
        <v>22</v>
      </c>
      <c r="B24" s="5" t="s">
        <v>18</v>
      </c>
      <c r="C24" s="6">
        <v>1E-3</v>
      </c>
      <c r="D24" s="6">
        <v>1.6999999999999999E-3</v>
      </c>
      <c r="E24" s="6">
        <v>2.0999999999999999E-3</v>
      </c>
      <c r="F24" s="6">
        <v>2.0999999999999999E-3</v>
      </c>
    </row>
    <row r="25" spans="1:6" ht="16.8" x14ac:dyDescent="0.3">
      <c r="A25" s="4">
        <v>23</v>
      </c>
      <c r="B25" s="5" t="s">
        <v>16</v>
      </c>
      <c r="C25" s="6">
        <v>2.3199999999999998</v>
      </c>
      <c r="D25" s="6">
        <v>1.75</v>
      </c>
      <c r="E25" s="6">
        <v>1.27</v>
      </c>
      <c r="F25" s="6">
        <v>0.98</v>
      </c>
    </row>
    <row r="26" spans="1:6" ht="16.8" x14ac:dyDescent="0.3">
      <c r="A26" s="4">
        <v>24</v>
      </c>
      <c r="B26" s="5" t="s">
        <v>17</v>
      </c>
      <c r="C26" s="6">
        <v>2.0699999999999998</v>
      </c>
      <c r="D26" s="6">
        <v>1.49</v>
      </c>
      <c r="E26" s="6">
        <v>0.99</v>
      </c>
      <c r="F26" s="6">
        <v>0.8</v>
      </c>
    </row>
    <row r="27" spans="1:6" ht="16.8" x14ac:dyDescent="0.3">
      <c r="A27" s="4">
        <v>25</v>
      </c>
      <c r="B27" s="5" t="s">
        <v>29</v>
      </c>
      <c r="C27" s="6">
        <v>8.0000000000000004E-4</v>
      </c>
      <c r="D27" s="6">
        <v>1.2999999999999999E-3</v>
      </c>
      <c r="E27" s="6">
        <v>1.6999999999999999E-3</v>
      </c>
      <c r="F27" s="6">
        <v>1.6999999999999999E-3</v>
      </c>
    </row>
    <row r="28" spans="1:6" ht="16.8" x14ac:dyDescent="0.3">
      <c r="A28" s="4">
        <v>26</v>
      </c>
      <c r="B28" s="5" t="s">
        <v>51</v>
      </c>
      <c r="C28" s="6">
        <v>0.02</v>
      </c>
      <c r="D28" s="6">
        <v>0.03</v>
      </c>
      <c r="E28" s="6">
        <v>0.96</v>
      </c>
      <c r="F28" s="6">
        <v>1.04</v>
      </c>
    </row>
    <row r="29" spans="1:6" ht="16.8" x14ac:dyDescent="0.3">
      <c r="A29" s="4">
        <v>27</v>
      </c>
      <c r="B29" s="5" t="s">
        <v>52</v>
      </c>
      <c r="C29" s="6">
        <v>0.17</v>
      </c>
      <c r="D29" s="6">
        <v>0.23</v>
      </c>
      <c r="E29" s="6">
        <v>0.24</v>
      </c>
      <c r="F29" s="6">
        <v>0.22</v>
      </c>
    </row>
    <row r="30" spans="1:6" ht="16.8" x14ac:dyDescent="0.3">
      <c r="A30" s="4">
        <v>28</v>
      </c>
      <c r="B30" s="5" t="s">
        <v>53</v>
      </c>
      <c r="C30" s="6">
        <v>0.16</v>
      </c>
      <c r="D30" s="6">
        <v>0.25</v>
      </c>
      <c r="E30" s="6">
        <v>1.03</v>
      </c>
      <c r="F30" s="6">
        <v>1.1299999999999999</v>
      </c>
    </row>
    <row r="31" spans="1:6" ht="16.8" x14ac:dyDescent="0.4">
      <c r="A31" s="4">
        <v>29</v>
      </c>
      <c r="B31" s="14" t="s">
        <v>54</v>
      </c>
      <c r="C31" s="6">
        <v>109.92</v>
      </c>
      <c r="D31" s="6">
        <v>157.11000000000001</v>
      </c>
      <c r="E31" s="6">
        <v>150.63999999999999</v>
      </c>
      <c r="F31" s="6">
        <v>135.13</v>
      </c>
    </row>
    <row r="32" spans="1:6" ht="16.8" x14ac:dyDescent="0.4">
      <c r="A32" s="4">
        <v>30</v>
      </c>
      <c r="B32" s="14" t="s">
        <v>55</v>
      </c>
      <c r="C32" s="11">
        <f>'[1]Ambuja Financials'!B40/'[1]Ambuja Financials'!B37</f>
        <v>0.83860219144916504</v>
      </c>
      <c r="D32" s="11">
        <f>'[1]Ambuja Financials'!C40/'[1]Ambuja Financials'!C37</f>
        <v>0.79393484816370719</v>
      </c>
      <c r="E32" s="11">
        <f>'[1]Ambuja Financials'!D40/'[1]Ambuja Financials'!D37</f>
        <v>0.78788970148093929</v>
      </c>
      <c r="F32" s="11">
        <f>'[1]Ambuja Financials'!E40/'[1]Ambuja Financials'!E37</f>
        <v>0.79728256475905146</v>
      </c>
    </row>
    <row r="33" spans="1:6" ht="16.8" x14ac:dyDescent="0.4">
      <c r="A33" s="4">
        <v>31</v>
      </c>
      <c r="B33" s="14" t="s">
        <v>56</v>
      </c>
      <c r="C33" s="13">
        <f>(1.2*'[1]Ambuja Financials'!B73)+(1.4*'[1]Ambuja Financials'!B74)+(3.3*'[1]Ambuja Financials'!B75)+(0.6*'[1]Ambuja Financials'!B76)+(1*'[1]Ambuja Financials'!B77)</f>
        <v>1.2780978653867732</v>
      </c>
      <c r="D33" s="13">
        <f>(1.2*'[1]Ambuja Financials'!C73)+(1.4*'[1]Ambuja Financials'!C74)+(3.3*'[1]Ambuja Financials'!C75)+(0.6*'[1]Ambuja Financials'!C76)+(1*'[1]Ambuja Financials'!C77)</f>
        <v>1.2979767269677434</v>
      </c>
      <c r="E33" s="13">
        <f>(1.2*'[1]Ambuja Financials'!D73)+(1.4*'[1]Ambuja Financials'!D74)+(3.3*'[1]Ambuja Financials'!D75)+(0.6*'[1]Ambuja Financials'!D76)+(1*'[1]Ambuja Financials'!D77)</f>
        <v>0.97113857281970728</v>
      </c>
      <c r="F33" s="13">
        <f>(1.2*'[1]Ambuja Financials'!E73)+(1.4*'[1]Ambuja Financials'!E74)+(3.3*'[1]Ambuja Financials'!E75)+(0.6*'[1]Ambuja Financials'!E76)+(1*'[1]Ambuja Financials'!E77)</f>
        <v>0.71304012098128422</v>
      </c>
    </row>
    <row r="34" spans="1:6" ht="16.8" x14ac:dyDescent="0.4">
      <c r="A34" s="4">
        <v>32</v>
      </c>
      <c r="B34" s="15" t="s">
        <v>57</v>
      </c>
      <c r="C34" s="13">
        <f>'[1]Ambuja Financials'!B27/'[1]Ambuja Financials'!B47</f>
        <v>0.15954559558793591</v>
      </c>
      <c r="D34" s="13">
        <f>'[1]Ambuja Financials'!C27/'[1]Ambuja Financials'!C47</f>
        <v>3.8469492159992645E-2</v>
      </c>
      <c r="E34" s="13">
        <f>'[1]Ambuja Financials'!D27/'[1]Ambuja Financials'!D47</f>
        <v>0.66657633333667898</v>
      </c>
      <c r="F34" s="13">
        <f>'[1]Ambuja Financials'!E27/'[1]Ambuja Financials'!E47</f>
        <v>0.52597027985565825</v>
      </c>
    </row>
    <row r="35" spans="1:6" ht="16.8" x14ac:dyDescent="0.4">
      <c r="A35" s="4">
        <v>33</v>
      </c>
      <c r="B35" s="14" t="s">
        <v>58</v>
      </c>
      <c r="C35" s="16"/>
      <c r="D35" s="16"/>
      <c r="E35" s="16"/>
      <c r="F35" s="16"/>
    </row>
    <row r="36" spans="1:6" ht="16.8" x14ac:dyDescent="0.3">
      <c r="A36" s="4">
        <v>34</v>
      </c>
      <c r="B36" s="5" t="s">
        <v>19</v>
      </c>
      <c r="C36" s="13">
        <f>'[1]Ambuja Financials'!B3/'[1]Ambuja Financials'!B37</f>
        <v>0.40606914442929432</v>
      </c>
      <c r="D36" s="13">
        <f>'[1]Ambuja Financials'!C3/'[1]Ambuja Financials'!C37</f>
        <v>0.55663317841150872</v>
      </c>
      <c r="E36" s="13">
        <f>'[1]Ambuja Financials'!D3/'[1]Ambuja Financials'!D37</f>
        <v>0.49601334715264173</v>
      </c>
      <c r="F36" s="13">
        <f>'[1]Ambuja Financials'!E3/'[1]Ambuja Financials'!E37</f>
        <v>0.4462811668755774</v>
      </c>
    </row>
    <row r="37" spans="1:6" ht="16.8" x14ac:dyDescent="0.3">
      <c r="A37" s="4">
        <v>35</v>
      </c>
      <c r="B37" s="5" t="s">
        <v>30</v>
      </c>
      <c r="C37" s="6">
        <v>5.44</v>
      </c>
      <c r="D37" s="6">
        <v>5.17</v>
      </c>
      <c r="E37" s="6">
        <v>4.1399999999999997</v>
      </c>
      <c r="F37" s="6">
        <v>4.04</v>
      </c>
    </row>
    <row r="38" spans="1:6" ht="16.8" x14ac:dyDescent="0.3">
      <c r="A38" s="4">
        <v>36</v>
      </c>
      <c r="B38" s="5" t="s">
        <v>31</v>
      </c>
      <c r="C38" s="6">
        <v>27.96</v>
      </c>
      <c r="D38" s="6">
        <v>46.58</v>
      </c>
      <c r="E38" s="6">
        <v>57.68</v>
      </c>
      <c r="F38" s="6">
        <v>32.270000000000003</v>
      </c>
    </row>
    <row r="39" spans="1:6" ht="16.8" x14ac:dyDescent="0.3">
      <c r="A39" s="4">
        <v>37</v>
      </c>
      <c r="B39" s="5" t="s">
        <v>32</v>
      </c>
      <c r="C39" s="6">
        <v>13.05</v>
      </c>
      <c r="D39" s="6">
        <v>7.84</v>
      </c>
      <c r="E39" s="6">
        <v>6.33</v>
      </c>
      <c r="F39" s="6">
        <v>11.31</v>
      </c>
    </row>
    <row r="40" spans="1:6" ht="16.8" x14ac:dyDescent="0.3">
      <c r="A40" s="4">
        <v>38</v>
      </c>
      <c r="B40" s="5" t="s">
        <v>33</v>
      </c>
      <c r="C40" s="6">
        <v>62.86</v>
      </c>
      <c r="D40" s="6">
        <v>61.84</v>
      </c>
      <c r="E40" s="6">
        <v>80.69</v>
      </c>
      <c r="F40" s="6">
        <v>96.44</v>
      </c>
    </row>
    <row r="41" spans="1:6" ht="16.8" x14ac:dyDescent="0.3">
      <c r="A41" s="4">
        <v>39</v>
      </c>
      <c r="B41" s="5" t="s">
        <v>34</v>
      </c>
      <c r="C41" s="6">
        <v>67.150000000000006</v>
      </c>
      <c r="D41" s="6">
        <v>70.66</v>
      </c>
      <c r="E41" s="6">
        <v>88.06</v>
      </c>
      <c r="F41" s="6">
        <v>90.27</v>
      </c>
    </row>
    <row r="42" spans="1:6" ht="16.8" x14ac:dyDescent="0.3">
      <c r="A42" s="4">
        <v>40</v>
      </c>
      <c r="B42" s="5" t="s">
        <v>35</v>
      </c>
      <c r="C42" s="6">
        <v>17.350000000000001</v>
      </c>
      <c r="D42" s="6">
        <v>16.66</v>
      </c>
      <c r="E42" s="6">
        <v>13.69</v>
      </c>
      <c r="F42" s="6">
        <v>5.14</v>
      </c>
    </row>
    <row r="43" spans="1:6" ht="16.8" x14ac:dyDescent="0.4">
      <c r="A43" s="4">
        <v>41</v>
      </c>
      <c r="B43" s="14" t="s">
        <v>59</v>
      </c>
      <c r="C43" s="6">
        <v>2.31</v>
      </c>
      <c r="D43" s="6">
        <v>2.72</v>
      </c>
      <c r="E43" s="6">
        <v>2.23</v>
      </c>
      <c r="F43" s="6">
        <v>2.06</v>
      </c>
    </row>
    <row r="44" spans="1:6" ht="16.8" x14ac:dyDescent="0.3">
      <c r="A44" s="4">
        <v>42</v>
      </c>
      <c r="B44" s="17" t="s">
        <v>60</v>
      </c>
      <c r="C44" s="6">
        <v>2.68</v>
      </c>
      <c r="D44" s="6">
        <v>6.4</v>
      </c>
      <c r="E44" s="6">
        <v>21.32</v>
      </c>
      <c r="F44" s="6">
        <v>9.94</v>
      </c>
    </row>
    <row r="45" spans="1:6" ht="16.8" x14ac:dyDescent="0.4">
      <c r="A45" s="4">
        <v>43</v>
      </c>
      <c r="B45" s="14" t="s">
        <v>61</v>
      </c>
      <c r="C45" s="16">
        <v>5.29</v>
      </c>
      <c r="D45" s="16">
        <v>4.8</v>
      </c>
      <c r="E45" s="16">
        <v>3.01</v>
      </c>
      <c r="F45" s="16">
        <v>2.3199999999999998</v>
      </c>
    </row>
    <row r="46" spans="1:6" ht="16.8" x14ac:dyDescent="0.3">
      <c r="A46" s="4">
        <v>44</v>
      </c>
      <c r="B46" s="5" t="s">
        <v>20</v>
      </c>
      <c r="C46" s="6">
        <v>45.64</v>
      </c>
      <c r="D46" s="6">
        <v>40.380000000000003</v>
      </c>
      <c r="E46" s="6">
        <v>34.93</v>
      </c>
      <c r="F46" s="6">
        <v>26.68</v>
      </c>
    </row>
    <row r="47" spans="1:6" ht="16.8" x14ac:dyDescent="0.3">
      <c r="A47" s="4">
        <v>45</v>
      </c>
      <c r="B47" s="5" t="s">
        <v>21</v>
      </c>
      <c r="C47" s="6">
        <v>7.51</v>
      </c>
      <c r="D47" s="6">
        <v>3.63</v>
      </c>
      <c r="E47" s="6">
        <v>5.36</v>
      </c>
      <c r="F47" s="6">
        <v>4.3499999999999996</v>
      </c>
    </row>
    <row r="48" spans="1:6" ht="16.8" x14ac:dyDescent="0.3">
      <c r="A48" s="4">
        <v>46</v>
      </c>
      <c r="B48" s="5" t="s">
        <v>22</v>
      </c>
      <c r="C48" s="6">
        <v>3.18</v>
      </c>
      <c r="D48" s="6">
        <v>3.62</v>
      </c>
      <c r="E48" s="6">
        <v>3.28</v>
      </c>
      <c r="F48" s="6">
        <v>2.35</v>
      </c>
    </row>
    <row r="49" spans="1:6" ht="16.8" x14ac:dyDescent="0.3">
      <c r="A49" s="4">
        <v>47</v>
      </c>
      <c r="B49" s="5" t="s">
        <v>23</v>
      </c>
      <c r="C49" s="13">
        <f>'[1]Ambuja Financials'!B65/'[1]Ambuja Financials'!B80</f>
        <v>3.2038389082957215</v>
      </c>
      <c r="D49" s="13">
        <f>'[1]Ambuja Financials'!C65/'[1]Ambuja Financials'!C80</f>
        <v>3.648190319029577</v>
      </c>
      <c r="E49" s="13">
        <f>'[1]Ambuja Financials'!D65/'[1]Ambuja Financials'!D80</f>
        <v>3.3016309376305513</v>
      </c>
      <c r="F49" s="13">
        <f>'[1]Ambuja Financials'!E65/'[1]Ambuja Financials'!E80</f>
        <v>2.37141159853276</v>
      </c>
    </row>
    <row r="50" spans="1:6" ht="16.8" x14ac:dyDescent="0.3">
      <c r="A50" s="4">
        <v>48</v>
      </c>
      <c r="B50" s="5" t="s">
        <v>24</v>
      </c>
      <c r="C50" s="6">
        <v>225.7</v>
      </c>
      <c r="D50" s="6">
        <v>-715.82</v>
      </c>
      <c r="E50" s="6">
        <v>55.25</v>
      </c>
      <c r="F50" s="6">
        <v>29.47</v>
      </c>
    </row>
    <row r="51" spans="1:6" ht="16.8" x14ac:dyDescent="0.3">
      <c r="A51" s="4">
        <v>49</v>
      </c>
      <c r="B51" s="5" t="s">
        <v>25</v>
      </c>
      <c r="C51" s="6">
        <v>42.7</v>
      </c>
      <c r="D51" s="6">
        <v>51.31</v>
      </c>
      <c r="E51" s="6">
        <v>29.37</v>
      </c>
      <c r="F51" s="6">
        <v>18.329999999999998</v>
      </c>
    </row>
    <row r="52" spans="1:6" ht="16.8" x14ac:dyDescent="0.3">
      <c r="A52" s="4">
        <v>50</v>
      </c>
      <c r="B52" s="18" t="s">
        <v>62</v>
      </c>
      <c r="C52" s="16">
        <v>167.23</v>
      </c>
      <c r="D52" s="16">
        <v>142.35</v>
      </c>
      <c r="E52" s="16">
        <v>110.97</v>
      </c>
      <c r="F52" s="16">
        <v>101.48</v>
      </c>
    </row>
    <row r="53" spans="1:6" ht="16.8" x14ac:dyDescent="0.3">
      <c r="A53" s="4">
        <v>51</v>
      </c>
      <c r="B53" s="18" t="s">
        <v>63</v>
      </c>
      <c r="C53" s="13">
        <f>('[1]Ambuja Financials'!B37-'[1]Ambuja Financials'!B47)/'[1]Ambuja Financials'!B49</f>
        <v>168.38924490646491</v>
      </c>
      <c r="D53" s="13">
        <f>('[1]Ambuja Financials'!C37-'[1]Ambuja Financials'!C47)/'[1]Ambuja Financials'!C49</f>
        <v>143.55807162166531</v>
      </c>
      <c r="E53" s="13">
        <f>('[1]Ambuja Financials'!D37-'[1]Ambuja Financials'!D47)/'[1]Ambuja Financials'!D49</f>
        <v>111.84964788004937</v>
      </c>
      <c r="F53" s="13">
        <f>('[1]Ambuja Financials'!E37-'[1]Ambuja Financials'!E47)/'[1]Ambuja Financials'!E49</f>
        <v>102.36805610912643</v>
      </c>
    </row>
    <row r="54" spans="1:6" ht="16.8" x14ac:dyDescent="0.3">
      <c r="A54" s="4">
        <v>52</v>
      </c>
      <c r="B54" s="18" t="s">
        <v>64</v>
      </c>
      <c r="C54" s="13">
        <f>'[1]Ambuja Financials'!B36/'[1]Ambuja Financials'!B49</f>
        <v>171.38249779675095</v>
      </c>
      <c r="D54" s="13">
        <f>'[1]Ambuja Financials'!C36/'[1]Ambuja Financials'!C49</f>
        <v>148.46891866401981</v>
      </c>
      <c r="E54" s="13">
        <f>'[1]Ambuja Financials'!D36/'[1]Ambuja Financials'!D49</f>
        <v>114.97867745891354</v>
      </c>
      <c r="F54" s="13">
        <f>'[1]Ambuja Financials'!E36/'[1]Ambuja Financials'!E49</f>
        <v>105.50215465180766</v>
      </c>
    </row>
    <row r="55" spans="1:6" ht="16.8" x14ac:dyDescent="0.3">
      <c r="A55" s="4">
        <v>53</v>
      </c>
      <c r="B55" s="5" t="s">
        <v>39</v>
      </c>
      <c r="C55" s="13">
        <f>('[1]Ambuja Financials'!B5-'[1]Ambuja Financials'!C5)/'[1]Ambuja Financials'!C5*100</f>
        <v>-10.343686269265486</v>
      </c>
      <c r="D55" s="13">
        <f>('[1]Ambuja Financials'!C5-'[1]Ambuja Financials'!D5)/'[1]Ambuja Financials'!D5*100</f>
        <v>46.92514485365168</v>
      </c>
      <c r="E55" s="13">
        <f>('[1]Ambuja Financials'!D5-'[1]Ambuja Financials'!E5)/'[1]Ambuja Financials'!E5*100</f>
        <v>21.345026252015941</v>
      </c>
      <c r="F55" s="13">
        <f>('[1]Ambuja Financials'!E5-'[1]Ambuja Financials'!F5)/'[1]Ambuja Financials'!F5*100</f>
        <v>-2.898366186003432</v>
      </c>
    </row>
    <row r="56" spans="1:6" ht="16.8" x14ac:dyDescent="0.3">
      <c r="A56" s="4">
        <v>54</v>
      </c>
      <c r="B56" s="5" t="s">
        <v>40</v>
      </c>
      <c r="C56" s="6">
        <v>-8.57</v>
      </c>
      <c r="D56" s="6">
        <v>22.58</v>
      </c>
      <c r="E56" s="6">
        <v>16.37</v>
      </c>
      <c r="F56" s="6">
        <v>17.11</v>
      </c>
    </row>
    <row r="57" spans="1:6" ht="16.8" x14ac:dyDescent="0.3">
      <c r="A57" s="4">
        <v>55</v>
      </c>
      <c r="B57" s="5" t="s">
        <v>41</v>
      </c>
      <c r="C57" s="13">
        <f>('[1]Ambuja Financials'!B11-'[1]Ambuja Financials'!C11)/'[1]Ambuja Financials'!C11*100</f>
        <v>-46.752801793147661</v>
      </c>
      <c r="D57" s="13">
        <f>('[1]Ambuja Financials'!C11-'[1]Ambuja Financials'!D11)/'[1]Ambuja Financials'!D11*100</f>
        <v>17.86462362953602</v>
      </c>
      <c r="E57" s="13">
        <f>('[1]Ambuja Financials'!D11-'[1]Ambuja Financials'!E11)/'[1]Ambuja Financials'!E11*100</f>
        <v>25.915383189739156</v>
      </c>
      <c r="F57" s="13">
        <f>('[1]Ambuja Financials'!E11-'[1]Ambuja Financials'!F11)/'[1]Ambuja Financials'!F11*100</f>
        <v>3.5820116758715277</v>
      </c>
    </row>
    <row r="58" spans="1:6" ht="16.8" x14ac:dyDescent="0.3">
      <c r="A58" s="4">
        <v>56</v>
      </c>
      <c r="B58" s="5" t="s">
        <v>42</v>
      </c>
      <c r="C58" s="13">
        <f>('[1]Ambuja Financials'!B9-'[1]Ambuja Financials'!C9)/'[1]Ambuja Financials'!C9*100</f>
        <v>-34.245667969520341</v>
      </c>
      <c r="D58" s="13">
        <f>('[1]Ambuja Financials'!C9-'[1]Ambuja Financials'!D9)/'[1]Ambuja Financials'!D9*100</f>
        <v>23.553206575893643</v>
      </c>
      <c r="E58" s="13">
        <f>('[1]Ambuja Financials'!D9-'[1]Ambuja Financials'!E9)/'[1]Ambuja Financials'!E9*100</f>
        <v>21.935417523652809</v>
      </c>
      <c r="F58" s="13">
        <f>('[1]Ambuja Financials'!E9-'[1]Ambuja Financials'!F9)/'[1]Ambuja Financials'!F9*100</f>
        <v>1.9457398354411439</v>
      </c>
    </row>
    <row r="59" spans="1:6" ht="16.8" x14ac:dyDescent="0.3">
      <c r="A59" s="4">
        <v>57</v>
      </c>
      <c r="B59" s="5" t="s">
        <v>43</v>
      </c>
      <c r="C59" s="6">
        <v>21.26</v>
      </c>
      <c r="D59" s="6">
        <v>49.01</v>
      </c>
      <c r="E59" s="6">
        <v>9.6999999999999993</v>
      </c>
      <c r="F59" s="6">
        <v>204.72</v>
      </c>
    </row>
    <row r="60" spans="1:6" ht="16.8" x14ac:dyDescent="0.3">
      <c r="A60" s="4">
        <v>58</v>
      </c>
      <c r="B60" s="5" t="s">
        <v>44</v>
      </c>
      <c r="C60" s="6">
        <v>0.93</v>
      </c>
      <c r="D60" s="6">
        <v>2.41</v>
      </c>
      <c r="E60" s="6">
        <v>0.55000000000000004</v>
      </c>
      <c r="F60" s="6">
        <v>15.23</v>
      </c>
    </row>
    <row r="61" spans="1:6" ht="16.8" x14ac:dyDescent="0.3">
      <c r="A61" s="4">
        <v>59</v>
      </c>
      <c r="B61" s="5" t="s">
        <v>65</v>
      </c>
      <c r="C61" s="6">
        <v>6.31</v>
      </c>
      <c r="D61" s="6">
        <v>8.9600000000000009</v>
      </c>
      <c r="E61" s="6">
        <v>9.3800000000000008</v>
      </c>
      <c r="F61" s="6">
        <v>8.81</v>
      </c>
    </row>
    <row r="62" spans="1:6" ht="16.8" x14ac:dyDescent="0.3">
      <c r="A62" s="4">
        <v>60</v>
      </c>
      <c r="B62" s="5" t="s">
        <v>66</v>
      </c>
      <c r="C62" s="13">
        <f>'[1]Ambuja Financials'!B15/'[1]Ambuja Financials'!B36*100</f>
        <v>6.1986782185368012</v>
      </c>
      <c r="D62" s="13">
        <f>'[1]Ambuja Financials'!C15/'[1]Ambuja Financials'!C36*100</f>
        <v>8.6615767760966005</v>
      </c>
      <c r="E62" s="13">
        <f>'[1]Ambuja Financials'!D15/'[1]Ambuja Financials'!D36*100</f>
        <v>9.1263429790082569</v>
      </c>
      <c r="F62" s="13">
        <f>'[1]Ambuja Financials'!E15/'[1]Ambuja Financials'!E36*100</f>
        <v>8.5495884247905085</v>
      </c>
    </row>
    <row r="63" spans="1:6" ht="16.8" x14ac:dyDescent="0.3">
      <c r="A63" s="4">
        <v>61</v>
      </c>
      <c r="B63" s="5" t="s">
        <v>67</v>
      </c>
      <c r="C63" s="6">
        <v>5.83</v>
      </c>
      <c r="D63" s="6">
        <v>7.97</v>
      </c>
      <c r="E63" s="6">
        <v>7.77</v>
      </c>
      <c r="F63" s="6">
        <v>6.82</v>
      </c>
    </row>
    <row r="64" spans="1:6" ht="16.8" x14ac:dyDescent="0.3">
      <c r="A64" s="4">
        <v>62</v>
      </c>
      <c r="B64" s="5" t="s">
        <v>36</v>
      </c>
      <c r="C64" s="6">
        <v>0.15</v>
      </c>
      <c r="D64" s="6">
        <v>0.11</v>
      </c>
      <c r="E64" s="6">
        <v>0.17</v>
      </c>
      <c r="F64" s="6">
        <v>0.22</v>
      </c>
    </row>
    <row r="65" spans="1:6" ht="16.8" x14ac:dyDescent="0.3">
      <c r="A65" s="4">
        <v>63</v>
      </c>
      <c r="B65" s="5" t="s">
        <v>37</v>
      </c>
      <c r="C65" s="6">
        <v>0.22</v>
      </c>
      <c r="D65" s="6">
        <v>-0.06</v>
      </c>
      <c r="E65" s="6">
        <v>0.63</v>
      </c>
      <c r="F65" s="6">
        <v>0.91</v>
      </c>
    </row>
    <row r="66" spans="1:6" ht="16.8" x14ac:dyDescent="0.3">
      <c r="A66" s="4">
        <v>64</v>
      </c>
      <c r="B66" s="5" t="s">
        <v>38</v>
      </c>
      <c r="C66" s="6">
        <v>12.48</v>
      </c>
      <c r="D66" s="6">
        <v>10.78</v>
      </c>
      <c r="E66" s="6">
        <v>8.3000000000000007</v>
      </c>
      <c r="F66" s="6">
        <v>8.67</v>
      </c>
    </row>
    <row r="67" spans="1:6" ht="16.8" x14ac:dyDescent="0.3">
      <c r="A67" s="4">
        <v>65</v>
      </c>
      <c r="B67" s="5" t="s">
        <v>68</v>
      </c>
      <c r="C67" s="6">
        <v>11.78</v>
      </c>
      <c r="D67" s="6">
        <v>11.1</v>
      </c>
      <c r="E67" s="6">
        <v>8.6300000000000008</v>
      </c>
      <c r="F67" s="6">
        <v>9.3699999999999992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35D4-D822-42DD-A7CB-BA9E4DDE926A}">
  <dimension ref="A1:G67"/>
  <sheetViews>
    <sheetView topLeftCell="A8" workbookViewId="0">
      <selection activeCell="E8" sqref="E8"/>
    </sheetView>
  </sheetViews>
  <sheetFormatPr defaultRowHeight="14.4" x14ac:dyDescent="0.3"/>
  <cols>
    <col min="1" max="1" width="24.6640625" customWidth="1"/>
    <col min="2" max="2" width="34.44140625" customWidth="1"/>
    <col min="3" max="3" width="10" bestFit="1" customWidth="1"/>
    <col min="4" max="6" width="8.88671875" bestFit="1" customWidth="1"/>
    <col min="7" max="7" width="10" bestFit="1" customWidth="1"/>
  </cols>
  <sheetData>
    <row r="1" spans="1:7" ht="15.6" x14ac:dyDescent="0.3">
      <c r="A1" s="23" t="s">
        <v>69</v>
      </c>
      <c r="B1" s="24"/>
      <c r="C1" s="24"/>
      <c r="D1" s="24"/>
      <c r="E1" s="24"/>
      <c r="F1" s="24"/>
      <c r="G1" s="25"/>
    </row>
    <row r="2" spans="1:7" x14ac:dyDescent="0.3">
      <c r="A2" s="1" t="s">
        <v>45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3">
      <c r="A3" s="4">
        <v>1</v>
      </c>
      <c r="B3" s="5" t="s">
        <v>2</v>
      </c>
      <c r="C3" s="6">
        <v>65.62</v>
      </c>
      <c r="D3" s="6">
        <v>55.48</v>
      </c>
      <c r="E3" s="6">
        <v>50.27</v>
      </c>
      <c r="F3" s="6">
        <v>42.37</v>
      </c>
      <c r="G3" s="6">
        <v>36.340000000000003</v>
      </c>
    </row>
    <row r="4" spans="1:7" ht="16.8" x14ac:dyDescent="0.3">
      <c r="A4" s="4">
        <v>2</v>
      </c>
      <c r="B4" s="5" t="s">
        <v>3</v>
      </c>
      <c r="C4" s="6">
        <v>65.56</v>
      </c>
      <c r="D4" s="6">
        <v>55.42</v>
      </c>
      <c r="E4" s="6">
        <v>50.21</v>
      </c>
      <c r="F4" s="6">
        <v>42.33</v>
      </c>
      <c r="G4" s="6">
        <v>36.32</v>
      </c>
    </row>
    <row r="5" spans="1:7" ht="16.8" x14ac:dyDescent="0.3">
      <c r="A5" s="4">
        <v>3</v>
      </c>
      <c r="B5" s="5" t="s">
        <v>4</v>
      </c>
      <c r="C5" s="6">
        <v>50.08</v>
      </c>
      <c r="D5" s="6">
        <v>46.21</v>
      </c>
      <c r="E5" s="6">
        <v>52.53</v>
      </c>
      <c r="F5" s="6">
        <v>46.71</v>
      </c>
      <c r="G5" s="6">
        <v>36.56</v>
      </c>
    </row>
    <row r="6" spans="1:7" ht="16.8" x14ac:dyDescent="0.3">
      <c r="A6" s="4">
        <v>4</v>
      </c>
      <c r="B6" s="5" t="s">
        <v>5</v>
      </c>
      <c r="C6" s="6">
        <v>195.56</v>
      </c>
      <c r="D6" s="6">
        <v>163.30000000000001</v>
      </c>
      <c r="E6" s="6">
        <v>164.75</v>
      </c>
      <c r="F6" s="6">
        <v>167.89</v>
      </c>
      <c r="G6" s="6">
        <v>146.12</v>
      </c>
    </row>
    <row r="7" spans="1:7" ht="16.8" x14ac:dyDescent="0.3">
      <c r="A7" s="4">
        <v>5</v>
      </c>
      <c r="B7" s="5" t="s">
        <v>6</v>
      </c>
      <c r="C7" s="6">
        <v>35.49</v>
      </c>
      <c r="D7" s="6">
        <v>32.96</v>
      </c>
      <c r="E7" s="6">
        <v>30.18</v>
      </c>
      <c r="F7" s="6">
        <v>21.49</v>
      </c>
      <c r="G7" s="6">
        <v>22.43</v>
      </c>
    </row>
    <row r="8" spans="1:7" ht="16.8" x14ac:dyDescent="0.3">
      <c r="A8" s="4">
        <v>6</v>
      </c>
      <c r="B8" s="5" t="s">
        <v>7</v>
      </c>
      <c r="C8" s="6">
        <v>310.62</v>
      </c>
      <c r="D8" s="6">
        <v>298.93</v>
      </c>
      <c r="E8" s="6">
        <v>247.08</v>
      </c>
      <c r="F8" s="6">
        <v>201.64</v>
      </c>
      <c r="G8" s="6">
        <v>185.6</v>
      </c>
    </row>
    <row r="9" spans="1:7" ht="16.8" x14ac:dyDescent="0.3">
      <c r="A9" s="4">
        <v>7</v>
      </c>
      <c r="B9" s="5" t="s">
        <v>8</v>
      </c>
      <c r="C9" s="6">
        <v>85.15</v>
      </c>
      <c r="D9" s="6">
        <v>81.900000000000006</v>
      </c>
      <c r="E9" s="6">
        <v>72.069999999999993</v>
      </c>
      <c r="F9" s="6">
        <v>63.84</v>
      </c>
      <c r="G9" s="6">
        <v>53.59</v>
      </c>
    </row>
    <row r="10" spans="1:7" ht="16.8" x14ac:dyDescent="0.3">
      <c r="A10" s="4">
        <v>8</v>
      </c>
      <c r="B10" s="5" t="s">
        <v>9</v>
      </c>
      <c r="C10" s="6">
        <v>78.06</v>
      </c>
      <c r="D10" s="6">
        <v>75.260000000000005</v>
      </c>
      <c r="E10" s="6">
        <v>66.3</v>
      </c>
      <c r="F10" s="6">
        <v>58.39</v>
      </c>
      <c r="G10" s="6">
        <v>48.55</v>
      </c>
    </row>
    <row r="11" spans="1:7" ht="16.8" x14ac:dyDescent="0.3">
      <c r="A11" s="4">
        <v>9</v>
      </c>
      <c r="B11" s="5" t="s">
        <v>10</v>
      </c>
      <c r="C11" s="6">
        <v>77.39</v>
      </c>
      <c r="D11" s="6">
        <v>74.88</v>
      </c>
      <c r="E11" s="6">
        <v>65.989999999999995</v>
      </c>
      <c r="F11" s="6">
        <v>58.1</v>
      </c>
      <c r="G11" s="6">
        <v>48.28</v>
      </c>
    </row>
    <row r="12" spans="1:7" ht="16.8" x14ac:dyDescent="0.3">
      <c r="A12" s="4">
        <v>10</v>
      </c>
      <c r="B12" s="5" t="s">
        <v>11</v>
      </c>
      <c r="C12" s="6">
        <v>65.61</v>
      </c>
      <c r="D12" s="6">
        <v>56.09</v>
      </c>
      <c r="E12" s="6">
        <v>50.48</v>
      </c>
      <c r="F12" s="6">
        <v>42.36</v>
      </c>
      <c r="G12" s="6">
        <v>36.49</v>
      </c>
    </row>
    <row r="13" spans="1:7" ht="16.8" x14ac:dyDescent="0.3">
      <c r="A13" s="4">
        <v>11</v>
      </c>
      <c r="B13" s="4" t="s">
        <v>47</v>
      </c>
      <c r="C13" s="6">
        <v>35.020000000000003</v>
      </c>
      <c r="D13" s="6">
        <v>33.99</v>
      </c>
      <c r="E13" s="6">
        <v>34.61</v>
      </c>
      <c r="F13" s="6">
        <v>36.32</v>
      </c>
      <c r="G13" s="6">
        <v>35.630000000000003</v>
      </c>
    </row>
    <row r="14" spans="1:7" ht="16.8" x14ac:dyDescent="0.3">
      <c r="A14" s="4">
        <v>12</v>
      </c>
      <c r="B14" s="4" t="s">
        <v>48</v>
      </c>
      <c r="C14" s="9">
        <f>'[1]Infosys Financials'!B13/'[1]Infosys Financials'!B12</f>
        <v>0.27141700908977712</v>
      </c>
      <c r="D14" s="9">
        <f>'[1]Infosys Financials'!C13/'[1]Infosys Financials'!C12</f>
        <v>0.26959600836954772</v>
      </c>
      <c r="E14" s="9">
        <f>'[1]Infosys Financials'!D13/'[1]Infosys Financials'!D12</f>
        <v>0.26151795684593493</v>
      </c>
      <c r="F14" s="9">
        <f>'[1]Infosys Financials'!E13/'[1]Infosys Financials'!E12</f>
        <v>0.25972609380681128</v>
      </c>
      <c r="G14" s="9">
        <f>'[1]Infosys Financials'!F13/'[1]Infosys Financials'!F12</f>
        <v>0.23993386500680802</v>
      </c>
    </row>
    <row r="15" spans="1:7" ht="16.8" x14ac:dyDescent="0.3">
      <c r="A15" s="4">
        <v>13</v>
      </c>
      <c r="B15" s="4" t="s">
        <v>49</v>
      </c>
      <c r="C15" s="11">
        <f>'[1]Infosys Financials'!B14/'[1]Infosys Financials'!B68</f>
        <v>1.1662384378211716</v>
      </c>
      <c r="D15" s="11">
        <f>'[1]Infosys Financials'!C14/'[1]Infosys Financials'!C68</f>
        <v>0.98235244448197245</v>
      </c>
      <c r="E15" s="11">
        <f>'[1]Infosys Financials'!D14/'[1]Infosys Financials'!D68</f>
        <v>0.92854956491320129</v>
      </c>
      <c r="F15" s="11">
        <f>'[1]Infosys Financials'!E14/'[1]Infosys Financials'!E68</f>
        <v>0.81598697893118732</v>
      </c>
      <c r="G15" s="11">
        <f>'[1]Infosys Financials'!F14/'[1]Infosys Financials'!F68</f>
        <v>1.1169157803966656</v>
      </c>
    </row>
    <row r="16" spans="1:7" ht="16.8" x14ac:dyDescent="0.3">
      <c r="A16" s="4">
        <v>14</v>
      </c>
      <c r="B16" s="4" t="s">
        <v>50</v>
      </c>
      <c r="C16" s="9">
        <f>('[1]Infosys Financials'!B4-'[1]Infosys Financials'!B57)/'[1]Infosys Financials'!B4</f>
        <v>0.89194719471947193</v>
      </c>
      <c r="D16" s="9">
        <f>('[1]Infosys Financials'!C4-'[1]Infosys Financials'!C57)/'[1]Infosys Financials'!C4</f>
        <v>0.8930657761998233</v>
      </c>
      <c r="E16" s="9">
        <f>('[1]Infosys Financials'!D4-'[1]Infosys Financials'!D57)/'[1]Infosys Financials'!D4</f>
        <v>0.88151804710537118</v>
      </c>
      <c r="F16" s="9">
        <f>('[1]Infosys Financials'!E4-'[1]Infosys Financials'!E57)/'[1]Infosys Financials'!E4</f>
        <v>0.89641204358501458</v>
      </c>
      <c r="G16" s="9">
        <f>('[1]Infosys Financials'!F4-'[1]Infosys Financials'!F57)/'[1]Infosys Financials'!F4</f>
        <v>0.88316390815565093</v>
      </c>
    </row>
    <row r="17" spans="1:7" ht="16.8" x14ac:dyDescent="0.3">
      <c r="A17" s="4">
        <v>15</v>
      </c>
      <c r="B17" s="12" t="s">
        <v>12</v>
      </c>
      <c r="C17" s="6">
        <v>27.41</v>
      </c>
      <c r="D17" s="6">
        <v>27.4</v>
      </c>
      <c r="E17" s="6">
        <v>29.17</v>
      </c>
      <c r="F17" s="6">
        <v>31.66</v>
      </c>
      <c r="G17" s="6">
        <v>28.87</v>
      </c>
    </row>
    <row r="18" spans="1:7" ht="16.8" x14ac:dyDescent="0.3">
      <c r="A18" s="4">
        <v>16</v>
      </c>
      <c r="B18" s="5" t="s">
        <v>13</v>
      </c>
      <c r="C18" s="6">
        <v>25.13</v>
      </c>
      <c r="D18" s="6">
        <v>25.18</v>
      </c>
      <c r="E18" s="6">
        <v>26.83</v>
      </c>
      <c r="F18" s="6">
        <v>28.96</v>
      </c>
      <c r="G18" s="6">
        <v>26.16</v>
      </c>
    </row>
    <row r="19" spans="1:7" ht="16.8" x14ac:dyDescent="0.3">
      <c r="A19" s="4">
        <v>17</v>
      </c>
      <c r="B19" s="5" t="s">
        <v>14</v>
      </c>
      <c r="C19" s="6">
        <v>24.92</v>
      </c>
      <c r="D19" s="6">
        <v>25.05</v>
      </c>
      <c r="E19" s="6">
        <v>26.71</v>
      </c>
      <c r="F19" s="6">
        <v>28.81</v>
      </c>
      <c r="G19" s="6">
        <v>26.01</v>
      </c>
    </row>
    <row r="20" spans="1:7" ht="16.8" x14ac:dyDescent="0.3">
      <c r="A20" s="4">
        <v>18</v>
      </c>
      <c r="B20" s="5" t="s">
        <v>15</v>
      </c>
      <c r="C20" s="6">
        <v>21.12</v>
      </c>
      <c r="D20" s="6">
        <v>18.760000000000002</v>
      </c>
      <c r="E20" s="6">
        <v>20.43</v>
      </c>
      <c r="F20" s="6">
        <v>21.01</v>
      </c>
      <c r="G20" s="6">
        <v>19.66</v>
      </c>
    </row>
    <row r="21" spans="1:7" ht="16.8" x14ac:dyDescent="0.3">
      <c r="A21" s="4">
        <v>19</v>
      </c>
      <c r="B21" s="5" t="s">
        <v>26</v>
      </c>
      <c r="C21" s="6">
        <v>25.13</v>
      </c>
      <c r="D21" s="6">
        <v>25.18</v>
      </c>
      <c r="E21" s="6">
        <v>26.83</v>
      </c>
      <c r="F21" s="6">
        <v>28.96</v>
      </c>
      <c r="G21" s="6">
        <v>26.16</v>
      </c>
    </row>
    <row r="22" spans="1:7" ht="16.8" x14ac:dyDescent="0.3">
      <c r="A22" s="4">
        <v>20</v>
      </c>
      <c r="B22" s="5" t="s">
        <v>27</v>
      </c>
      <c r="C22" s="6">
        <v>25.13</v>
      </c>
      <c r="D22" s="6">
        <v>25.18</v>
      </c>
      <c r="E22" s="6">
        <v>26.83</v>
      </c>
      <c r="F22" s="6">
        <v>28.96</v>
      </c>
      <c r="G22" s="6">
        <v>26.16</v>
      </c>
    </row>
    <row r="23" spans="1:7" ht="16.8" x14ac:dyDescent="0.3">
      <c r="A23" s="4">
        <v>21</v>
      </c>
      <c r="B23" s="5" t="s">
        <v>28</v>
      </c>
      <c r="C23" s="6">
        <v>27.41</v>
      </c>
      <c r="D23" s="6">
        <v>27.4</v>
      </c>
      <c r="E23" s="6">
        <v>29.17</v>
      </c>
      <c r="F23" s="6">
        <v>31.66</v>
      </c>
      <c r="G23" s="6">
        <v>28.87</v>
      </c>
    </row>
    <row r="24" spans="1:7" ht="16.8" x14ac:dyDescent="0.3">
      <c r="A24" s="4">
        <v>22</v>
      </c>
      <c r="B24" s="5" t="s">
        <v>18</v>
      </c>
      <c r="C24" s="6"/>
      <c r="D24" s="6"/>
      <c r="E24" s="6"/>
      <c r="F24" s="6"/>
      <c r="G24" s="6"/>
    </row>
    <row r="25" spans="1:7" ht="16.8" x14ac:dyDescent="0.3">
      <c r="A25" s="4">
        <v>23</v>
      </c>
      <c r="B25" s="5" t="s">
        <v>16</v>
      </c>
      <c r="C25" s="6">
        <v>2.62</v>
      </c>
      <c r="D25" s="6">
        <v>1.9</v>
      </c>
      <c r="E25" s="6">
        <v>2.1</v>
      </c>
      <c r="F25" s="6">
        <v>2.74</v>
      </c>
      <c r="G25" s="6">
        <v>2.88</v>
      </c>
    </row>
    <row r="26" spans="1:7" ht="16.8" x14ac:dyDescent="0.3">
      <c r="A26" s="4">
        <v>24</v>
      </c>
      <c r="B26" s="5" t="s">
        <v>17</v>
      </c>
      <c r="C26" s="6">
        <v>2.5499999999999998</v>
      </c>
      <c r="D26" s="6">
        <v>1.83</v>
      </c>
      <c r="E26" s="6">
        <v>2.0499999999999998</v>
      </c>
      <c r="F26" s="6">
        <v>2.69</v>
      </c>
      <c r="G26" s="6">
        <v>2.83</v>
      </c>
    </row>
    <row r="27" spans="1:7" ht="16.8" x14ac:dyDescent="0.3">
      <c r="A27" s="4">
        <v>25</v>
      </c>
      <c r="B27" s="5" t="s">
        <v>29</v>
      </c>
      <c r="C27" s="16"/>
      <c r="D27" s="16"/>
      <c r="E27" s="16"/>
      <c r="F27" s="16"/>
      <c r="G27" s="16"/>
    </row>
    <row r="28" spans="1:7" ht="16.8" x14ac:dyDescent="0.3">
      <c r="A28" s="4">
        <v>26</v>
      </c>
      <c r="B28" s="5" t="s">
        <v>51</v>
      </c>
      <c r="C28" s="16"/>
      <c r="D28" s="16"/>
      <c r="E28" s="16"/>
      <c r="F28" s="16"/>
      <c r="G28" s="16"/>
    </row>
    <row r="29" spans="1:7" ht="16.8" x14ac:dyDescent="0.3">
      <c r="A29" s="4">
        <v>27</v>
      </c>
      <c r="B29" s="5" t="s">
        <v>52</v>
      </c>
      <c r="C29" s="16"/>
      <c r="D29" s="16"/>
      <c r="E29" s="16"/>
      <c r="F29" s="16"/>
      <c r="G29" s="16"/>
    </row>
    <row r="30" spans="1:7" ht="16.8" x14ac:dyDescent="0.3">
      <c r="A30" s="4">
        <v>28</v>
      </c>
      <c r="B30" s="5" t="s">
        <v>53</v>
      </c>
      <c r="C30" s="6"/>
      <c r="D30" s="6"/>
      <c r="E30" s="6"/>
      <c r="F30" s="6"/>
      <c r="G30" s="6"/>
    </row>
    <row r="31" spans="1:7" ht="16.8" x14ac:dyDescent="0.4">
      <c r="A31" s="4">
        <v>29</v>
      </c>
      <c r="B31" s="14" t="s">
        <v>54</v>
      </c>
      <c r="C31" s="6">
        <v>116.97</v>
      </c>
      <c r="D31" s="6">
        <v>198.87</v>
      </c>
      <c r="E31" s="6">
        <v>217.88</v>
      </c>
      <c r="F31" s="6">
        <v>197.45</v>
      </c>
      <c r="G31" s="6">
        <v>181.39</v>
      </c>
    </row>
    <row r="32" spans="1:7" ht="16.8" x14ac:dyDescent="0.4">
      <c r="A32" s="4">
        <v>30</v>
      </c>
      <c r="B32" s="14" t="s">
        <v>55</v>
      </c>
      <c r="C32" s="11">
        <f>'[1]Infosys Financials'!B39/'[1]Infosys Financials'!B36</f>
        <v>0.7061852979556329</v>
      </c>
      <c r="D32" s="11">
        <f>'[1]Infosys Financials'!C39/'[1]Infosys Financials'!C36</f>
        <v>0.66851199463177324</v>
      </c>
      <c r="E32" s="11">
        <f>'[1]Infosys Financials'!D39/'[1]Infosys Financials'!D36</f>
        <v>0.6973346614748408</v>
      </c>
      <c r="F32" s="11">
        <f>'[1]Infosys Financials'!E39/'[1]Infosys Financials'!E36</f>
        <v>0.76146222548675202</v>
      </c>
      <c r="G32" s="11">
        <f>'[1]Infosys Financials'!F39/'[1]Infosys Financials'!F36</f>
        <v>0.7679322811910021</v>
      </c>
    </row>
    <row r="33" spans="1:7" ht="16.8" x14ac:dyDescent="0.4">
      <c r="A33" s="4">
        <v>31</v>
      </c>
      <c r="B33" s="14" t="s">
        <v>56</v>
      </c>
      <c r="C33" s="13">
        <f>(1.2*'[1]Infosys Financials'!B70)+(1.4*'[1]Infosys Financials'!B71)+(3.3*'[1]Infosys Financials'!B72)+(0.6*'[1]Infosys Financials'!B73)+(1*'[1]Infosys Financials'!B74)</f>
        <v>3.299368276551454</v>
      </c>
      <c r="D33" s="13">
        <f>(1.2*'[1]Infosys Financials'!C70)+(1.4*'[1]Infosys Financials'!C71)+(3.3*'[1]Infosys Financials'!C72)+(0.6*'[1]Infosys Financials'!C73)+(1*'[1]Infosys Financials'!C74)</f>
        <v>3.2812665491827704</v>
      </c>
      <c r="E33" s="13">
        <f>(1.2*'[1]Infosys Financials'!D70)+(1.4*'[1]Infosys Financials'!D71)+(3.3*'[1]Infosys Financials'!D72)+(0.6*'[1]Infosys Financials'!D73)+(1*'[1]Infosys Financials'!D74)</f>
        <v>3.1134271528290096</v>
      </c>
      <c r="F33" s="13">
        <f>(1.2*'[1]Infosys Financials'!E70)+(1.4*'[1]Infosys Financials'!E71)+(3.3*'[1]Infosys Financials'!E72)+(0.6*'[1]Infosys Financials'!E73)+(1*'[1]Infosys Financials'!E74)</f>
        <v>3.0734997031456435</v>
      </c>
      <c r="G33" s="13">
        <f>(1.2*'[1]Infosys Financials'!F70)+(1.4*'[1]Infosys Financials'!F71)+(3.3*'[1]Infosys Financials'!F72)+(0.6*'[1]Infosys Financials'!F73)+(1*'[1]Infosys Financials'!F74)</f>
        <v>3.2026718608403888</v>
      </c>
    </row>
    <row r="34" spans="1:7" ht="16.8" x14ac:dyDescent="0.4">
      <c r="A34" s="4">
        <v>32</v>
      </c>
      <c r="B34" s="19" t="s">
        <v>57</v>
      </c>
      <c r="C34" s="16">
        <v>0.3</v>
      </c>
      <c r="D34" s="16">
        <v>0.24</v>
      </c>
      <c r="E34" s="16">
        <v>0.49</v>
      </c>
      <c r="F34" s="16">
        <v>1</v>
      </c>
      <c r="G34" s="16">
        <v>0.89</v>
      </c>
    </row>
    <row r="35" spans="1:7" ht="16.8" x14ac:dyDescent="0.4">
      <c r="A35" s="4">
        <v>33</v>
      </c>
      <c r="B35" s="14" t="s">
        <v>58</v>
      </c>
      <c r="C35" s="16"/>
      <c r="D35" s="16"/>
      <c r="E35" s="16"/>
      <c r="F35" s="16"/>
      <c r="G35" s="16"/>
    </row>
    <row r="36" spans="1:7" ht="16.8" x14ac:dyDescent="0.3">
      <c r="A36" s="4">
        <v>34</v>
      </c>
      <c r="B36" s="5" t="s">
        <v>19</v>
      </c>
      <c r="C36" s="6">
        <v>1.1200000000000001</v>
      </c>
      <c r="D36" s="6">
        <v>1.22</v>
      </c>
      <c r="E36" s="6">
        <v>1.05</v>
      </c>
      <c r="F36" s="6">
        <v>0.91</v>
      </c>
      <c r="G36" s="6">
        <v>0.98</v>
      </c>
    </row>
    <row r="37" spans="1:7" ht="16.8" x14ac:dyDescent="0.3">
      <c r="A37" s="4">
        <v>35</v>
      </c>
      <c r="B37" s="5" t="s">
        <v>30</v>
      </c>
      <c r="C37" s="6"/>
      <c r="D37" s="6"/>
      <c r="E37" s="6"/>
      <c r="F37" s="6"/>
      <c r="G37" s="6"/>
    </row>
    <row r="38" spans="1:7" ht="16.8" x14ac:dyDescent="0.3">
      <c r="A38" s="4">
        <v>36</v>
      </c>
      <c r="B38" s="5" t="s">
        <v>31</v>
      </c>
      <c r="C38" s="6">
        <v>5.61</v>
      </c>
      <c r="D38" s="6">
        <v>6.24</v>
      </c>
      <c r="E38" s="6">
        <v>5.88</v>
      </c>
      <c r="F38" s="6">
        <v>5.39</v>
      </c>
      <c r="G38" s="6">
        <v>5.48</v>
      </c>
    </row>
    <row r="39" spans="1:7" ht="16.8" x14ac:dyDescent="0.3">
      <c r="A39" s="4">
        <v>37</v>
      </c>
      <c r="B39" s="5" t="s">
        <v>32</v>
      </c>
      <c r="C39" s="6">
        <v>71.2</v>
      </c>
      <c r="D39" s="6">
        <v>61.14</v>
      </c>
      <c r="E39" s="6">
        <v>66.599999999999994</v>
      </c>
      <c r="F39" s="6">
        <v>69.650000000000006</v>
      </c>
      <c r="G39" s="6">
        <v>71.38</v>
      </c>
    </row>
    <row r="40" spans="1:7" ht="16.8" x14ac:dyDescent="0.3">
      <c r="A40" s="4">
        <v>38</v>
      </c>
      <c r="B40" s="5" t="s">
        <v>33</v>
      </c>
      <c r="C40" s="6">
        <v>7.06</v>
      </c>
      <c r="D40" s="6">
        <v>7.14</v>
      </c>
      <c r="E40" s="6">
        <v>9.3699999999999992</v>
      </c>
      <c r="F40" s="6">
        <v>6.64</v>
      </c>
      <c r="G40" s="6">
        <v>7.06</v>
      </c>
    </row>
    <row r="41" spans="1:7" ht="16.8" x14ac:dyDescent="0.3">
      <c r="A41" s="4">
        <v>39</v>
      </c>
      <c r="B41" s="5" t="s">
        <v>34</v>
      </c>
      <c r="C41" s="6"/>
      <c r="D41" s="6"/>
      <c r="E41" s="6"/>
      <c r="F41" s="6"/>
      <c r="G41" s="6"/>
    </row>
    <row r="42" spans="1:7" ht="16.8" x14ac:dyDescent="0.3">
      <c r="A42" s="4">
        <v>40</v>
      </c>
      <c r="B42" s="5" t="s">
        <v>35</v>
      </c>
      <c r="C42" s="6">
        <v>64.150000000000006</v>
      </c>
      <c r="D42" s="6">
        <v>54</v>
      </c>
      <c r="E42" s="6">
        <v>57.23</v>
      </c>
      <c r="F42" s="6">
        <v>63.01</v>
      </c>
      <c r="G42" s="6">
        <v>64.319999999999993</v>
      </c>
    </row>
    <row r="43" spans="1:7" ht="16.8" x14ac:dyDescent="0.4">
      <c r="A43" s="4">
        <v>41</v>
      </c>
      <c r="B43" s="14" t="s">
        <v>59</v>
      </c>
      <c r="C43" s="6">
        <v>11.48</v>
      </c>
      <c r="D43" s="6">
        <v>8.2899999999999991</v>
      </c>
      <c r="E43" s="6">
        <v>7.15</v>
      </c>
      <c r="F43" s="6">
        <v>11.95</v>
      </c>
      <c r="G43" s="6">
        <v>14.44</v>
      </c>
    </row>
    <row r="44" spans="1:7" ht="16.8" x14ac:dyDescent="0.3">
      <c r="A44" s="4">
        <v>42</v>
      </c>
      <c r="B44" s="17" t="s">
        <v>60</v>
      </c>
      <c r="C44" s="6">
        <v>3.76</v>
      </c>
      <c r="D44" s="6">
        <v>4.76</v>
      </c>
      <c r="E44" s="6">
        <v>3.58</v>
      </c>
      <c r="F44" s="6">
        <v>2.9</v>
      </c>
      <c r="G44" s="6">
        <v>2.66</v>
      </c>
    </row>
    <row r="45" spans="1:7" ht="16.8" x14ac:dyDescent="0.4">
      <c r="A45" s="4">
        <v>43</v>
      </c>
      <c r="B45" s="14" t="s">
        <v>61</v>
      </c>
      <c r="C45" s="13">
        <f>'[1]Infosys Financials'!B4/'[1]Infosys Financials'!B76</f>
        <v>0.42980078174252934</v>
      </c>
      <c r="D45" s="13">
        <f>'[1]Infosys Financials'!C4/'[1]Infosys Financials'!C76</f>
        <v>0.37255341836764422</v>
      </c>
      <c r="E45" s="13">
        <f>'[1]Infosys Financials'!D4/'[1]Infosys Financials'!D76</f>
        <v>0.34127032148145792</v>
      </c>
      <c r="F45" s="13">
        <f>'[1]Infosys Financials'!E4/'[1]Infosys Financials'!E76</f>
        <v>0.34041807417792996</v>
      </c>
      <c r="G45" s="13">
        <f>'[1]Infosys Financials'!F4/'[1]Infosys Financials'!F76</f>
        <v>0.33728045021887931</v>
      </c>
    </row>
    <row r="46" spans="1:7" ht="16.8" x14ac:dyDescent="0.3">
      <c r="A46" s="4">
        <v>44</v>
      </c>
      <c r="B46" s="5" t="s">
        <v>20</v>
      </c>
      <c r="C46" s="6">
        <v>23.85</v>
      </c>
      <c r="D46" s="6">
        <v>28.31</v>
      </c>
      <c r="E46" s="6">
        <v>28.89</v>
      </c>
      <c r="F46" s="6">
        <v>31.82</v>
      </c>
      <c r="G46" s="6">
        <v>48.5</v>
      </c>
    </row>
    <row r="47" spans="1:7" ht="16.8" x14ac:dyDescent="0.3">
      <c r="A47" s="4">
        <v>45</v>
      </c>
      <c r="B47" s="5" t="s">
        <v>21</v>
      </c>
      <c r="C47" s="6">
        <v>4.5599999999999996</v>
      </c>
      <c r="D47" s="6">
        <v>4.63</v>
      </c>
      <c r="E47" s="6">
        <v>7.49</v>
      </c>
      <c r="F47" s="6">
        <v>6.6</v>
      </c>
      <c r="G47" s="6">
        <v>3.34</v>
      </c>
    </row>
    <row r="48" spans="1:7" ht="16.8" x14ac:dyDescent="0.3">
      <c r="A48" s="4">
        <v>46</v>
      </c>
      <c r="B48" s="5" t="s">
        <v>22</v>
      </c>
      <c r="C48" s="6">
        <v>8</v>
      </c>
      <c r="D48" s="6">
        <v>9.6199999999999992</v>
      </c>
      <c r="E48" s="6">
        <v>8.81</v>
      </c>
      <c r="F48" s="6">
        <v>8.0299999999999994</v>
      </c>
      <c r="G48" s="6">
        <v>12.06</v>
      </c>
    </row>
    <row r="49" spans="1:7" ht="16.8" x14ac:dyDescent="0.3">
      <c r="A49" s="4">
        <v>47</v>
      </c>
      <c r="B49" s="5" t="s">
        <v>23</v>
      </c>
      <c r="C49" s="6">
        <v>8.02</v>
      </c>
      <c r="D49" s="6">
        <v>9.65</v>
      </c>
      <c r="E49" s="6">
        <v>8.85</v>
      </c>
      <c r="F49" s="6">
        <v>8.06</v>
      </c>
      <c r="G49" s="6">
        <v>12.08</v>
      </c>
    </row>
    <row r="50" spans="1:7" ht="16.8" x14ac:dyDescent="0.3">
      <c r="A50" s="4">
        <v>48</v>
      </c>
      <c r="B50" s="5" t="s">
        <v>24</v>
      </c>
      <c r="C50" s="6">
        <v>32.81</v>
      </c>
      <c r="D50" s="6">
        <v>34.770000000000003</v>
      </c>
      <c r="E50" s="6">
        <v>39.5</v>
      </c>
      <c r="F50" s="6">
        <v>32.06</v>
      </c>
      <c r="G50" s="6">
        <v>21.84</v>
      </c>
    </row>
    <row r="51" spans="1:7" ht="16.8" x14ac:dyDescent="0.3">
      <c r="A51" s="4">
        <v>49</v>
      </c>
      <c r="B51" s="5" t="s">
        <v>25</v>
      </c>
      <c r="C51" s="6">
        <v>29.91</v>
      </c>
      <c r="D51" s="6">
        <v>30.9</v>
      </c>
      <c r="E51" s="6">
        <v>36.299999999999997</v>
      </c>
      <c r="F51" s="6">
        <v>29.29</v>
      </c>
      <c r="G51" s="6">
        <v>17.55</v>
      </c>
    </row>
    <row r="52" spans="1:7" ht="16.8" x14ac:dyDescent="0.3">
      <c r="A52" s="4">
        <v>50</v>
      </c>
      <c r="B52" s="18" t="s">
        <v>62</v>
      </c>
      <c r="C52" s="16">
        <v>195.05</v>
      </c>
      <c r="D52" s="16">
        <v>162.78</v>
      </c>
      <c r="E52" s="16">
        <v>164.17</v>
      </c>
      <c r="F52" s="16">
        <v>167.33</v>
      </c>
      <c r="G52" s="16">
        <v>145.94</v>
      </c>
    </row>
    <row r="53" spans="1:7" ht="16.8" x14ac:dyDescent="0.3">
      <c r="A53" s="4">
        <v>51</v>
      </c>
      <c r="B53" s="18" t="s">
        <v>63</v>
      </c>
      <c r="C53" s="13">
        <f>('[1]Infosys Financials'!B36-'[1]Infosys Financials'!B46)/'[1]Infosys Financials'!B49</f>
        <v>195.56394104131292</v>
      </c>
      <c r="D53" s="13">
        <f>('[1]Infosys Financials'!C36-'[1]Infosys Financials'!C46)/'[1]Infosys Financials'!C49</f>
        <v>163.29762443231013</v>
      </c>
      <c r="E53" s="13">
        <f>('[1]Infosys Financials'!D36-'[1]Infosys Financials'!D46)/'[1]Infosys Financials'!D49</f>
        <v>164.74995457175586</v>
      </c>
      <c r="F53" s="13">
        <f>('[1]Infosys Financials'!E36-'[1]Infosys Financials'!E46)/'[1]Infosys Financials'!E49</f>
        <v>167.88710152124602</v>
      </c>
      <c r="G53" s="13">
        <f>('[1]Infosys Financials'!F36-'[1]Infosys Financials'!F46)/'[1]Infosys Financials'!F49</f>
        <v>146.12375822587899</v>
      </c>
    </row>
    <row r="54" spans="1:7" ht="16.8" x14ac:dyDescent="0.3">
      <c r="A54" s="4">
        <v>52</v>
      </c>
      <c r="B54" s="18" t="s">
        <v>64</v>
      </c>
      <c r="C54" s="13">
        <f>'[1]Infosys Financials'!B35/'[1]Infosys Financials'!B49</f>
        <v>105.67911498125348</v>
      </c>
      <c r="D54" s="13">
        <f>'[1]Infosys Financials'!C35/'[1]Infosys Financials'!C49</f>
        <v>59.394102384118703</v>
      </c>
      <c r="E54" s="13">
        <f>'[1]Infosys Financials'!D35/'[1]Infosys Financials'!D49</f>
        <v>65.278597848598793</v>
      </c>
      <c r="F54" s="13">
        <f>'[1]Infosys Financials'!E35/'[1]Infosys Financials'!E49</f>
        <v>71.960667859269449</v>
      </c>
      <c r="G54" s="13">
        <f>'[1]Infosys Financials'!F35/'[1]Infosys Financials'!F49</f>
        <v>67.15203080727801</v>
      </c>
    </row>
    <row r="55" spans="1:7" ht="16.8" x14ac:dyDescent="0.3">
      <c r="A55" s="4">
        <v>53</v>
      </c>
      <c r="B55" s="5" t="s">
        <v>39</v>
      </c>
      <c r="C55" s="6">
        <v>6.63</v>
      </c>
      <c r="D55" s="6">
        <v>19.32</v>
      </c>
      <c r="E55" s="6">
        <v>21.26</v>
      </c>
      <c r="F55" s="6">
        <v>8.11</v>
      </c>
      <c r="G55" s="6">
        <v>7.62</v>
      </c>
    </row>
    <row r="56" spans="1:7" ht="16.8" x14ac:dyDescent="0.3">
      <c r="A56" s="4">
        <v>54</v>
      </c>
      <c r="B56" s="5" t="s">
        <v>40</v>
      </c>
      <c r="C56" s="6">
        <v>17.04</v>
      </c>
      <c r="D56" s="6">
        <v>9.57</v>
      </c>
      <c r="E56" s="6">
        <v>17.66</v>
      </c>
      <c r="F56" s="6">
        <v>16.12</v>
      </c>
      <c r="G56" s="6">
        <v>5.72</v>
      </c>
    </row>
    <row r="57" spans="1:7" ht="16.8" x14ac:dyDescent="0.3">
      <c r="A57" s="4">
        <v>55</v>
      </c>
      <c r="B57" s="5" t="s">
        <v>41</v>
      </c>
      <c r="C57" s="6">
        <v>3.78</v>
      </c>
      <c r="D57" s="6">
        <v>11.95</v>
      </c>
      <c r="E57" s="6">
        <v>12.1</v>
      </c>
      <c r="F57" s="6">
        <v>20.32</v>
      </c>
      <c r="G57" s="6">
        <v>3.77</v>
      </c>
    </row>
    <row r="58" spans="1:7" ht="16.8" x14ac:dyDescent="0.3">
      <c r="A58" s="4">
        <v>56</v>
      </c>
      <c r="B58" s="5" t="s">
        <v>42</v>
      </c>
      <c r="C58" s="6">
        <v>4.03</v>
      </c>
      <c r="D58" s="6">
        <v>12.06</v>
      </c>
      <c r="E58" s="6">
        <v>11.46</v>
      </c>
      <c r="F58" s="6">
        <v>19.18</v>
      </c>
      <c r="G58" s="6">
        <v>24.52</v>
      </c>
    </row>
    <row r="59" spans="1:7" ht="16.8" x14ac:dyDescent="0.3">
      <c r="A59" s="4">
        <v>57</v>
      </c>
      <c r="B59" s="5" t="s">
        <v>43</v>
      </c>
      <c r="C59" s="6">
        <v>54.1</v>
      </c>
      <c r="D59" s="6">
        <v>58.77</v>
      </c>
      <c r="E59" s="6">
        <v>59.79</v>
      </c>
      <c r="F59" s="6">
        <v>50.73</v>
      </c>
      <c r="G59" s="6">
        <v>61.45</v>
      </c>
    </row>
    <row r="60" spans="1:7" ht="16.8" x14ac:dyDescent="0.3">
      <c r="A60" s="4">
        <v>58</v>
      </c>
      <c r="B60" s="5" t="s">
        <v>44</v>
      </c>
      <c r="C60" s="6">
        <v>9.42</v>
      </c>
      <c r="D60" s="6">
        <v>8.7100000000000009</v>
      </c>
      <c r="E60" s="6">
        <v>8.74</v>
      </c>
      <c r="F60" s="6">
        <v>6.79</v>
      </c>
      <c r="G60" s="6">
        <v>5.42</v>
      </c>
    </row>
    <row r="61" spans="1:7" ht="16.8" x14ac:dyDescent="0.3">
      <c r="A61" s="4">
        <v>59</v>
      </c>
      <c r="B61" s="5" t="s">
        <v>65</v>
      </c>
      <c r="C61" s="6">
        <v>33.549999999999997</v>
      </c>
      <c r="D61" s="6">
        <v>34.35</v>
      </c>
      <c r="E61" s="6">
        <v>30.64</v>
      </c>
      <c r="F61" s="6">
        <v>25.23</v>
      </c>
      <c r="G61" s="6">
        <v>24.98</v>
      </c>
    </row>
    <row r="62" spans="1:7" ht="16.8" x14ac:dyDescent="0.3">
      <c r="A62" s="4">
        <v>60</v>
      </c>
      <c r="B62" s="5" t="s">
        <v>66</v>
      </c>
      <c r="C62" s="6">
        <v>62.08</v>
      </c>
      <c r="D62" s="6">
        <v>94.43</v>
      </c>
      <c r="E62" s="6">
        <v>77.33</v>
      </c>
      <c r="F62" s="6">
        <v>58.86</v>
      </c>
      <c r="G62" s="6">
        <v>54.35</v>
      </c>
    </row>
    <row r="63" spans="1:7" ht="16.8" x14ac:dyDescent="0.3">
      <c r="A63" s="4">
        <v>61</v>
      </c>
      <c r="B63" s="5" t="s">
        <v>67</v>
      </c>
      <c r="C63" s="6">
        <v>23.69</v>
      </c>
      <c r="D63" s="6">
        <v>22.96</v>
      </c>
      <c r="E63" s="6">
        <v>21.37</v>
      </c>
      <c r="F63" s="6">
        <v>19.21</v>
      </c>
      <c r="G63" s="6">
        <v>19.18</v>
      </c>
    </row>
    <row r="64" spans="1:7" ht="16.8" x14ac:dyDescent="0.3">
      <c r="A64" s="4">
        <v>62</v>
      </c>
      <c r="B64" s="5" t="s">
        <v>36</v>
      </c>
      <c r="C64" s="6">
        <v>0.59</v>
      </c>
      <c r="D64" s="6">
        <v>0.56000000000000005</v>
      </c>
      <c r="E64" s="6">
        <v>0.73</v>
      </c>
      <c r="F64" s="6">
        <v>0.73</v>
      </c>
      <c r="G64" s="6">
        <v>0.68</v>
      </c>
    </row>
    <row r="65" spans="1:7" ht="16.8" x14ac:dyDescent="0.3">
      <c r="A65" s="4">
        <v>63</v>
      </c>
      <c r="B65" s="5" t="s">
        <v>37</v>
      </c>
      <c r="C65" s="6">
        <v>0.7</v>
      </c>
      <c r="D65" s="6">
        <v>0.73</v>
      </c>
      <c r="E65" s="6">
        <v>0.96</v>
      </c>
      <c r="F65" s="6">
        <v>1.01</v>
      </c>
      <c r="G65" s="6">
        <v>0.8</v>
      </c>
    </row>
    <row r="66" spans="1:7" ht="16.8" x14ac:dyDescent="0.3">
      <c r="A66" s="4">
        <v>64</v>
      </c>
      <c r="B66" s="5" t="s">
        <v>38</v>
      </c>
      <c r="C66" s="6">
        <v>1.42</v>
      </c>
      <c r="D66" s="6">
        <v>1.72</v>
      </c>
      <c r="E66" s="6">
        <v>1.72</v>
      </c>
      <c r="F66" s="6">
        <v>2</v>
      </c>
      <c r="G66" s="6">
        <v>3.87</v>
      </c>
    </row>
    <row r="67" spans="1:7" ht="16.8" x14ac:dyDescent="0.3">
      <c r="A67" s="4">
        <v>65</v>
      </c>
      <c r="B67" s="5" t="s">
        <v>68</v>
      </c>
      <c r="C67" s="6">
        <v>0.23</v>
      </c>
      <c r="D67" s="6">
        <v>0.09</v>
      </c>
      <c r="E67" s="6">
        <v>0.04</v>
      </c>
      <c r="F67" s="6">
        <v>0.1</v>
      </c>
      <c r="G67" s="6">
        <v>0.2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4AF6-F2D2-46C6-B0DB-34F92CDC7D36}">
  <dimension ref="A1:G67"/>
  <sheetViews>
    <sheetView zoomScale="91" workbookViewId="0">
      <selection activeCell="F5" sqref="F5"/>
    </sheetView>
  </sheetViews>
  <sheetFormatPr defaultRowHeight="14.4" x14ac:dyDescent="0.3"/>
  <cols>
    <col min="1" max="1" width="24.6640625" customWidth="1"/>
    <col min="2" max="2" width="34.44140625" customWidth="1"/>
    <col min="3" max="3" width="11.6640625" bestFit="1" customWidth="1"/>
    <col min="4" max="4" width="11.6640625" customWidth="1"/>
    <col min="5" max="6" width="11.6640625" bestFit="1" customWidth="1"/>
    <col min="7" max="7" width="10.5546875" bestFit="1" customWidth="1"/>
  </cols>
  <sheetData>
    <row r="1" spans="1:7" ht="15.6" x14ac:dyDescent="0.3">
      <c r="A1" s="23" t="s">
        <v>70</v>
      </c>
      <c r="B1" s="24"/>
      <c r="C1" s="24"/>
      <c r="D1" s="24"/>
      <c r="E1" s="24"/>
      <c r="F1" s="24"/>
      <c r="G1" s="25"/>
    </row>
    <row r="2" spans="1:7" x14ac:dyDescent="0.3">
      <c r="A2" s="1" t="s">
        <v>45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2</v>
      </c>
      <c r="C3" s="27">
        <v>6.18</v>
      </c>
      <c r="D3" s="27">
        <v>6.07</v>
      </c>
      <c r="E3" s="27">
        <v>6</v>
      </c>
      <c r="F3" s="27">
        <v>5.69</v>
      </c>
      <c r="G3" s="27">
        <v>5.13</v>
      </c>
    </row>
    <row r="4" spans="1:7" ht="16.8" x14ac:dyDescent="0.4">
      <c r="A4" s="4">
        <v>2</v>
      </c>
      <c r="B4" s="5" t="s">
        <v>3</v>
      </c>
      <c r="C4" s="27">
        <v>6.02</v>
      </c>
      <c r="D4" s="27">
        <v>5.9</v>
      </c>
      <c r="E4" s="27">
        <v>5.81</v>
      </c>
      <c r="F4" s="27">
        <v>5.5</v>
      </c>
      <c r="G4" s="27">
        <v>4.96</v>
      </c>
    </row>
    <row r="5" spans="1:7" ht="16.8" x14ac:dyDescent="0.4">
      <c r="A5" s="4">
        <v>3</v>
      </c>
      <c r="B5" s="5" t="s">
        <v>4</v>
      </c>
      <c r="C5" s="31">
        <f>'[1]P&amp;G Financials'!B59/'[1]P&amp;G Financials'!B71</f>
        <v>2.7487534626038781</v>
      </c>
      <c r="D5" s="31">
        <f>'[1]P&amp;G Financials'!C59/'[1]P&amp;G Financials'!C71</f>
        <v>1.6331911593640946</v>
      </c>
      <c r="E5" s="31">
        <f>'[1]P&amp;G Financials'!D59/'[1]P&amp;G Financials'!D71</f>
        <v>1.9319547134935304</v>
      </c>
      <c r="F5" s="31">
        <f>'[1]P&amp;G Financials'!E59/'[1]P&amp;G Financials'!E71</f>
        <v>2.0688063063063065</v>
      </c>
      <c r="G5" s="31">
        <f>'[1]P&amp;G Financials'!F59/'[1]P&amp;G Financials'!F71</f>
        <v>1.5553668781839307</v>
      </c>
    </row>
    <row r="6" spans="1:7" ht="16.8" x14ac:dyDescent="0.4">
      <c r="A6" s="4">
        <v>4</v>
      </c>
      <c r="B6" s="5" t="s">
        <v>5</v>
      </c>
      <c r="C6" s="31">
        <f>('[1]P&amp;G Financials'!B42-798)/'[1]P&amp;G Financials'!B52</f>
        <v>21.13845463619943</v>
      </c>
      <c r="D6" s="31">
        <f>('[1]P&amp;G Financials'!C42-798)/'[1]P&amp;G Financials'!C52</f>
        <v>19.627064254593584</v>
      </c>
      <c r="E6" s="31">
        <f>('[1]P&amp;G Financials'!D42-798)/'[1]P&amp;G Financials'!D52</f>
        <v>19.273890548213263</v>
      </c>
      <c r="F6" s="31">
        <f>('[1]P&amp;G Financials'!E42-798)/'[1]P&amp;G Financials'!E52</f>
        <v>18.89080090228984</v>
      </c>
      <c r="G6" s="31">
        <f>('[1]P&amp;G Financials'!F42-798)/'[1]P&amp;G Financials'!F52</f>
        <v>18.535154123257744</v>
      </c>
    </row>
    <row r="7" spans="1:7" ht="16.8" x14ac:dyDescent="0.4">
      <c r="A7" s="4">
        <v>5</v>
      </c>
      <c r="B7" s="5" t="s">
        <v>6</v>
      </c>
      <c r="C7" s="31">
        <f>'[1]P&amp;G Financials'!B60/'[1]P&amp;G Financials'!B52</f>
        <v>3.9557342009262095</v>
      </c>
      <c r="D7" s="31">
        <f>'[1]P&amp;G Financials'!C60/'[1]P&amp;G Financials'!C52</f>
        <v>3.8174930561110005</v>
      </c>
      <c r="E7" s="31">
        <f>'[1]P&amp;G Financials'!D60/'[1]P&amp;G Financials'!D52</f>
        <v>3.670141134875593</v>
      </c>
      <c r="F7" s="31">
        <f>'[1]P&amp;G Financials'!E60/'[1]P&amp;G Financials'!E52</f>
        <v>3.4040188384425365</v>
      </c>
      <c r="G7" s="31">
        <f>'[1]P&amp;G Financials'!F60/'[1]P&amp;G Financials'!F52</f>
        <v>3.1330363599404203</v>
      </c>
    </row>
    <row r="8" spans="1:7" ht="16.8" x14ac:dyDescent="0.4">
      <c r="A8" s="4">
        <v>6</v>
      </c>
      <c r="B8" s="5" t="s">
        <v>7</v>
      </c>
      <c r="C8" s="31">
        <f>'[1]P&amp;G Financials'!B4/'[1]P&amp;G Financials'!B52</f>
        <v>35.699736524016075</v>
      </c>
      <c r="D8" s="31">
        <f>'[1]P&amp;G Financials'!C4/'[1]P&amp;G Financials'!C52</f>
        <v>34.78801373035212</v>
      </c>
      <c r="E8" s="31">
        <f>'[1]P&amp;G Financials'!D4/'[1]P&amp;G Financials'!D52</f>
        <v>33.55730982694061</v>
      </c>
      <c r="F8" s="31">
        <f>'[1]P&amp;G Financials'!E4/'[1]P&amp;G Financials'!E52</f>
        <v>31.357510098580299</v>
      </c>
      <c r="G8" s="31">
        <f>'[1]P&amp;G Financials'!F4/'[1]P&amp;G Financials'!F52</f>
        <v>28.538827800458698</v>
      </c>
    </row>
    <row r="9" spans="1:7" ht="16.8" x14ac:dyDescent="0.4">
      <c r="A9" s="4">
        <v>7</v>
      </c>
      <c r="B9" s="5" t="s">
        <v>8</v>
      </c>
      <c r="C9" s="31">
        <f>'[1]P&amp;G Financials'!B11/'[1]P&amp;G Financials'!B52</f>
        <v>7.8779092306890632</v>
      </c>
      <c r="D9" s="31">
        <f>'[1]P&amp;G Financials'!C11/'[1]P&amp;G Financials'!C52</f>
        <v>7.6926790842890194</v>
      </c>
      <c r="E9" s="31">
        <f>'[1]P&amp;G Financials'!D11/'[1]P&amp;G Financials'!D52</f>
        <v>7.4545295365494795</v>
      </c>
      <c r="F9" s="31">
        <f>'[1]P&amp;G Financials'!E11/'[1]P&amp;G Financials'!E52</f>
        <v>7.4094981033798213</v>
      </c>
      <c r="G9" s="31">
        <f>'[1]P&amp;G Financials'!F11/'[1]P&amp;G Financials'!F52</f>
        <v>6.3175592591121115</v>
      </c>
    </row>
    <row r="10" spans="1:7" ht="16.8" x14ac:dyDescent="0.4">
      <c r="A10" s="4">
        <v>8</v>
      </c>
      <c r="B10" s="5" t="s">
        <v>9</v>
      </c>
      <c r="C10" s="31">
        <f>'[1]P&amp;G Financials'!B11/'[1]P&amp;G Financials'!B52</f>
        <v>7.8779092306890632</v>
      </c>
      <c r="D10" s="31">
        <f>'[1]P&amp;G Financials'!C11/'[1]P&amp;G Financials'!C52</f>
        <v>7.6926790842890194</v>
      </c>
      <c r="E10" s="31">
        <f>'[1]P&amp;G Financials'!D11/'[1]P&amp;G Financials'!D52</f>
        <v>7.4545295365494795</v>
      </c>
      <c r="F10" s="31">
        <f>'[1]P&amp;G Financials'!E11/'[1]P&amp;G Financials'!E52</f>
        <v>7.4094981033798213</v>
      </c>
      <c r="G10" s="31">
        <f>'[1]P&amp;G Financials'!F11/'[1]P&amp;G Financials'!F52</f>
        <v>6.3175592591121115</v>
      </c>
    </row>
    <row r="11" spans="1:7" ht="16.8" x14ac:dyDescent="0.4">
      <c r="A11" s="4">
        <v>9</v>
      </c>
      <c r="B11" s="5" t="s">
        <v>10</v>
      </c>
      <c r="C11" s="31">
        <f>'[1]P&amp;G Financials'!B13/'[1]P&amp;G Financials'!B52</f>
        <v>7.9696659518445676</v>
      </c>
      <c r="D11" s="31">
        <f>'[1]P&amp;G Financials'!C13/'[1]P&amp;G Financials'!C52</f>
        <v>7.7855817378381147</v>
      </c>
      <c r="E11" s="31">
        <f>'[1]P&amp;G Financials'!D13/'[1]P&amp;G Financials'!D52</f>
        <v>7.530694381081676</v>
      </c>
      <c r="F11" s="31">
        <f>'[1]P&amp;G Financials'!E13/'[1]P&amp;G Financials'!E52</f>
        <v>7.2566612415787581</v>
      </c>
      <c r="G11" s="31">
        <f>'[1]P&amp;G Financials'!F13/'[1]P&amp;G Financials'!F52</f>
        <v>6.3690457983433832</v>
      </c>
    </row>
    <row r="12" spans="1:7" ht="16.8" x14ac:dyDescent="0.4">
      <c r="A12" s="4">
        <v>10</v>
      </c>
      <c r="B12" s="5" t="s">
        <v>11</v>
      </c>
      <c r="C12" s="31">
        <f>'[1]P&amp;G Financials'!B15/'[1]P&amp;G Financials'!B52</f>
        <v>6.320593768855356</v>
      </c>
      <c r="D12" s="31">
        <f>'[1]P&amp;G Financials'!C15/'[1]P&amp;G Financials'!C52</f>
        <v>6.2159935271912978</v>
      </c>
      <c r="E12" s="31">
        <f>'[1]P&amp;G Financials'!D15/'[1]P&amp;G Financials'!D52</f>
        <v>6.1693524071078665</v>
      </c>
      <c r="F12" s="31">
        <f>'[1]P&amp;G Financials'!E15/'[1]P&amp;G Financials'!E52</f>
        <v>5.8934882612560724</v>
      </c>
      <c r="G12" s="31">
        <f>'[1]P&amp;G Financials'!F15/'[1]P&amp;G Financials'!F52</f>
        <v>5.2399620825451088</v>
      </c>
    </row>
    <row r="13" spans="1:7" ht="16.8" x14ac:dyDescent="0.4">
      <c r="A13" s="4">
        <v>11</v>
      </c>
      <c r="B13" s="5" t="s">
        <v>47</v>
      </c>
      <c r="C13" s="31">
        <f>'[1]P&amp;G Financials'!B8/'[1]P&amp;G Financials'!B4*100</f>
        <v>51.393995644879162</v>
      </c>
      <c r="D13" s="31">
        <f>'[1]P&amp;G Financials'!C8/'[1]P&amp;G Financials'!C4*100</f>
        <v>47.857473843377313</v>
      </c>
      <c r="E13" s="31">
        <f>'[1]P&amp;G Financials'!D8/'[1]P&amp;G Financials'!D4*100</f>
        <v>47.426640228465963</v>
      </c>
      <c r="F13" s="31">
        <f>'[1]P&amp;G Financials'!E8/'[1]P&amp;G Financials'!E4*100</f>
        <v>51.249375968890412</v>
      </c>
      <c r="G13" s="31">
        <f>'[1]P&amp;G Financials'!F8/'[1]P&amp;G Financials'!F4*100</f>
        <v>50.317124735729394</v>
      </c>
    </row>
    <row r="14" spans="1:7" ht="16.8" x14ac:dyDescent="0.4">
      <c r="A14" s="4">
        <v>12</v>
      </c>
      <c r="B14" s="5" t="s">
        <v>48</v>
      </c>
      <c r="C14" s="28">
        <f>'[1]P&amp;G Financials'!B14/'[1]P&amp;G Financials'!B13</f>
        <v>0.20185491178508608</v>
      </c>
      <c r="D14" s="28">
        <f>'[1]P&amp;G Financials'!C14/'[1]P&amp;G Financials'!C13</f>
        <v>0.1969705225303765</v>
      </c>
      <c r="E14" s="28">
        <f>'[1]P&amp;G Financials'!D14/'[1]P&amp;G Financials'!D13</f>
        <v>0.17793831619894415</v>
      </c>
      <c r="F14" s="28">
        <f>'[1]P&amp;G Financials'!E14/'[1]P&amp;G Financials'!E13</f>
        <v>0.18523985239852397</v>
      </c>
      <c r="G14" s="28">
        <f>'[1]P&amp;G Financials'!F14/'[1]P&amp;G Financials'!F13</f>
        <v>0.17247694833901731</v>
      </c>
    </row>
    <row r="15" spans="1:7" ht="16.8" x14ac:dyDescent="0.4">
      <c r="A15" s="4">
        <v>13</v>
      </c>
      <c r="B15" s="5" t="s">
        <v>49</v>
      </c>
      <c r="C15" s="28">
        <f>'[1]P&amp;G Financials'!B15/'[1]P&amp;G Financials'!B24</f>
        <v>0.67167750090285305</v>
      </c>
      <c r="D15" s="28">
        <f>'[1]P&amp;G Financials'!C15/'[1]P&amp;G Financials'!C24</f>
        <v>0.66881190378383315</v>
      </c>
      <c r="E15" s="28">
        <f>'[1]P&amp;G Financials'!D15/'[1]P&amp;G Financials'!D24</f>
        <v>0.69554140127388531</v>
      </c>
      <c r="F15" s="28">
        <f>'[1]P&amp;G Financials'!E15/'[1]P&amp;G Financials'!E24</f>
        <v>0.65968827815180298</v>
      </c>
      <c r="G15" s="28">
        <f>'[1]P&amp;G Financials'!F15/'[1]P&amp;G Financials'!F24</f>
        <v>0.62956698240866038</v>
      </c>
    </row>
    <row r="16" spans="1:7" ht="16.8" x14ac:dyDescent="0.4">
      <c r="A16" s="4">
        <v>14</v>
      </c>
      <c r="B16" s="5" t="s">
        <v>50</v>
      </c>
      <c r="C16" s="28">
        <f>('[1]P&amp;G Financials'!B6-'[1]P&amp;G Financials'!B60)/'[1]P&amp;G Financials'!B6</f>
        <v>0.89067856304296789</v>
      </c>
      <c r="D16" s="28">
        <f>('[1]P&amp;G Financials'!C6-'[1]P&amp;G Financials'!C60)/'[1]P&amp;G Financials'!C6</f>
        <v>0.89155348814788926</v>
      </c>
      <c r="E16" s="28">
        <f>('[1]P&amp;G Financials'!D6-'[1]P&amp;G Financials'!D60)/'[1]P&amp;G Financials'!D6</f>
        <v>0.89147114147114148</v>
      </c>
      <c r="F16" s="28">
        <f>('[1]P&amp;G Financials'!E6-'[1]P&amp;G Financials'!E60)/'[1]P&amp;G Financials'!E6</f>
        <v>0.89163136565725454</v>
      </c>
      <c r="G16" s="28">
        <f>('[1]P&amp;G Financials'!F6-'[1]P&amp;G Financials'!F60)/'[1]P&amp;G Financials'!F6</f>
        <v>0.8911284122835218</v>
      </c>
    </row>
    <row r="17" spans="1:7" ht="16.8" x14ac:dyDescent="0.4">
      <c r="A17" s="4">
        <v>15</v>
      </c>
      <c r="B17" s="12" t="s">
        <v>12</v>
      </c>
      <c r="C17" s="31">
        <f>'[1]P&amp;G Financials'!B11/'[1]P&amp;G Financials'!B4*100</f>
        <v>22.067135496614668</v>
      </c>
      <c r="D17" s="31">
        <f>'[1]P&amp;G Financials'!C11/'[1]P&amp;G Financials'!C4*100</f>
        <v>22.11301612077165</v>
      </c>
      <c r="E17" s="31">
        <f>'[1]P&amp;G Financials'!D11/'[1]P&amp;G Financials'!D4*100</f>
        <v>22.214324017608838</v>
      </c>
      <c r="F17" s="31">
        <f>'[1]P&amp;G Financials'!E11/'[1]P&amp;G Financials'!E4*100</f>
        <v>23.629102183452009</v>
      </c>
      <c r="G17" s="31">
        <f>'[1]P&amp;G Financials'!F11/'[1]P&amp;G Financials'!F4*100</f>
        <v>22.136715997181113</v>
      </c>
    </row>
    <row r="18" spans="1:7" ht="16.8" x14ac:dyDescent="0.4">
      <c r="A18" s="4">
        <v>16</v>
      </c>
      <c r="B18" s="5" t="s">
        <v>13</v>
      </c>
      <c r="C18" s="31">
        <f>'[1]P&amp;G Financials'!B11/'[1]P&amp;G Financials'!B4*100</f>
        <v>22.067135496614668</v>
      </c>
      <c r="D18" s="31">
        <f>'[1]P&amp;G Financials'!C11/'[1]P&amp;G Financials'!C4*100</f>
        <v>22.11301612077165</v>
      </c>
      <c r="E18" s="31">
        <f>'[1]P&amp;G Financials'!D11/'[1]P&amp;G Financials'!D4*100</f>
        <v>22.214324017608838</v>
      </c>
      <c r="F18" s="31">
        <f>'[1]P&amp;G Financials'!E11/'[1]P&amp;G Financials'!E4*100</f>
        <v>23.629102183452009</v>
      </c>
      <c r="G18" s="31">
        <f>'[1]P&amp;G Financials'!F11/'[1]P&amp;G Financials'!F4*100</f>
        <v>22.136715997181113</v>
      </c>
    </row>
    <row r="19" spans="1:7" ht="16.8" x14ac:dyDescent="0.4">
      <c r="A19" s="4">
        <v>17</v>
      </c>
      <c r="B19" s="5" t="s">
        <v>14</v>
      </c>
      <c r="C19" s="31">
        <f>'[1]P&amp;G Financials'!B13/'[1]P&amp;G Financials'!B4*100</f>
        <v>22.324159021406729</v>
      </c>
      <c r="D19" s="31">
        <f>'[1]P&amp;G Financials'!C13/'[1]P&amp;G Financials'!C4*100</f>
        <v>22.38006975099383</v>
      </c>
      <c r="E19" s="31">
        <f>'[1]P&amp;G Financials'!D13/'[1]P&amp;G Financials'!D4*100</f>
        <v>22.441293476498682</v>
      </c>
      <c r="F19" s="31">
        <f>'[1]P&amp;G Financials'!E13/'[1]P&amp;G Financials'!E4*100</f>
        <v>23.141701043117266</v>
      </c>
      <c r="G19" s="31">
        <f>'[1]P&amp;G Financials'!F13/'[1]P&amp;G Financials'!F4*100</f>
        <v>22.317124735729386</v>
      </c>
    </row>
    <row r="20" spans="1:7" ht="16.8" x14ac:dyDescent="0.4">
      <c r="A20" s="4">
        <v>18</v>
      </c>
      <c r="B20" s="5" t="s">
        <v>15</v>
      </c>
      <c r="C20" s="31">
        <f>'[1]P&amp;G Financials'!B15/'[1]P&amp;G Financials'!B4*100</f>
        <v>17.704875117504969</v>
      </c>
      <c r="D20" s="31">
        <f>'[1]P&amp;G Financials'!C15/'[1]P&amp;G Financials'!C4*100</f>
        <v>17.868204765504963</v>
      </c>
      <c r="E20" s="31">
        <f>'[1]P&amp;G Financials'!D15/'[1]P&amp;G Financials'!D4*100</f>
        <v>18.384526170077446</v>
      </c>
      <c r="F20" s="31">
        <f>'[1]P&amp;G Financials'!E15/'[1]P&amp;G Financials'!E4*100</f>
        <v>18.794503271236763</v>
      </c>
      <c r="G20" s="31">
        <f>'[1]P&amp;G Financials'!F15/'[1]P&amp;G Financials'!F4*100</f>
        <v>18.360817477096546</v>
      </c>
    </row>
    <row r="21" spans="1:7" ht="16.8" x14ac:dyDescent="0.4">
      <c r="A21" s="4">
        <v>19</v>
      </c>
      <c r="B21" s="5" t="s">
        <v>26</v>
      </c>
      <c r="C21" s="31">
        <f>'[1]P&amp;G Financials'!B11/'[1]P&amp;G Financials'!B4*100</f>
        <v>22.067135496614668</v>
      </c>
      <c r="D21" s="31">
        <f>'[1]P&amp;G Financials'!C11/'[1]P&amp;G Financials'!C4*100</f>
        <v>22.11301612077165</v>
      </c>
      <c r="E21" s="31">
        <f>'[1]P&amp;G Financials'!D11/'[1]P&amp;G Financials'!D4*100</f>
        <v>22.214324017608838</v>
      </c>
      <c r="F21" s="31">
        <f>'[1]P&amp;G Financials'!E11/'[1]P&amp;G Financials'!E4*100</f>
        <v>23.629102183452009</v>
      </c>
      <c r="G21" s="31">
        <f>'[1]P&amp;G Financials'!F11/'[1]P&amp;G Financials'!F4*100</f>
        <v>22.136715997181113</v>
      </c>
    </row>
    <row r="22" spans="1:7" ht="16.8" x14ac:dyDescent="0.4">
      <c r="A22" s="4">
        <v>20</v>
      </c>
      <c r="B22" s="5" t="s">
        <v>27</v>
      </c>
      <c r="C22" s="31">
        <f>'[1]P&amp;G Financials'!B11/'[1]P&amp;G Financials'!B4*100</f>
        <v>22.067135496614668</v>
      </c>
      <c r="D22" s="31">
        <f>'[1]P&amp;G Financials'!C11/'[1]P&amp;G Financials'!C4*100</f>
        <v>22.11301612077165</v>
      </c>
      <c r="E22" s="31">
        <f>'[1]P&amp;G Financials'!D11/'[1]P&amp;G Financials'!D4*100</f>
        <v>22.214324017608838</v>
      </c>
      <c r="F22" s="31">
        <f>'[1]P&amp;G Financials'!E11/'[1]P&amp;G Financials'!E4*100</f>
        <v>23.629102183452009</v>
      </c>
      <c r="G22" s="31">
        <f>'[1]P&amp;G Financials'!F11/'[1]P&amp;G Financials'!F4*100</f>
        <v>22.136715997181113</v>
      </c>
    </row>
    <row r="23" spans="1:7" ht="16.8" x14ac:dyDescent="0.4">
      <c r="A23" s="4">
        <v>21</v>
      </c>
      <c r="B23" s="5" t="s">
        <v>28</v>
      </c>
      <c r="C23" s="31">
        <f>'[1]P&amp;G Financials'!B11/'[1]P&amp;G Financials'!B4*100</f>
        <v>22.067135496614668</v>
      </c>
      <c r="D23" s="31">
        <f>'[1]P&amp;G Financials'!C11/'[1]P&amp;G Financials'!C4*100</f>
        <v>22.11301612077165</v>
      </c>
      <c r="E23" s="31">
        <f>'[1]P&amp;G Financials'!D11/'[1]P&amp;G Financials'!D4*100</f>
        <v>22.214324017608838</v>
      </c>
      <c r="F23" s="31">
        <f>'[1]P&amp;G Financials'!E11/'[1]P&amp;G Financials'!E4*100</f>
        <v>23.629102183452009</v>
      </c>
      <c r="G23" s="31">
        <f>'[1]P&amp;G Financials'!F11/'[1]P&amp;G Financials'!F4*100</f>
        <v>22.136715997181113</v>
      </c>
    </row>
    <row r="24" spans="1:7" ht="16.8" x14ac:dyDescent="0.4">
      <c r="A24" s="4">
        <v>22</v>
      </c>
      <c r="B24" s="5" t="s">
        <v>18</v>
      </c>
      <c r="C24" s="31">
        <f>'[1]P&amp;G Financials'!B51/'[1]P&amp;G Financials'!B42</f>
        <v>0.65116003085504059</v>
      </c>
      <c r="D24" s="31">
        <f>'[1]P&amp;G Financials'!C51/'[1]P&amp;G Financials'!C42</f>
        <v>0.7489217040263465</v>
      </c>
      <c r="E24" s="31">
        <f>'[1]P&amp;G Financials'!D51/'[1]P&amp;G Financials'!D42</f>
        <v>0.68137192128740343</v>
      </c>
      <c r="F24" s="31">
        <f>'[1]P&amp;G Financials'!E51/'[1]P&amp;G Financials'!E42</f>
        <v>0.68519312384790154</v>
      </c>
      <c r="G24" s="31">
        <f>'[1]P&amp;G Financials'!F51/'[1]P&amp;G Financials'!F42</f>
        <v>0.73785144417423953</v>
      </c>
    </row>
    <row r="25" spans="1:7" ht="16.8" x14ac:dyDescent="0.4">
      <c r="A25" s="4">
        <v>23</v>
      </c>
      <c r="B25" s="5" t="s">
        <v>16</v>
      </c>
      <c r="C25" s="31">
        <f>'[1]P&amp;G Financials'!B38/'[1]P&amp;G Financials'!B48</f>
        <v>0.73479644333422545</v>
      </c>
      <c r="D25" s="31">
        <f>'[1]P&amp;G Financials'!C38/'[1]P&amp;G Financials'!C48</f>
        <v>0.63340418391318942</v>
      </c>
      <c r="E25" s="31">
        <f>'[1]P&amp;G Financials'!D38/'[1]P&amp;G Financials'!D48</f>
        <v>0.65454490493032258</v>
      </c>
      <c r="F25" s="31">
        <f>'[1]P&amp;G Financials'!E38/'[1]P&amp;G Financials'!E48</f>
        <v>0.69693951466859838</v>
      </c>
      <c r="G25" s="31">
        <f>'[1]P&amp;G Financials'!F38/'[1]P&amp;G Financials'!F48</f>
        <v>0.84870815138282385</v>
      </c>
    </row>
    <row r="26" spans="1:7" ht="16.8" x14ac:dyDescent="0.4">
      <c r="A26" s="4">
        <v>24</v>
      </c>
      <c r="B26" s="5" t="s">
        <v>17</v>
      </c>
      <c r="C26" s="31">
        <f>('[1]P&amp;G Financials'!B38-'[1]P&amp;G Financials'!B36-'[1]P&amp;G Financials'!B32)/'[1]P&amp;G Financials'!B48</f>
        <v>0.46385345109584558</v>
      </c>
      <c r="D26" s="31">
        <f>('[1]P&amp;G Financials'!C38-'[1]P&amp;G Financials'!C36-'[1]P&amp;G Financials'!C32)/'[1]P&amp;G Financials'!C48</f>
        <v>0.38362792258641909</v>
      </c>
      <c r="E26" s="31">
        <f>('[1]P&amp;G Financials'!D38-'[1]P&amp;G Financials'!D36-'[1]P&amp;G Financials'!D32)/'[1]P&amp;G Financials'!D48</f>
        <v>0.37353768023941236</v>
      </c>
      <c r="F26" s="31">
        <f>('[1]P&amp;G Financials'!E38-'[1]P&amp;G Financials'!E36-'[1]P&amp;G Financials'!E32)/'[1]P&amp;G Financials'!E48</f>
        <v>0.45312688639381865</v>
      </c>
      <c r="G26" s="31">
        <f>('[1]P&amp;G Financials'!F38-'[1]P&amp;G Financials'!F36-'[1]P&amp;G Financials'!F32)/'[1]P&amp;G Financials'!F48</f>
        <v>0.61738840368753034</v>
      </c>
    </row>
    <row r="27" spans="1:7" ht="16.8" x14ac:dyDescent="0.4">
      <c r="A27" s="4">
        <v>25</v>
      </c>
      <c r="B27" s="5" t="s">
        <v>29</v>
      </c>
      <c r="C27" s="31">
        <f>'[1]P&amp;G Financials'!B51/'[1]P&amp;G Financials'!B40</f>
        <v>0.26903652856092181</v>
      </c>
      <c r="D27" s="31">
        <f>'[1]P&amp;G Financials'!C51/'[1]P&amp;G Financials'!C40</f>
        <v>0.29171804781964594</v>
      </c>
      <c r="E27" s="31">
        <f>'[1]P&amp;G Financials'!D51/'[1]P&amp;G Financials'!D40</f>
        <v>0.27237901849703094</v>
      </c>
      <c r="F27" s="31">
        <f>'[1]P&amp;G Financials'!E51/'[1]P&amp;G Financials'!E40</f>
        <v>0.26793901447526131</v>
      </c>
      <c r="G27" s="31">
        <f>'[1]P&amp;G Financials'!F51/'[1]P&amp;G Financials'!F40</f>
        <v>0.28657000828500412</v>
      </c>
    </row>
    <row r="28" spans="1:7" ht="16.8" x14ac:dyDescent="0.4">
      <c r="A28" s="4">
        <v>26</v>
      </c>
      <c r="B28" s="5" t="s">
        <v>51</v>
      </c>
      <c r="C28" s="31">
        <f>'[1]P&amp;G Financials'!B72/'[1]P&amp;G Financials'!B42</f>
        <v>-1.4414315792861484E-6</v>
      </c>
      <c r="D28" s="31">
        <f>'[1]P&amp;G Financials'!C72/'[1]P&amp;G Financials'!C42</f>
        <v>-2.3049801435623333E-6</v>
      </c>
      <c r="E28" s="31">
        <f>'[1]P&amp;G Financials'!D72/'[1]P&amp;G Financials'!D42</f>
        <v>-2.0809723183715927E-6</v>
      </c>
      <c r="F28" s="31">
        <f>'[1]P&amp;G Financials'!E72/'[1]P&amp;G Financials'!E42</f>
        <v>-1.8039402826756422E-6</v>
      </c>
      <c r="G28" s="31">
        <f>'[1]P&amp;G Financials'!F72/'[1]P&amp;G Financials'!F42</f>
        <v>-8.8173312997446214E-7</v>
      </c>
    </row>
    <row r="29" spans="1:7" ht="16.8" x14ac:dyDescent="0.4">
      <c r="A29" s="4">
        <v>27</v>
      </c>
      <c r="B29" s="5" t="s">
        <v>52</v>
      </c>
      <c r="C29" s="31">
        <f>'[1]P&amp;G Financials'!B73/'[1]P&amp;G Financials'!B42</f>
        <v>2.0011783501121026E-5</v>
      </c>
      <c r="D29" s="31">
        <f>'[1]P&amp;G Financials'!C73/'[1]P&amp;G Financials'!C42</f>
        <v>2.0779638660723291E-5</v>
      </c>
      <c r="E29" s="31">
        <f>'[1]P&amp;G Financials'!D73/'[1]P&amp;G Financials'!D42</f>
        <v>2.0472666851785068E-5</v>
      </c>
      <c r="F29" s="31">
        <f>'[1]P&amp;G Financials'!E73/'[1]P&amp;G Financials'!E42</f>
        <v>1.9110879755934543E-5</v>
      </c>
      <c r="G29" s="31">
        <f>'[1]P&amp;G Financials'!F73/'[1]P&amp;G Financials'!F42</f>
        <v>1.7715784168272219E-5</v>
      </c>
    </row>
    <row r="30" spans="1:7" ht="16.8" x14ac:dyDescent="0.4">
      <c r="A30" s="4">
        <v>28</v>
      </c>
      <c r="B30" s="5" t="s">
        <v>53</v>
      </c>
      <c r="C30" s="31">
        <f>'[1]P&amp;G Financials'!B53/'[1]P&amp;G Financials'!B42</f>
        <v>0.46361676457208412</v>
      </c>
      <c r="D30" s="31">
        <f>'[1]P&amp;G Financials'!C53/'[1]P&amp;G Financials'!C42</f>
        <v>0.57371719961755019</v>
      </c>
      <c r="E30" s="31">
        <f>'[1]P&amp;G Financials'!D53/'[1]P&amp;G Financials'!D42</f>
        <v>0.52740427711614801</v>
      </c>
      <c r="F30" s="31">
        <f>'[1]P&amp;G Financials'!E53/'[1]P&amp;G Financials'!E42</f>
        <v>0.46467612637715949</v>
      </c>
      <c r="G30" s="31">
        <f>'[1]P&amp;G Financials'!F53/'[1]P&amp;G Financials'!F42</f>
        <v>0.39267886855241263</v>
      </c>
    </row>
    <row r="31" spans="1:7" ht="16.8" x14ac:dyDescent="0.4">
      <c r="A31" s="4">
        <v>29</v>
      </c>
      <c r="B31" s="20" t="s">
        <v>54</v>
      </c>
      <c r="C31" s="31">
        <f>'[1]P&amp;G Financials'!B11/'[1]P&amp;G Financials'!B12</f>
        <v>20.048648648648648</v>
      </c>
      <c r="D31" s="31">
        <f>'[1]P&amp;G Financials'!C11/'[1]P&amp;G Financials'!C12</f>
        <v>23.986772486772487</v>
      </c>
      <c r="E31" s="31">
        <f>'[1]P&amp;G Financials'!D11/'[1]P&amp;G Financials'!D12</f>
        <v>40.57630979498861</v>
      </c>
      <c r="F31" s="31">
        <f>'[1]P&amp;G Financials'!E11/'[1]P&amp;G Financials'!E12</f>
        <v>35.828685258964143</v>
      </c>
      <c r="G31" s="31">
        <f>'[1]P&amp;G Financials'!F11/'[1]P&amp;G Financials'!F12</f>
        <v>33.776344086021503</v>
      </c>
    </row>
    <row r="32" spans="1:7" ht="16.8" x14ac:dyDescent="0.4">
      <c r="A32" s="4">
        <v>30</v>
      </c>
      <c r="B32" s="20" t="s">
        <v>55</v>
      </c>
      <c r="C32" s="31">
        <f>'[1]P&amp;G Financials'!B42/'[1]P&amp;G Financials'!B40</f>
        <v>0.41316499141946555</v>
      </c>
      <c r="D32" s="31">
        <f>'[1]P&amp;G Financials'!C42/'[1]P&amp;G Financials'!C40</f>
        <v>0.38951741717634014</v>
      </c>
      <c r="E32" s="31">
        <f>'[1]P&amp;G Financials'!D42/'[1]P&amp;G Financials'!D40</f>
        <v>0.39975087024776468</v>
      </c>
      <c r="F32" s="31">
        <f>'[1]P&amp;G Financials'!E42/'[1]P&amp;G Financials'!E40</f>
        <v>0.3910415985650465</v>
      </c>
      <c r="G32" s="31">
        <f>'[1]P&amp;G Financials'!F42/'[1]P&amp;G Financials'!F40</f>
        <v>0.38838442419221209</v>
      </c>
    </row>
    <row r="33" spans="1:7" ht="16.8" x14ac:dyDescent="0.4">
      <c r="A33" s="4">
        <v>31</v>
      </c>
      <c r="B33" s="20" t="s">
        <v>56</v>
      </c>
      <c r="C33" s="31">
        <f>(1.2*'[1]P&amp;G Financials'!B74)+(1.4*'[1]P&amp;G Financials'!B75)+(3.3*'[1]P&amp;G Financials'!B76)+(0.6*'[1]P&amp;G Financials'!B77)+(1*'[1]P&amp;G Financials'!B78)</f>
        <v>108002.44817294441</v>
      </c>
      <c r="D33" s="31">
        <f>(1.2*'[1]P&amp;G Financials'!C74)+(1.4*'[1]P&amp;G Financials'!C75)+(3.3*'[1]P&amp;G Financials'!C76)+(0.6*'[1]P&amp;G Financials'!C77)+(1*'[1]P&amp;G Financials'!C78)</f>
        <v>107002.41979014315</v>
      </c>
      <c r="E33" s="31">
        <f>(1.2*'[1]P&amp;G Financials'!D74)+(1.4*'[1]P&amp;G Financials'!D75)+(3.3*'[1]P&amp;G Financials'!D76)+(0.6*'[1]P&amp;G Financials'!D77)+(1*'[1]P&amp;G Financials'!D78)</f>
        <v>106002.44004609931</v>
      </c>
      <c r="F33" s="31">
        <f>(1.2*'[1]P&amp;G Financials'!E74)+(1.4*'[1]P&amp;G Financials'!E75)+(3.3*'[1]P&amp;G Financials'!E76)+(0.6*'[1]P&amp;G Financials'!E77)+(1*'[1]P&amp;G Financials'!E78)</f>
        <v>101002.28631030205</v>
      </c>
      <c r="G33" s="31">
        <f>(1.2*'[1]P&amp;G Financials'!F74)+(1.4*'[1]P&amp;G Financials'!F75)+(3.3*'[1]P&amp;G Financials'!F76)+(0.6*'[1]P&amp;G Financials'!F77)+(1*'[1]P&amp;G Financials'!F78)</f>
        <v>99002.095960424253</v>
      </c>
    </row>
    <row r="34" spans="1:7" ht="16.8" x14ac:dyDescent="0.4">
      <c r="A34" s="4">
        <v>32</v>
      </c>
      <c r="B34" s="21" t="s">
        <v>57</v>
      </c>
      <c r="C34" s="31">
        <f>'[1]P&amp;G Financials'!B27/'[1]P&amp;G Financials'!B48</f>
        <v>0.28197579326136735</v>
      </c>
      <c r="D34" s="31">
        <f>'[1]P&amp;G Financials'!C27/'[1]P&amp;G Financials'!C48</f>
        <v>0.23061863743148003</v>
      </c>
      <c r="E34" s="31">
        <f>'[1]P&amp;G Financials'!D27/'[1]P&amp;G Financials'!D48</f>
        <v>0.21807079592515341</v>
      </c>
      <c r="F34" s="31">
        <f>'[1]P&amp;G Financials'!E27/'[1]P&amp;G Financials'!E48</f>
        <v>0.3105155137027647</v>
      </c>
      <c r="G34" s="31">
        <f>'[1]P&amp;G Financials'!F27/'[1]P&amp;G Financials'!F48</f>
        <v>0.490690198932557</v>
      </c>
    </row>
    <row r="35" spans="1:7" ht="16.8" x14ac:dyDescent="0.4">
      <c r="A35" s="4">
        <v>33</v>
      </c>
      <c r="B35" s="20" t="s">
        <v>58</v>
      </c>
      <c r="C35" s="31"/>
      <c r="D35" s="31"/>
      <c r="E35" s="31"/>
      <c r="F35" s="31"/>
      <c r="G35" s="31"/>
    </row>
    <row r="36" spans="1:7" ht="16.8" x14ac:dyDescent="0.4">
      <c r="A36" s="4">
        <v>34</v>
      </c>
      <c r="B36" s="5" t="s">
        <v>19</v>
      </c>
      <c r="C36" s="31">
        <f>'[1]P&amp;G Financials'!B15/'[1]P&amp;G Financials'!B40</f>
        <v>0.12159025905042085</v>
      </c>
      <c r="D36" s="31">
        <f>'[1]P&amp;G Financials'!C15/'[1]P&amp;G Financials'!C40</f>
        <v>0.12127055590959124</v>
      </c>
      <c r="E36" s="31">
        <f>'[1]P&amp;G Financials'!D15/'[1]P&amp;G Financials'!D40</f>
        <v>0.12577639751552794</v>
      </c>
      <c r="F36" s="31">
        <f>'[1]P&amp;G Financials'!E15/'[1]P&amp;G Financials'!E40</f>
        <v>0.1199091419614943</v>
      </c>
      <c r="G36" s="31">
        <f>'[1]P&amp;G Financials'!F15/'[1]P&amp;G Financials'!F40</f>
        <v>0.10792874896437449</v>
      </c>
    </row>
    <row r="37" spans="1:7" ht="16.8" x14ac:dyDescent="0.4">
      <c r="A37" s="4">
        <v>35</v>
      </c>
      <c r="B37" s="5" t="s">
        <v>30</v>
      </c>
      <c r="C37" s="31">
        <f>'[1]P&amp;G Financials'!B7/'[1]P&amp;G Financials'!B35</f>
        <v>5.7981547196593333</v>
      </c>
      <c r="D37" s="31">
        <f>'[1]P&amp;G Financials'!C7/'[1]P&amp;G Financials'!C35</f>
        <v>6.1094442063151879</v>
      </c>
      <c r="E37" s="31">
        <f>'[1]P&amp;G Financials'!D7/'[1]P&amp;G Financials'!D35</f>
        <v>6.5319181902696002</v>
      </c>
      <c r="F37" s="31">
        <f>'[1]P&amp;G Financials'!E7/'[1]P&amp;G Financials'!E35</f>
        <v>6.4636822853161471</v>
      </c>
      <c r="G37" s="31">
        <f>'[1]P&amp;G Financials'!F7/'[1]P&amp;G Financials'!F35</f>
        <v>6.7040699885888166</v>
      </c>
    </row>
    <row r="38" spans="1:7" ht="16.8" x14ac:dyDescent="0.4">
      <c r="A38" s="4">
        <v>36</v>
      </c>
      <c r="B38" s="5" t="s">
        <v>31</v>
      </c>
      <c r="C38" s="31">
        <f>'[1]P&amp;G Financials'!B4/'[1]P&amp;G Financials'!B31</f>
        <v>14.501984469370147</v>
      </c>
      <c r="D38" s="31">
        <f>'[1]P&amp;G Financials'!C4/'[1]P&amp;G Financials'!C31</f>
        <v>15.452421330318447</v>
      </c>
      <c r="E38" s="31">
        <f>'[1]P&amp;G Financials'!D4/'[1]P&amp;G Financials'!D31</f>
        <v>16.251925415484394</v>
      </c>
      <c r="F38" s="31">
        <f>'[1]P&amp;G Financials'!E4/'[1]P&amp;G Financials'!E31</f>
        <v>17.09748427672956</v>
      </c>
      <c r="G38" s="31">
        <f>'[1]P&amp;G Financials'!F4/'[1]P&amp;G Financials'!F31</f>
        <v>15.542168674698795</v>
      </c>
    </row>
    <row r="39" spans="1:7" ht="16.8" x14ac:dyDescent="0.4">
      <c r="A39" s="4">
        <v>37</v>
      </c>
      <c r="B39" s="5" t="s">
        <v>32</v>
      </c>
      <c r="C39" s="31">
        <f>'[1]P&amp;G Financials'!B30/'[1]P&amp;G Financials'!B4*365</f>
        <v>26.571829745713298</v>
      </c>
      <c r="D39" s="31">
        <f>'[1]P&amp;G Financials'!C30/'[1]P&amp;G Financials'!C4*365</f>
        <v>24.350840182425678</v>
      </c>
      <c r="E39" s="31">
        <f>'[1]P&amp;G Financials'!D30/'[1]P&amp;G Financials'!D4*365</f>
        <v>23.410216119819921</v>
      </c>
      <c r="F39" s="31">
        <f>'[1]P&amp;G Financials'!E30/'[1]P&amp;G Financials'!E4*365</f>
        <v>22.657255839617434</v>
      </c>
      <c r="G39" s="31">
        <f>'[1]P&amp;G Financials'!F30/'[1]P&amp;G Financials'!F4*365</f>
        <v>21.493587033121916</v>
      </c>
    </row>
    <row r="40" spans="1:7" ht="16.8" x14ac:dyDescent="0.4">
      <c r="A40" s="4">
        <v>38</v>
      </c>
      <c r="B40" s="5" t="s">
        <v>33</v>
      </c>
      <c r="C40" s="31">
        <f>'[1]P&amp;G Financials'!B46/'[1]P&amp;G Financials'!B7*365</f>
        <v>137.28603603603602</v>
      </c>
      <c r="D40" s="31">
        <f>'[1]P&amp;G Financials'!C46/'[1]P&amp;G Financials'!C7*365</f>
        <v>124.60874649204865</v>
      </c>
      <c r="E40" s="31">
        <f>'[1]P&amp;G Financials'!D46/'[1]P&amp;G Financials'!D7*365</f>
        <v>128.85001304646917</v>
      </c>
      <c r="F40" s="31">
        <f>'[1]P&amp;G Financials'!E46/'[1]P&amp;G Financials'!E7*365</f>
        <v>134.95203190686647</v>
      </c>
      <c r="G40" s="31">
        <f>'[1]P&amp;G Financials'!F46/'[1]P&amp;G Financials'!F7*365</f>
        <v>124.9904964539007</v>
      </c>
    </row>
    <row r="41" spans="1:7" ht="16.8" x14ac:dyDescent="0.4">
      <c r="A41" s="4">
        <v>39</v>
      </c>
      <c r="B41" s="5" t="s">
        <v>34</v>
      </c>
      <c r="C41" s="31">
        <f>'[1]P&amp;G Financials'!B35/'[1]P&amp;G Financials'!B7*365</f>
        <v>62.951062475519002</v>
      </c>
      <c r="D41" s="31">
        <f>'[1]P&amp;G Financials'!C35/'[1]P&amp;G Financials'!C7*365</f>
        <v>59.743568755846589</v>
      </c>
      <c r="E41" s="31">
        <f>'[1]P&amp;G Financials'!D35/'[1]P&amp;G Financials'!D7*365</f>
        <v>55.879450625044484</v>
      </c>
      <c r="F41" s="31">
        <f>'[1]P&amp;G Financials'!E35/'[1]P&amp;G Financials'!E7*365</f>
        <v>56.469359706801775</v>
      </c>
      <c r="G41" s="31">
        <f>'[1]P&amp;G Financials'!F35/'[1]P&amp;G Financials'!F7*365</f>
        <v>54.444539007092196</v>
      </c>
    </row>
    <row r="42" spans="1:7" ht="16.8" x14ac:dyDescent="0.4">
      <c r="A42" s="4">
        <v>40</v>
      </c>
      <c r="B42" s="5" t="s">
        <v>35</v>
      </c>
      <c r="C42" s="31">
        <f>C39+C41-C40</f>
        <v>-47.763143814803726</v>
      </c>
      <c r="D42" s="31">
        <f t="shared" ref="D42:F42" si="0">D39+D41-D40</f>
        <v>-40.514337553776386</v>
      </c>
      <c r="E42" s="31">
        <f t="shared" si="0"/>
        <v>-49.560346301604767</v>
      </c>
      <c r="F42" s="31">
        <f t="shared" si="0"/>
        <v>-55.825416360447264</v>
      </c>
      <c r="G42" s="31">
        <f>G39+G41-G40</f>
        <v>-49.052370413686589</v>
      </c>
    </row>
    <row r="43" spans="1:7" ht="16.8" x14ac:dyDescent="0.4">
      <c r="A43" s="4">
        <v>41</v>
      </c>
      <c r="B43" s="20" t="s">
        <v>59</v>
      </c>
      <c r="C43" s="31">
        <f>'[1]P&amp;G Financials'!B4/'[1]P&amp;G Financials'!B25</f>
        <v>3.81457945622078</v>
      </c>
      <c r="D43" s="31">
        <f>'[1]P&amp;G Financials'!C4/'[1]P&amp;G Financials'!C25</f>
        <v>3.8050296956198961</v>
      </c>
      <c r="E43" s="31">
        <f>'[1]P&amp;G Financials'!D4/'[1]P&amp;G Financials'!D25</f>
        <v>3.7398908632992862</v>
      </c>
      <c r="F43" s="31">
        <f>'[1]P&amp;G Financials'!E4/'[1]P&amp;G Financials'!E25</f>
        <v>3.5923356458539808</v>
      </c>
      <c r="G43" s="31">
        <f>'[1]P&amp;G Financials'!F4/'[1]P&amp;G Financials'!F25</f>
        <v>3.3814698312839577</v>
      </c>
    </row>
    <row r="44" spans="1:7" ht="16.8" x14ac:dyDescent="0.4">
      <c r="A44" s="4">
        <v>42</v>
      </c>
      <c r="B44" s="22" t="s">
        <v>60</v>
      </c>
      <c r="C44" s="31">
        <f>'[1]P&amp;G Financials'!B4/'[1]P&amp;G Financials'!B56</f>
        <v>-7.6308907654590028</v>
      </c>
      <c r="D44" s="31">
        <f>'[1]P&amp;G Financials'!C4/'[1]P&amp;G Financials'!C56</f>
        <v>-6.2561794324076896</v>
      </c>
      <c r="E44" s="31">
        <f>'[1]P&amp;G Financials'!D4/'[1]P&amp;G Financials'!D56</f>
        <v>-7.4700265499091714</v>
      </c>
      <c r="F44" s="31">
        <f>'[1]P&amp;G Financials'!E4/'[1]P&amp;G Financials'!E56</f>
        <v>-10.128809048569527</v>
      </c>
      <c r="G44" s="31">
        <f>'[1]P&amp;G Financials'!F4/'[1]P&amp;G Financials'!F56</f>
        <v>-11.326628352490422</v>
      </c>
    </row>
    <row r="45" spans="1:7" ht="16.8" x14ac:dyDescent="0.4">
      <c r="A45" s="4">
        <v>43</v>
      </c>
      <c r="B45" s="20" t="s">
        <v>61</v>
      </c>
      <c r="C45" s="31">
        <f>'[1]P&amp;G Financials'!B6/'[1]P&amp;G Financials'!B80</f>
        <v>21533.297151273626</v>
      </c>
      <c r="D45" s="31">
        <f>'[1]P&amp;G Financials'!C6/'[1]P&amp;G Financials'!C80</f>
        <v>21737.040193737859</v>
      </c>
      <c r="E45" s="31">
        <f>'[1]P&amp;G Financials'!D6/'[1]P&amp;G Financials'!D80</f>
        <v>22017.681890246749</v>
      </c>
      <c r="F45" s="31">
        <f>'[1]P&amp;G Financials'!E6/'[1]P&amp;G Financials'!E80</f>
        <v>22399.699772192424</v>
      </c>
      <c r="G45" s="31">
        <f>'[1]P&amp;G Financials'!F6/'[1]P&amp;G Financials'!F80</f>
        <v>22835.036616479134</v>
      </c>
    </row>
    <row r="46" spans="1:7" ht="16.8" x14ac:dyDescent="0.4">
      <c r="A46" s="4">
        <v>44</v>
      </c>
      <c r="B46" s="5" t="s">
        <v>20</v>
      </c>
      <c r="C46" s="31">
        <f>'[1]P&amp;G Financials'!B64/'[1]P&amp;G Hygiene'!C3</f>
        <v>2.5798300970873787E-2</v>
      </c>
      <c r="D46" s="31">
        <f>'[1]P&amp;G Financials'!C64/'[1]P&amp;G Hygiene'!D3</f>
        <v>2.6265815485996706E-2</v>
      </c>
      <c r="E46" s="31">
        <f>'[1]P&amp;G Financials'!D64/'[1]P&amp;G Hygiene'!E3</f>
        <v>2.6572250000000002E-2</v>
      </c>
      <c r="F46" s="31">
        <f>'[1]P&amp;G Financials'!E64/'[1]P&amp;G Hygiene'!F3</f>
        <v>2.801994727592267E-2</v>
      </c>
      <c r="G46" s="31">
        <f>'[1]P&amp;G Financials'!F64/'[1]P&amp;G Hygiene'!G3</f>
        <v>3.1078654970760237E-2</v>
      </c>
    </row>
    <row r="47" spans="1:7" ht="16.8" x14ac:dyDescent="0.4">
      <c r="A47" s="4">
        <v>45</v>
      </c>
      <c r="B47" s="5" t="s">
        <v>21</v>
      </c>
      <c r="C47" s="26">
        <v>12.82</v>
      </c>
      <c r="D47" s="26">
        <v>11.87</v>
      </c>
      <c r="E47" s="26">
        <v>11.12</v>
      </c>
      <c r="F47" s="26">
        <v>12.09</v>
      </c>
      <c r="G47" s="26">
        <v>10.98</v>
      </c>
    </row>
    <row r="48" spans="1:7" ht="16.8" x14ac:dyDescent="0.4">
      <c r="A48" s="4">
        <v>46</v>
      </c>
      <c r="B48" s="5" t="s">
        <v>22</v>
      </c>
      <c r="C48" s="31">
        <f>'[1]P&amp;G Financials'!B64/'[1]P&amp;G Hygiene'!C6</f>
        <v>7.5423441658299586E-3</v>
      </c>
      <c r="D48" s="31">
        <f>'[1]P&amp;G Financials'!C64/'[1]P&amp;G Hygiene'!D6</f>
        <v>8.1231455673604191E-3</v>
      </c>
      <c r="E48" s="31">
        <f>'[1]P&amp;G Financials'!D64/'[1]P&amp;G Hygiene'!E6</f>
        <v>8.2719936382942613E-3</v>
      </c>
      <c r="F48" s="31">
        <f>'[1]P&amp;G Financials'!E64/'[1]P&amp;G Hygiene'!F6</f>
        <v>8.4397427522871389E-3</v>
      </c>
      <c r="G48" s="31">
        <f>'[1]P&amp;G Financials'!F64/'[1]P&amp;G Hygiene'!G6</f>
        <v>8.6016819142574214E-3</v>
      </c>
    </row>
    <row r="49" spans="1:7" ht="16.8" x14ac:dyDescent="0.4">
      <c r="A49" s="4">
        <v>47</v>
      </c>
      <c r="B49" s="5" t="s">
        <v>23</v>
      </c>
      <c r="C49" s="31">
        <f>'[1]P&amp;G Financials'!B64/'[1]P&amp;G Financials'!B65</f>
        <v>-3.1830598595188241E-2</v>
      </c>
      <c r="D49" s="31">
        <f>'[1]P&amp;G Financials'!C64/'[1]P&amp;G Financials'!C65</f>
        <v>-2.16282198288004E-2</v>
      </c>
      <c r="E49" s="31">
        <f>'[1]P&amp;G Financials'!D64/'[1]P&amp;G Financials'!D65</f>
        <v>-2.3054459243889897E-2</v>
      </c>
      <c r="F49" s="31">
        <f>'[1]P&amp;G Financials'!E64/'[1]P&amp;G Financials'!E65</f>
        <v>-2.1606344553867743E-2</v>
      </c>
      <c r="G49" s="31">
        <f>'[1]P&amp;G Financials'!F64/'[1]P&amp;G Financials'!F65</f>
        <v>-2.8900146015966608E-2</v>
      </c>
    </row>
    <row r="50" spans="1:7" ht="16.8" x14ac:dyDescent="0.4">
      <c r="A50" s="4">
        <v>48</v>
      </c>
      <c r="B50" s="5" t="s">
        <v>24</v>
      </c>
      <c r="C50" s="31">
        <f>'[1]P&amp;G Financials'!B64/'[1]P&amp;G Financials'!B70</f>
        <v>6.2031553964672011E-6</v>
      </c>
      <c r="D50" s="31">
        <f>'[1]P&amp;G Financials'!C64/'[1]P&amp;G Financials'!C70</f>
        <v>6.394733675597626E-6</v>
      </c>
      <c r="E50" s="31">
        <f>'[1]P&amp;G Financials'!D64/'[1]P&amp;G Financials'!D70</f>
        <v>6.8517555546005418E-6</v>
      </c>
      <c r="F50" s="31">
        <f>'[1]P&amp;G Financials'!E64/'[1]P&amp;G Financials'!E70</f>
        <v>6.9057694806601117E-6</v>
      </c>
      <c r="G50" s="31">
        <f>'[1]P&amp;G Financials'!F64/'[1]P&amp;G Financials'!F70</f>
        <v>6.8133974358974365E-6</v>
      </c>
    </row>
    <row r="51" spans="1:7" ht="16.8" x14ac:dyDescent="0.4">
      <c r="A51" s="4">
        <v>49</v>
      </c>
      <c r="B51" s="5" t="s">
        <v>25</v>
      </c>
      <c r="C51" s="31">
        <f>'[1]P&amp;G Financials'!B64/'[1]P&amp;G Financials'!B67</f>
        <v>1.8911346771937142E-2</v>
      </c>
      <c r="D51" s="31">
        <f>'[1]P&amp;G Financials'!C64/'[1]P&amp;G Financials'!C67</f>
        <v>2.2307311014070783E-2</v>
      </c>
      <c r="E51" s="31">
        <f>'[1]P&amp;G Financials'!D64/'[1]P&amp;G Financials'!D67</f>
        <v>2.2781494887596756E-2</v>
      </c>
      <c r="F51" s="31">
        <f>'[1]P&amp;G Financials'!E64/'[1]P&amp;G Financials'!E67</f>
        <v>2.1066509370686354E-2</v>
      </c>
      <c r="G51" s="31">
        <f>'[1]P&amp;G Financials'!F64/'[1]P&amp;G Financials'!F67</f>
        <v>2.2775699741940009E-2</v>
      </c>
    </row>
    <row r="52" spans="1:7" ht="16.8" x14ac:dyDescent="0.4">
      <c r="A52" s="4">
        <v>50</v>
      </c>
      <c r="B52" s="22" t="s">
        <v>62</v>
      </c>
      <c r="C52" s="31">
        <v>-5</v>
      </c>
      <c r="D52" s="31">
        <v>-7.37</v>
      </c>
      <c r="E52" s="31">
        <v>-6.91</v>
      </c>
      <c r="F52" s="31">
        <v>-7.37</v>
      </c>
      <c r="G52" s="31">
        <v>-5.51</v>
      </c>
    </row>
    <row r="53" spans="1:7" ht="16.8" x14ac:dyDescent="0.4">
      <c r="A53" s="4">
        <v>51</v>
      </c>
      <c r="B53" s="22" t="s">
        <v>63</v>
      </c>
      <c r="C53" s="31">
        <f>('[1]P&amp;G Financials'!B40-'[1]P&amp;G Financials'!B50)/'[1]P&amp;G Financials'!B52</f>
        <v>21.477444744912823</v>
      </c>
      <c r="D53" s="31">
        <f>('[1]P&amp;G Financials'!C40-'[1]P&amp;G Financials'!C50)/'[1]P&amp;G Financials'!C52</f>
        <v>19.96558625245741</v>
      </c>
      <c r="E53" s="31">
        <f>('[1]P&amp;G Financials'!D40-'[1]P&amp;G Financials'!D50)/'[1]P&amp;G Financials'!D52</f>
        <v>19.607844097315969</v>
      </c>
      <c r="F53" s="31">
        <f>('[1]P&amp;G Financials'!E40-'[1]P&amp;G Financials'!E50)/'[1]P&amp;G Financials'!E52</f>
        <v>19.219544340880805</v>
      </c>
      <c r="G53" s="31">
        <f>('[1]P&amp;G Financials'!F40-'[1]P&amp;G Financials'!F50)/'[1]P&amp;G Financials'!F52</f>
        <v>18.856140516277701</v>
      </c>
    </row>
    <row r="54" spans="1:7" ht="16.8" x14ac:dyDescent="0.4">
      <c r="A54" s="4">
        <v>52</v>
      </c>
      <c r="B54" s="22" t="s">
        <v>64</v>
      </c>
      <c r="C54" s="31">
        <f>'[1]P&amp;G Financials'!B39/'[1]P&amp;G Financials'!B52</f>
        <v>-3.7883631447444088</v>
      </c>
      <c r="D54" s="31">
        <f>'[1]P&amp;G Financials'!C39/'[1]P&amp;G Financials'!C52</f>
        <v>-5.5605843959887755</v>
      </c>
      <c r="E54" s="31">
        <f>'[1]P&amp;G Financials'!D39/'[1]P&amp;G Financials'!D52</f>
        <v>-4.7824826555710693</v>
      </c>
      <c r="F54" s="31">
        <f>'[1]P&amp;G Financials'!E39/'[1]P&amp;G Financials'!E52</f>
        <v>-4.1364822893381952</v>
      </c>
      <c r="G54" s="31">
        <f>'[1]P&amp;G Financials'!F39/'[1]P&amp;G Financials'!F52</f>
        <v>-2.0067683142563557</v>
      </c>
    </row>
    <row r="55" spans="1:7" ht="16.8" x14ac:dyDescent="0.4">
      <c r="A55" s="4">
        <v>53</v>
      </c>
      <c r="B55" s="5" t="s">
        <v>39</v>
      </c>
      <c r="C55" s="31">
        <f>('[1]P&amp;G Financials'!B4-'[1]P&amp;G Financials'!C4)/'[1]P&amp;G Financials'!C4*100</f>
        <v>2.4790868960807746</v>
      </c>
      <c r="D55" s="31">
        <f>('[1]P&amp;G Financials'!C4-'[1]P&amp;G Financials'!D4)/'[1]P&amp;G Financials'!D4*100</f>
        <v>2.2684475039594947</v>
      </c>
      <c r="E55" s="31">
        <f>('[1]P&amp;G Financials'!D4-'[1]P&amp;G Financials'!E4)/'[1]P&amp;G Financials'!E4*100</f>
        <v>5.3456475472293024</v>
      </c>
      <c r="F55" s="31">
        <f>('[1]P&amp;G Financials'!E4-'[1]P&amp;G Financials'!F4)/'[1]P&amp;G Financials'!F4*100</f>
        <v>7.28400281888654</v>
      </c>
      <c r="G55" s="31">
        <f>('[1]P&amp;G Financials'!F4-'[1]P&amp;G Financials'!G4)/'[1]P&amp;G Financials'!G4*100</f>
        <v>4.8253649311506415</v>
      </c>
    </row>
    <row r="56" spans="1:7" ht="16.8" x14ac:dyDescent="0.4">
      <c r="A56" s="4">
        <v>54</v>
      </c>
      <c r="B56" s="5" t="s">
        <v>40</v>
      </c>
      <c r="C56" s="31">
        <f>('[1]P&amp;G Financials'!B6-'[1]P&amp;G Financials'!C6)/'[1]P&amp;G Financials'!C6*100</f>
        <v>2.6500042178329979</v>
      </c>
      <c r="D56" s="31">
        <f>('[1]P&amp;G Financials'!C6-'[1]P&amp;G Financials'!D6)/'[1]P&amp;G Financials'!D6*100</f>
        <v>2.689090189090189</v>
      </c>
      <c r="E56" s="31">
        <f>('[1]P&amp;G Financials'!D6-'[1]P&amp;G Financials'!E6)/'[1]P&amp;G Financials'!E6*100</f>
        <v>5.9790948078007586</v>
      </c>
      <c r="F56" s="31">
        <f>('[1]P&amp;G Financials'!E6-'[1]P&amp;G Financials'!F6)/'[1]P&amp;G Financials'!F6*100</f>
        <v>6.5778622646520279</v>
      </c>
      <c r="G56" s="31">
        <f>('[1]P&amp;G Financials'!F6-'[1]P&amp;G Financials'!G6)/'[1]P&amp;G Financials'!G6*100</f>
        <v>4.023205769454461</v>
      </c>
    </row>
    <row r="57" spans="1:7" ht="16.8" x14ac:dyDescent="0.4">
      <c r="A57" s="4">
        <v>55</v>
      </c>
      <c r="B57" s="5" t="s">
        <v>41</v>
      </c>
      <c r="C57" s="31">
        <f>('[1]P&amp;G Financials'!B11-'[1]P&amp;G Financials'!C11)/'[1]P&amp;G Financials'!C11*100</f>
        <v>2.2664607918826514</v>
      </c>
      <c r="D57" s="31">
        <f>('[1]P&amp;G Financials'!C11-'[1]P&amp;G Financials'!D11)/'[1]P&amp;G Financials'!D11*100</f>
        <v>1.8020546791669005</v>
      </c>
      <c r="E57" s="31">
        <f>('[1]P&amp;G Financials'!D11-'[1]P&amp;G Financials'!E11)/'[1]P&amp;G Financials'!E11*100</f>
        <v>-0.96185922384076505</v>
      </c>
      <c r="F57" s="31">
        <f>('[1]P&amp;G Financials'!E11-'[1]P&amp;G Financials'!F11)/'[1]P&amp;G Financials'!F11*100</f>
        <v>14.516745192919903</v>
      </c>
      <c r="G57" s="31">
        <f>('[1]P&amp;G Financials'!F11-'[1]P&amp;G Financials'!G11)/'[1]P&amp;G Financials'!G11*100</f>
        <v>-21.182315451397603</v>
      </c>
    </row>
    <row r="58" spans="1:7" ht="16.8" x14ac:dyDescent="0.4">
      <c r="A58" s="4">
        <v>56</v>
      </c>
      <c r="B58" s="5" t="s">
        <v>42</v>
      </c>
      <c r="C58" s="31">
        <f>('[1]P&amp;G Financials'!B11-'[1]P&amp;G Financials'!C11)/'[1]P&amp;G Financials'!C11*100</f>
        <v>2.2664607918826514</v>
      </c>
      <c r="D58" s="31">
        <f>('[1]P&amp;G Financials'!C11-'[1]P&amp;G Financials'!D11)/'[1]P&amp;G Financials'!D11*100</f>
        <v>1.8020546791669005</v>
      </c>
      <c r="E58" s="31">
        <f>('[1]P&amp;G Financials'!D11-'[1]P&amp;G Financials'!E11)/'[1]P&amp;G Financials'!E11*100</f>
        <v>-0.96185922384076505</v>
      </c>
      <c r="F58" s="31">
        <f>('[1]P&amp;G Financials'!E11-'[1]P&amp;G Financials'!F11)/'[1]P&amp;G Financials'!F11*100</f>
        <v>14.516745192919903</v>
      </c>
      <c r="G58" s="31">
        <f>('[1]P&amp;G Financials'!F11-'[1]P&amp;G Financials'!G11)/'[1]P&amp;G Financials'!G11*100</f>
        <v>-21.182315451397603</v>
      </c>
    </row>
    <row r="59" spans="1:7" ht="16.8" x14ac:dyDescent="0.4">
      <c r="A59" s="4">
        <v>57</v>
      </c>
      <c r="B59" s="5" t="s">
        <v>43</v>
      </c>
      <c r="C59" s="31">
        <f>'[1]P&amp;G Financials'!B60/'[1]P&amp;G Financials'!B15*100</f>
        <v>62.584851132468579</v>
      </c>
      <c r="D59" s="31">
        <f>'[1]P&amp;G Financials'!C60/'[1]P&amp;G Financials'!C15*100</f>
        <v>61.414044905480104</v>
      </c>
      <c r="E59" s="31">
        <f>'[1]P&amp;G Financials'!D60/'[1]P&amp;G Financials'!D15*100</f>
        <v>59.489892823226157</v>
      </c>
      <c r="F59" s="31">
        <f>'[1]P&amp;G Financials'!E60/'[1]P&amp;G Financials'!E15*100</f>
        <v>57.758982245211797</v>
      </c>
      <c r="G59" s="31">
        <f>'[1]P&amp;G Financials'!F60/'[1]P&amp;G Financials'!F15*100</f>
        <v>59.791202886313044</v>
      </c>
    </row>
    <row r="60" spans="1:7" ht="16.8" x14ac:dyDescent="0.4">
      <c r="A60" s="4">
        <v>58</v>
      </c>
      <c r="B60" s="5" t="s">
        <v>44</v>
      </c>
      <c r="C60" s="31">
        <f>'[1]P&amp;G Financials'!B82/'[1]P&amp;G Financials'!B64</f>
        <v>0</v>
      </c>
      <c r="D60" s="31">
        <f>'[1]P&amp;G Financials'!C82/'[1]P&amp;G Financials'!C64</f>
        <v>0</v>
      </c>
      <c r="E60" s="31">
        <f>'[1]P&amp;G Financials'!D82/'[1]P&amp;G Financials'!D64</f>
        <v>0</v>
      </c>
      <c r="F60" s="31">
        <f>'[1]P&amp;G Financials'!E82/'[1]P&amp;G Financials'!E64</f>
        <v>0</v>
      </c>
      <c r="G60" s="31">
        <f>'[1]P&amp;G Financials'!F82/'[1]P&amp;G Financials'!F64</f>
        <v>0</v>
      </c>
    </row>
    <row r="61" spans="1:7" ht="16.8" x14ac:dyDescent="0.4">
      <c r="A61" s="4">
        <v>59</v>
      </c>
      <c r="B61" s="5" t="s">
        <v>65</v>
      </c>
      <c r="C61" s="31">
        <f>'[1]P&amp;G Financials'!B15/'[1]P&amp;G Financials'!B42*100</f>
        <v>29.428983959334637</v>
      </c>
      <c r="D61" s="31">
        <f>'[1]P&amp;G Financials'!C15/'[1]P&amp;G Financials'!C42*100</f>
        <v>31.133538723042602</v>
      </c>
      <c r="E61" s="31">
        <f>'[1]P&amp;G Financials'!D15/'[1]P&amp;G Financials'!D42*100</f>
        <v>31.463695735689591</v>
      </c>
      <c r="F61" s="31">
        <f>'[1]P&amp;G Financials'!E15/'[1]P&amp;G Financials'!E42*100</f>
        <v>30.664037381575</v>
      </c>
      <c r="G61" s="31">
        <f>'[1]P&amp;G Financials'!F15/'[1]P&amp;G Financials'!F42*100</f>
        <v>27.78915482742438</v>
      </c>
    </row>
    <row r="62" spans="1:7" ht="16.8" x14ac:dyDescent="0.4">
      <c r="A62" s="4">
        <v>60</v>
      </c>
      <c r="B62" s="5" t="s">
        <v>66</v>
      </c>
      <c r="C62" s="31">
        <f>'[1]P&amp;G Financials'!B15/'[1]P&amp;G Financials'!B39*100</f>
        <v>-166.84234133213724</v>
      </c>
      <c r="D62" s="31">
        <f>'[1]P&amp;G Financials'!C15/'[1]P&amp;G Financials'!C39*100</f>
        <v>-111.78669514800121</v>
      </c>
      <c r="E62" s="31">
        <f>'[1]P&amp;G Financials'!D15/'[1]P&amp;G Financials'!D39*100</f>
        <v>-128.99894994749735</v>
      </c>
      <c r="F62" s="31">
        <f>'[1]P&amp;G Financials'!E15/'[1]P&amp;G Financials'!E39*100</f>
        <v>-142.47584901902201</v>
      </c>
      <c r="G62" s="31">
        <f>'[1]P&amp;G Financials'!F15/'[1]P&amp;G Financials'!F39*100</f>
        <v>-261.11445179394667</v>
      </c>
    </row>
    <row r="63" spans="1:7" ht="16.8" x14ac:dyDescent="0.4">
      <c r="A63" s="4">
        <v>61</v>
      </c>
      <c r="B63" s="5" t="s">
        <v>67</v>
      </c>
      <c r="C63" s="31">
        <f>'[1]P&amp;G Financials'!B15/'[1]P&amp;G Financials'!B40*100</f>
        <v>12.159025905042085</v>
      </c>
      <c r="D63" s="31">
        <f>'[1]P&amp;G Financials'!C15/'[1]P&amp;G Financials'!C40*100</f>
        <v>12.127055590959124</v>
      </c>
      <c r="E63" s="31">
        <f>'[1]P&amp;G Financials'!D15/'[1]P&amp;G Financials'!D40*100</f>
        <v>12.577639751552795</v>
      </c>
      <c r="F63" s="31">
        <f>'[1]P&amp;G Financials'!E15/'[1]P&amp;G Financials'!E40*100</f>
        <v>11.990914196149429</v>
      </c>
      <c r="G63" s="31">
        <f>'[1]P&amp;G Financials'!F15/'[1]P&amp;G Financials'!F40*100</f>
        <v>10.792874896437448</v>
      </c>
    </row>
    <row r="64" spans="1:7" ht="16.8" x14ac:dyDescent="0.4">
      <c r="A64" s="4">
        <v>62</v>
      </c>
      <c r="B64" s="5" t="s">
        <v>36</v>
      </c>
      <c r="C64" s="31">
        <f>'[1]P&amp;G Financials'!B59/'[1]P&amp;G Financials'!B11</f>
        <v>1.0701536802372607</v>
      </c>
      <c r="D64" s="31">
        <f>'[1]P&amp;G Financials'!C59/'[1]P&amp;G Financials'!C11</f>
        <v>0.92908348957758902</v>
      </c>
      <c r="E64" s="31">
        <f>'[1]P&amp;G Financials'!D59/'[1]P&amp;G Financials'!D11</f>
        <v>0.93880873519339803</v>
      </c>
      <c r="F64" s="31">
        <f>'[1]P&amp;G Financials'!E59/'[1]P&amp;G Financials'!E11</f>
        <v>1.021405537640387</v>
      </c>
      <c r="G64" s="31">
        <f>'[1]P&amp;G Financials'!F59/'[1]P&amp;G Financials'!F11</f>
        <v>1.1080478797911626</v>
      </c>
    </row>
    <row r="65" spans="1:7" ht="16.8" x14ac:dyDescent="0.4">
      <c r="A65" s="4">
        <v>63</v>
      </c>
      <c r="B65" s="5" t="s">
        <v>37</v>
      </c>
      <c r="C65" s="31">
        <f>'[1]P&amp;G Financials'!B62/'[1]P&amp;G Financials'!B6</f>
        <v>0.19398919934256867</v>
      </c>
      <c r="D65" s="31">
        <f>'[1]P&amp;G Financials'!C62/'[1]P&amp;G Financials'!C6</f>
        <v>0.16613441631216785</v>
      </c>
      <c r="E65" s="31">
        <f>'[1]P&amp;G Financials'!D62/'[1]P&amp;G Financials'!D6</f>
        <v>0.1678917928917929</v>
      </c>
      <c r="F65" s="31">
        <f>'[1]P&amp;G Financials'!E62/'[1]P&amp;G Financials'!E6</f>
        <v>0.20438300830174821</v>
      </c>
      <c r="G65" s="31">
        <f>'[1]P&amp;G Financials'!F62/'[1]P&amp;G Financials'!F6</f>
        <v>0.20029912080846485</v>
      </c>
    </row>
    <row r="66" spans="1:7" ht="16.8" x14ac:dyDescent="0.4">
      <c r="A66" s="4">
        <v>64</v>
      </c>
      <c r="B66" s="5" t="s">
        <v>38</v>
      </c>
      <c r="C66" s="31">
        <f>'[1]P&amp;G Financials'!B61/'[1]P&amp;G Financials'!B4*100</f>
        <v>3.9529266174038242</v>
      </c>
      <c r="D66" s="31">
        <f>'[1]P&amp;G Financials'!C61/'[1]P&amp;G Financials'!C4*100</f>
        <v>3.7338731312342999</v>
      </c>
      <c r="E66" s="31">
        <f>'[1]P&amp;G Financials'!D61/'[1]P&amp;G Financials'!D4*100</f>
        <v>3.9358000673425866</v>
      </c>
      <c r="F66" s="31">
        <f>'[1]P&amp;G Financials'!E61/'[1]P&amp;G Financials'!E4*100</f>
        <v>3.661420426180404</v>
      </c>
      <c r="G66" s="31">
        <f>'[1]P&amp;G Financials'!F61/'[1]P&amp;G Financials'!F4*100</f>
        <v>4.3312191684284702</v>
      </c>
    </row>
    <row r="67" spans="1:7" ht="16.8" x14ac:dyDescent="0.4">
      <c r="A67" s="4">
        <v>65</v>
      </c>
      <c r="B67" s="5" t="s">
        <v>68</v>
      </c>
      <c r="C67" s="31">
        <f>'[1]P&amp;G Financials'!B66/'[1]P&amp;G Financials'!B21</f>
        <v>2.3665931192285692E-2</v>
      </c>
      <c r="D67" s="31">
        <f>'[1]P&amp;G Financials'!C66/'[1]P&amp;G Financials'!C21</f>
        <v>2.2461495170861299E-2</v>
      </c>
      <c r="E67" s="31">
        <f>'[1]P&amp;G Financials'!D66/'[1]P&amp;G Financials'!D21</f>
        <v>2.3948877209746776E-2</v>
      </c>
      <c r="F67" s="31">
        <f>'[1]P&amp;G Financials'!E66/'[1]P&amp;G Financials'!E21</f>
        <v>2.292405307316419E-2</v>
      </c>
      <c r="G67" s="31">
        <f>'[1]P&amp;G Financials'!F66/'[1]P&amp;G Financials'!F21</f>
        <v>2.496271748135874E-2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0C4E-078C-4F73-BC5C-E04A86EE698C}">
  <dimension ref="A1:G67"/>
  <sheetViews>
    <sheetView workbookViewId="0">
      <selection activeCell="B18" sqref="B18"/>
    </sheetView>
  </sheetViews>
  <sheetFormatPr defaultRowHeight="14.4" x14ac:dyDescent="0.3"/>
  <cols>
    <col min="1" max="1" width="24.6640625" customWidth="1"/>
    <col min="2" max="2" width="34.44140625" customWidth="1"/>
    <col min="3" max="3" width="10" bestFit="1" customWidth="1"/>
    <col min="4" max="4" width="11.109375" bestFit="1" customWidth="1"/>
    <col min="5" max="5" width="10" bestFit="1" customWidth="1"/>
    <col min="6" max="6" width="9.44140625" bestFit="1" customWidth="1"/>
    <col min="7" max="7" width="10" bestFit="1" customWidth="1"/>
  </cols>
  <sheetData>
    <row r="1" spans="1:7" ht="15.6" x14ac:dyDescent="0.3">
      <c r="A1" s="23" t="s">
        <v>71</v>
      </c>
      <c r="B1" s="24"/>
      <c r="C1" s="24"/>
      <c r="D1" s="24"/>
      <c r="E1" s="24"/>
      <c r="F1" s="24"/>
      <c r="G1" s="25"/>
    </row>
    <row r="2" spans="1:7" x14ac:dyDescent="0.3">
      <c r="A2" s="1" t="s">
        <v>45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2</v>
      </c>
      <c r="C3" s="27">
        <v>653</v>
      </c>
      <c r="D3" s="27">
        <v>435.8</v>
      </c>
      <c r="E3" s="27">
        <v>364.4</v>
      </c>
      <c r="F3" s="27">
        <v>327.9</v>
      </c>
      <c r="G3" s="27">
        <v>268.8</v>
      </c>
    </row>
    <row r="4" spans="1:7" ht="16.8" x14ac:dyDescent="0.4">
      <c r="A4" s="4">
        <v>2</v>
      </c>
      <c r="B4" s="5" t="s">
        <v>3</v>
      </c>
      <c r="C4" s="27">
        <v>653</v>
      </c>
      <c r="D4" s="27">
        <v>435.8</v>
      </c>
      <c r="E4" s="27">
        <v>364.4</v>
      </c>
      <c r="F4" s="27">
        <v>327.9</v>
      </c>
      <c r="G4" s="27">
        <v>268.8</v>
      </c>
    </row>
    <row r="5" spans="1:7" ht="16.8" x14ac:dyDescent="0.4">
      <c r="A5" s="4">
        <v>3</v>
      </c>
      <c r="B5" s="5" t="s">
        <v>4</v>
      </c>
      <c r="C5" s="26">
        <v>668.69</v>
      </c>
      <c r="D5" s="26">
        <v>447.47</v>
      </c>
      <c r="E5" s="26">
        <v>23.87</v>
      </c>
      <c r="F5" s="26">
        <v>380.47</v>
      </c>
      <c r="G5" s="26">
        <v>87.59</v>
      </c>
    </row>
    <row r="6" spans="1:7" ht="16.8" x14ac:dyDescent="0.4">
      <c r="A6" s="4">
        <v>4</v>
      </c>
      <c r="B6" s="5" t="s">
        <v>5</v>
      </c>
      <c r="C6" s="30">
        <v>1692.42</v>
      </c>
      <c r="D6" s="30">
        <v>1407.61</v>
      </c>
      <c r="E6" s="30">
        <v>1382.68</v>
      </c>
      <c r="F6" s="31">
        <v>1259.48</v>
      </c>
      <c r="G6" s="27">
        <v>960.78</v>
      </c>
    </row>
    <row r="7" spans="1:7" ht="16.8" x14ac:dyDescent="0.4">
      <c r="A7" s="4">
        <v>5</v>
      </c>
      <c r="B7" s="5" t="s">
        <v>6</v>
      </c>
      <c r="C7" s="27">
        <v>131</v>
      </c>
      <c r="D7" s="31">
        <v>123</v>
      </c>
      <c r="E7" s="27">
        <v>115</v>
      </c>
      <c r="F7" s="27">
        <v>40</v>
      </c>
      <c r="G7" s="27">
        <v>40</v>
      </c>
    </row>
    <row r="8" spans="1:7" ht="16.8" x14ac:dyDescent="0.4">
      <c r="A8" s="4">
        <v>6</v>
      </c>
      <c r="B8" s="5" t="s">
        <v>7</v>
      </c>
      <c r="C8" s="27">
        <v>279.62</v>
      </c>
      <c r="D8" s="27">
        <v>168.49</v>
      </c>
      <c r="E8" s="27">
        <v>159.62</v>
      </c>
      <c r="F8" s="27">
        <v>33.020000000000003</v>
      </c>
      <c r="G8" s="27">
        <v>194.43</v>
      </c>
    </row>
    <row r="9" spans="1:7" ht="16.8" x14ac:dyDescent="0.4">
      <c r="A9" s="4">
        <v>7</v>
      </c>
      <c r="B9" s="5" t="s">
        <v>8</v>
      </c>
      <c r="C9" s="26">
        <v>274.49</v>
      </c>
      <c r="D9" s="26">
        <v>163.32</v>
      </c>
      <c r="E9" s="26">
        <v>155.99</v>
      </c>
      <c r="F9" s="26">
        <v>31.04</v>
      </c>
      <c r="G9" s="26">
        <v>187.99</v>
      </c>
    </row>
    <row r="10" spans="1:7" ht="16.8" x14ac:dyDescent="0.4">
      <c r="A10" s="4">
        <v>8</v>
      </c>
      <c r="B10" s="5" t="s">
        <v>9</v>
      </c>
      <c r="C10" s="26">
        <v>271.63</v>
      </c>
      <c r="D10" s="26">
        <v>160.46</v>
      </c>
      <c r="E10" s="26">
        <v>153.13999999999999</v>
      </c>
      <c r="F10" s="26">
        <v>28.19</v>
      </c>
      <c r="G10" s="26">
        <v>185.16</v>
      </c>
    </row>
    <row r="11" spans="1:7" ht="16.8" x14ac:dyDescent="0.4">
      <c r="A11" s="4">
        <v>9</v>
      </c>
      <c r="B11" s="5" t="s">
        <v>10</v>
      </c>
      <c r="C11" s="26">
        <v>271.44</v>
      </c>
      <c r="D11" s="26">
        <v>159.84</v>
      </c>
      <c r="E11" s="26">
        <v>152.85</v>
      </c>
      <c r="F11" s="26">
        <v>27.85</v>
      </c>
      <c r="G11" s="26">
        <v>184.03</v>
      </c>
    </row>
    <row r="12" spans="1:7" ht="16.8" x14ac:dyDescent="0.4">
      <c r="A12" s="4">
        <v>10</v>
      </c>
      <c r="B12" s="5" t="s">
        <v>11</v>
      </c>
      <c r="C12" s="26">
        <v>260.26</v>
      </c>
      <c r="D12" s="26">
        <v>153.79</v>
      </c>
      <c r="E12" s="26">
        <v>146.51</v>
      </c>
      <c r="F12" s="26">
        <v>17.84</v>
      </c>
      <c r="G12" s="26">
        <v>164.15</v>
      </c>
    </row>
    <row r="13" spans="1:7" ht="16.8" x14ac:dyDescent="0.4">
      <c r="A13" s="4">
        <v>11</v>
      </c>
      <c r="B13" s="5" t="s">
        <v>47</v>
      </c>
      <c r="C13" s="29">
        <v>1.0154000000000001</v>
      </c>
      <c r="D13" s="29">
        <v>11.1776</v>
      </c>
      <c r="E13" s="29">
        <v>0.97519999999999996</v>
      </c>
      <c r="F13" s="29">
        <v>0.86899999999999999</v>
      </c>
      <c r="G13" s="29">
        <v>0.86729999999999996</v>
      </c>
    </row>
    <row r="14" spans="1:7" ht="16.8" x14ac:dyDescent="0.4">
      <c r="A14" s="4">
        <v>12</v>
      </c>
      <c r="B14" s="5" t="s">
        <v>48</v>
      </c>
      <c r="C14" s="28"/>
      <c r="D14" s="28"/>
      <c r="E14" s="28"/>
      <c r="F14" s="28"/>
      <c r="G14" s="28"/>
    </row>
    <row r="15" spans="1:7" ht="16.8" x14ac:dyDescent="0.4">
      <c r="A15" s="4">
        <v>13</v>
      </c>
      <c r="B15" s="5" t="s">
        <v>49</v>
      </c>
      <c r="C15" s="29"/>
      <c r="D15" s="29"/>
      <c r="E15" s="29"/>
      <c r="F15" s="29"/>
      <c r="G15" s="29"/>
    </row>
    <row r="16" spans="1:7" ht="16.8" x14ac:dyDescent="0.4">
      <c r="A16" s="4">
        <v>14</v>
      </c>
      <c r="B16" s="5" t="s">
        <v>50</v>
      </c>
      <c r="C16" s="26">
        <v>-8.6999999999999994E-3</v>
      </c>
      <c r="D16" s="26">
        <v>0.67900000000000005</v>
      </c>
      <c r="E16" s="26">
        <v>-5.16</v>
      </c>
      <c r="F16" s="26">
        <v>0.97</v>
      </c>
      <c r="G16" s="26">
        <v>-35.82</v>
      </c>
    </row>
    <row r="17" spans="1:7" ht="16.8" x14ac:dyDescent="0.4">
      <c r="A17" s="4">
        <v>15</v>
      </c>
      <c r="B17" s="12" t="s">
        <v>12</v>
      </c>
      <c r="C17" s="26">
        <v>98.16</v>
      </c>
      <c r="D17" s="26">
        <v>96.93</v>
      </c>
      <c r="E17" s="26">
        <v>97.72</v>
      </c>
      <c r="F17" s="26">
        <v>93.99</v>
      </c>
      <c r="G17" s="26">
        <v>96.68</v>
      </c>
    </row>
    <row r="18" spans="1:7" ht="16.8" x14ac:dyDescent="0.4">
      <c r="A18" s="4">
        <v>16</v>
      </c>
      <c r="B18" s="5" t="s">
        <v>13</v>
      </c>
      <c r="C18" s="26">
        <v>97.14</v>
      </c>
      <c r="D18" s="26">
        <v>95.23</v>
      </c>
      <c r="E18" s="26">
        <v>95.93</v>
      </c>
      <c r="F18" s="26">
        <v>85.37</v>
      </c>
      <c r="G18" s="26">
        <v>95.23</v>
      </c>
    </row>
    <row r="19" spans="1:7" ht="16.8" x14ac:dyDescent="0.4">
      <c r="A19" s="4">
        <v>17</v>
      </c>
      <c r="B19" s="5" t="s">
        <v>14</v>
      </c>
      <c r="C19" s="26">
        <v>97.07</v>
      </c>
      <c r="D19" s="26">
        <v>94.86</v>
      </c>
      <c r="E19" s="26">
        <v>95.75</v>
      </c>
      <c r="F19" s="26">
        <v>84.33</v>
      </c>
      <c r="G19" s="26">
        <v>94.65</v>
      </c>
    </row>
    <row r="20" spans="1:7" ht="16.8" x14ac:dyDescent="0.4">
      <c r="A20" s="4">
        <v>18</v>
      </c>
      <c r="B20" s="5" t="s">
        <v>15</v>
      </c>
      <c r="C20" s="26">
        <v>93.07</v>
      </c>
      <c r="D20" s="26">
        <v>91.27</v>
      </c>
      <c r="E20" s="26">
        <v>91.78</v>
      </c>
      <c r="F20" s="26">
        <v>54.04</v>
      </c>
      <c r="G20" s="26">
        <v>84.42</v>
      </c>
    </row>
    <row r="21" spans="1:7" ht="16.8" x14ac:dyDescent="0.4">
      <c r="A21" s="4">
        <v>19</v>
      </c>
      <c r="B21" s="5" t="s">
        <v>26</v>
      </c>
      <c r="C21" s="32">
        <v>0.95099999999999996</v>
      </c>
      <c r="D21" s="32">
        <v>0.91800000000000004</v>
      </c>
      <c r="E21" s="26"/>
      <c r="F21" s="26"/>
      <c r="G21" s="26"/>
    </row>
    <row r="22" spans="1:7" ht="16.8" x14ac:dyDescent="0.4">
      <c r="A22" s="4">
        <v>20</v>
      </c>
      <c r="B22" s="5" t="s">
        <v>27</v>
      </c>
      <c r="C22" s="26"/>
      <c r="D22" s="26"/>
      <c r="E22" s="26"/>
      <c r="F22" s="26"/>
      <c r="G22" s="26"/>
    </row>
    <row r="23" spans="1:7" ht="16.8" x14ac:dyDescent="0.4">
      <c r="A23" s="4">
        <v>21</v>
      </c>
      <c r="B23" s="5" t="s">
        <v>28</v>
      </c>
      <c r="C23" s="29">
        <v>0.95420000000000005</v>
      </c>
      <c r="D23" s="29">
        <v>10.680300000000001</v>
      </c>
      <c r="E23" s="29">
        <v>0.85899999999999999</v>
      </c>
      <c r="F23" s="29">
        <v>0.89590000000000003</v>
      </c>
      <c r="G23" s="29">
        <v>0.76700000000000002</v>
      </c>
    </row>
    <row r="24" spans="1:7" ht="16.8" x14ac:dyDescent="0.4">
      <c r="A24" s="4">
        <v>22</v>
      </c>
      <c r="B24" s="5" t="s">
        <v>18</v>
      </c>
      <c r="C24" s="26"/>
      <c r="D24" s="26"/>
      <c r="E24" s="26"/>
      <c r="F24" s="26"/>
      <c r="G24" s="26"/>
    </row>
    <row r="25" spans="1:7" ht="16.8" x14ac:dyDescent="0.4">
      <c r="A25" s="4">
        <v>23</v>
      </c>
      <c r="B25" s="5" t="s">
        <v>16</v>
      </c>
      <c r="C25" s="26"/>
      <c r="D25" s="26"/>
      <c r="E25" s="26"/>
      <c r="F25" s="26"/>
      <c r="G25" s="26"/>
    </row>
    <row r="26" spans="1:7" ht="16.8" x14ac:dyDescent="0.4">
      <c r="A26" s="4">
        <v>24</v>
      </c>
      <c r="B26" s="5" t="s">
        <v>17</v>
      </c>
      <c r="C26" s="26"/>
      <c r="D26" s="26"/>
      <c r="E26" s="26"/>
      <c r="F26" s="26"/>
      <c r="G26" s="26"/>
    </row>
    <row r="27" spans="1:7" ht="16.8" x14ac:dyDescent="0.4">
      <c r="A27" s="4">
        <v>25</v>
      </c>
      <c r="B27" s="5" t="s">
        <v>29</v>
      </c>
      <c r="C27" s="26"/>
      <c r="D27" s="26"/>
      <c r="E27" s="26"/>
      <c r="F27" s="26"/>
      <c r="G27" s="26"/>
    </row>
    <row r="28" spans="1:7" ht="16.8" x14ac:dyDescent="0.4">
      <c r="A28" s="4">
        <v>26</v>
      </c>
      <c r="B28" s="5" t="s">
        <v>51</v>
      </c>
      <c r="C28" s="26"/>
      <c r="D28" s="26"/>
      <c r="E28" s="26"/>
      <c r="F28" s="26"/>
      <c r="G28" s="26"/>
    </row>
    <row r="29" spans="1:7" ht="16.8" x14ac:dyDescent="0.4">
      <c r="A29" s="4">
        <v>27</v>
      </c>
      <c r="B29" s="5" t="s">
        <v>52</v>
      </c>
      <c r="C29" s="26"/>
      <c r="D29" s="26"/>
      <c r="E29" s="26"/>
      <c r="F29" s="26"/>
      <c r="G29" s="26"/>
    </row>
    <row r="30" spans="1:7" ht="16.8" x14ac:dyDescent="0.4">
      <c r="A30" s="4">
        <v>28</v>
      </c>
      <c r="B30" s="5" t="s">
        <v>53</v>
      </c>
      <c r="C30" s="26"/>
      <c r="D30" s="26"/>
      <c r="E30" s="26"/>
      <c r="F30" s="26"/>
      <c r="G30" s="26"/>
    </row>
    <row r="31" spans="1:7" ht="16.8" x14ac:dyDescent="0.4">
      <c r="A31" s="4">
        <v>29</v>
      </c>
      <c r="B31" s="20" t="s">
        <v>54</v>
      </c>
      <c r="C31" s="26">
        <v>712.67</v>
      </c>
      <c r="D31" s="26">
        <v>709.33</v>
      </c>
      <c r="E31" s="26">
        <v>106.47</v>
      </c>
      <c r="F31" s="26">
        <v>85.25</v>
      </c>
      <c r="G31" s="26">
        <v>21.4</v>
      </c>
    </row>
    <row r="32" spans="1:7" ht="16.8" x14ac:dyDescent="0.4">
      <c r="A32" s="4">
        <v>30</v>
      </c>
      <c r="B32" s="20" t="s">
        <v>55</v>
      </c>
      <c r="C32" s="29">
        <v>0.83250000000000002</v>
      </c>
      <c r="D32" s="29">
        <v>0.83069999999999999</v>
      </c>
      <c r="E32" s="29">
        <v>0.79949999999999999</v>
      </c>
      <c r="F32" s="29">
        <v>0.81699999999999995</v>
      </c>
      <c r="G32" s="29">
        <v>0.84709999999999996</v>
      </c>
    </row>
    <row r="33" spans="1:7" ht="16.8" x14ac:dyDescent="0.4">
      <c r="A33" s="4">
        <v>31</v>
      </c>
      <c r="B33" s="20" t="s">
        <v>56</v>
      </c>
      <c r="C33" s="26"/>
      <c r="D33" s="26"/>
      <c r="E33" s="26"/>
      <c r="F33" s="26"/>
      <c r="G33" s="26"/>
    </row>
    <row r="34" spans="1:7" ht="16.8" x14ac:dyDescent="0.4">
      <c r="A34" s="4">
        <v>32</v>
      </c>
      <c r="B34" s="21" t="s">
        <v>57</v>
      </c>
      <c r="C34" s="26"/>
      <c r="D34" s="26"/>
      <c r="E34" s="26"/>
      <c r="F34" s="26"/>
      <c r="G34" s="26"/>
    </row>
    <row r="35" spans="1:7" ht="16.8" x14ac:dyDescent="0.4">
      <c r="A35" s="4">
        <v>33</v>
      </c>
      <c r="B35" s="20" t="s">
        <v>58</v>
      </c>
      <c r="C35" s="26"/>
      <c r="D35" s="26"/>
      <c r="E35" s="26"/>
      <c r="F35" s="26"/>
      <c r="G35" s="26"/>
    </row>
    <row r="36" spans="1:7" ht="16.8" x14ac:dyDescent="0.4">
      <c r="A36" s="4">
        <v>34</v>
      </c>
      <c r="B36" s="5" t="s">
        <v>19</v>
      </c>
      <c r="C36" s="26">
        <v>0.17</v>
      </c>
      <c r="D36" s="26">
        <v>0.12</v>
      </c>
      <c r="E36" s="26">
        <v>0.12</v>
      </c>
      <c r="F36" s="26">
        <v>0.03</v>
      </c>
      <c r="G36" s="26">
        <v>19.8</v>
      </c>
    </row>
    <row r="37" spans="1:7" ht="16.8" x14ac:dyDescent="0.4">
      <c r="A37" s="4">
        <v>35</v>
      </c>
      <c r="B37" s="5" t="s">
        <v>30</v>
      </c>
      <c r="C37" s="26">
        <v>10.54</v>
      </c>
      <c r="D37" s="26">
        <v>3.22</v>
      </c>
      <c r="E37" s="26">
        <v>2.12</v>
      </c>
      <c r="F37" s="26">
        <v>15.02</v>
      </c>
      <c r="G37" s="26">
        <v>31.07</v>
      </c>
    </row>
    <row r="38" spans="1:7" ht="16.8" x14ac:dyDescent="0.4">
      <c r="A38" s="4">
        <v>36</v>
      </c>
      <c r="B38" s="5" t="s">
        <v>31</v>
      </c>
      <c r="C38" s="26"/>
      <c r="D38" s="26"/>
      <c r="E38" s="26"/>
      <c r="F38" s="26"/>
      <c r="G38" s="26"/>
    </row>
    <row r="39" spans="1:7" ht="16.8" x14ac:dyDescent="0.4">
      <c r="A39" s="4">
        <v>37</v>
      </c>
      <c r="B39" s="5" t="s">
        <v>32</v>
      </c>
      <c r="C39" s="26"/>
      <c r="D39" s="26"/>
      <c r="E39" s="26"/>
      <c r="F39" s="26"/>
      <c r="G39" s="26"/>
    </row>
    <row r="40" spans="1:7" ht="16.8" x14ac:dyDescent="0.4">
      <c r="A40" s="4">
        <v>38</v>
      </c>
      <c r="B40" s="5" t="s">
        <v>33</v>
      </c>
      <c r="C40" s="26"/>
      <c r="D40" s="26"/>
      <c r="E40" s="26"/>
      <c r="F40" s="26"/>
      <c r="G40" s="26"/>
    </row>
    <row r="41" spans="1:7" ht="16.8" x14ac:dyDescent="0.4">
      <c r="A41" s="4">
        <v>39</v>
      </c>
      <c r="B41" s="5" t="s">
        <v>34</v>
      </c>
      <c r="C41" s="26"/>
      <c r="D41" s="26"/>
      <c r="E41" s="26"/>
      <c r="F41" s="26"/>
      <c r="G41" s="26"/>
    </row>
    <row r="42" spans="1:7" ht="16.8" x14ac:dyDescent="0.4">
      <c r="A42" s="4">
        <v>40</v>
      </c>
      <c r="B42" s="5" t="s">
        <v>35</v>
      </c>
      <c r="C42" s="26"/>
      <c r="D42" s="26"/>
      <c r="E42" s="26"/>
      <c r="F42" s="26"/>
      <c r="G42" s="26"/>
    </row>
    <row r="43" spans="1:7" ht="16.8" x14ac:dyDescent="0.4">
      <c r="A43" s="4">
        <v>41</v>
      </c>
      <c r="B43" s="20" t="s">
        <v>59</v>
      </c>
      <c r="C43" s="26"/>
      <c r="D43" s="26"/>
      <c r="E43" s="26"/>
      <c r="F43" s="26"/>
      <c r="G43" s="26"/>
    </row>
    <row r="44" spans="1:7" ht="16.8" x14ac:dyDescent="0.4">
      <c r="A44" s="4">
        <v>42</v>
      </c>
      <c r="B44" s="22" t="s">
        <v>60</v>
      </c>
      <c r="C44" s="26"/>
      <c r="D44" s="26"/>
      <c r="E44" s="26"/>
      <c r="F44" s="26"/>
      <c r="G44" s="26"/>
    </row>
    <row r="45" spans="1:7" ht="16.8" x14ac:dyDescent="0.4">
      <c r="A45" s="4">
        <v>43</v>
      </c>
      <c r="B45" s="20" t="s">
        <v>61</v>
      </c>
      <c r="C45" s="26"/>
      <c r="D45" s="26"/>
      <c r="E45" s="26"/>
      <c r="F45" s="26"/>
      <c r="G45" s="26"/>
    </row>
    <row r="46" spans="1:7" ht="16.8" x14ac:dyDescent="0.4">
      <c r="A46" s="4">
        <v>44</v>
      </c>
      <c r="B46" s="5" t="s">
        <v>20</v>
      </c>
      <c r="C46" s="26">
        <v>12.67</v>
      </c>
      <c r="D46" s="26">
        <v>13.58</v>
      </c>
      <c r="E46" s="26">
        <v>240.45</v>
      </c>
      <c r="F46" s="26">
        <v>10.050000000000001</v>
      </c>
      <c r="G46" s="26">
        <v>51.12</v>
      </c>
    </row>
    <row r="47" spans="1:7" ht="16.8" x14ac:dyDescent="0.4">
      <c r="A47" s="4">
        <v>45</v>
      </c>
      <c r="B47" s="5" t="s">
        <v>21</v>
      </c>
      <c r="C47" s="26">
        <v>10.83</v>
      </c>
      <c r="D47" s="26">
        <v>141.97</v>
      </c>
      <c r="E47" s="26">
        <v>129.79</v>
      </c>
      <c r="F47" s="26">
        <v>5.25</v>
      </c>
      <c r="G47" s="26">
        <v>2.91</v>
      </c>
    </row>
    <row r="48" spans="1:7" ht="16.8" x14ac:dyDescent="0.4">
      <c r="A48" s="4">
        <v>46</v>
      </c>
      <c r="B48" s="5" t="s">
        <v>22</v>
      </c>
      <c r="C48" s="26">
        <v>0.32900000000000001</v>
      </c>
      <c r="D48" s="26">
        <v>1.49</v>
      </c>
      <c r="E48" s="26">
        <v>1.08</v>
      </c>
      <c r="F48" s="26">
        <v>4.7500000000000001E-2</v>
      </c>
      <c r="G48" s="26">
        <v>3.5400000000000001E-2</v>
      </c>
    </row>
    <row r="49" spans="1:7" ht="16.8" x14ac:dyDescent="0.4">
      <c r="A49" s="4">
        <v>47</v>
      </c>
      <c r="B49" s="5" t="s">
        <v>23</v>
      </c>
      <c r="C49" s="26"/>
      <c r="D49" s="26"/>
      <c r="E49" s="26"/>
      <c r="F49" s="26"/>
      <c r="G49" s="26"/>
    </row>
    <row r="50" spans="1:7" ht="16.8" x14ac:dyDescent="0.4">
      <c r="A50" s="4">
        <v>48</v>
      </c>
      <c r="B50" s="5" t="s">
        <v>24</v>
      </c>
      <c r="C50" s="26"/>
      <c r="D50" s="26"/>
      <c r="E50" s="26"/>
      <c r="F50" s="26"/>
      <c r="G50" s="26"/>
    </row>
    <row r="51" spans="1:7" ht="16.8" x14ac:dyDescent="0.4">
      <c r="A51" s="4">
        <v>49</v>
      </c>
      <c r="B51" s="5" t="s">
        <v>25</v>
      </c>
      <c r="C51" s="26"/>
      <c r="D51" s="26"/>
      <c r="E51" s="26"/>
      <c r="F51" s="26"/>
      <c r="G51" s="26"/>
    </row>
    <row r="52" spans="1:7" ht="16.8" x14ac:dyDescent="0.4">
      <c r="A52" s="4">
        <v>50</v>
      </c>
      <c r="B52" s="22" t="s">
        <v>62</v>
      </c>
      <c r="C52" s="26"/>
      <c r="D52" s="26"/>
      <c r="E52" s="26"/>
      <c r="F52" s="26"/>
      <c r="G52" s="26"/>
    </row>
    <row r="53" spans="1:7" ht="16.8" x14ac:dyDescent="0.4">
      <c r="A53" s="4">
        <v>51</v>
      </c>
      <c r="B53" s="22" t="s">
        <v>63</v>
      </c>
      <c r="C53" s="26"/>
      <c r="D53" s="26"/>
      <c r="E53" s="26"/>
      <c r="F53" s="26"/>
      <c r="G53" s="26"/>
    </row>
    <row r="54" spans="1:7" ht="16.8" x14ac:dyDescent="0.4">
      <c r="A54" s="4">
        <v>52</v>
      </c>
      <c r="B54" s="22" t="s">
        <v>64</v>
      </c>
      <c r="C54" s="26"/>
      <c r="D54" s="26"/>
      <c r="E54" s="26"/>
      <c r="F54" s="26"/>
      <c r="G54" s="26"/>
    </row>
    <row r="55" spans="1:7" ht="16.8" x14ac:dyDescent="0.4">
      <c r="A55" s="4">
        <v>53</v>
      </c>
      <c r="B55" s="5" t="s">
        <v>39</v>
      </c>
      <c r="C55" s="26"/>
      <c r="D55" s="26"/>
      <c r="E55" s="26"/>
      <c r="F55" s="26"/>
      <c r="G55" s="26"/>
    </row>
    <row r="56" spans="1:7" ht="16.8" x14ac:dyDescent="0.4">
      <c r="A56" s="4">
        <v>54</v>
      </c>
      <c r="B56" s="5" t="s">
        <v>40</v>
      </c>
      <c r="C56" s="26"/>
      <c r="D56" s="26"/>
      <c r="E56" s="26"/>
      <c r="F56" s="26"/>
      <c r="G56" s="26"/>
    </row>
    <row r="57" spans="1:7" ht="16.8" x14ac:dyDescent="0.4">
      <c r="A57" s="4">
        <v>55</v>
      </c>
      <c r="B57" s="5" t="s">
        <v>41</v>
      </c>
      <c r="C57" s="26"/>
      <c r="D57" s="26"/>
      <c r="E57" s="26"/>
      <c r="F57" s="26"/>
      <c r="G57" s="26"/>
    </row>
    <row r="58" spans="1:7" ht="16.8" x14ac:dyDescent="0.4">
      <c r="A58" s="4">
        <v>56</v>
      </c>
      <c r="B58" s="5" t="s">
        <v>42</v>
      </c>
      <c r="C58" s="26"/>
      <c r="D58" s="26"/>
      <c r="E58" s="26"/>
      <c r="F58" s="26"/>
      <c r="G58" s="26"/>
    </row>
    <row r="59" spans="1:7" ht="16.8" x14ac:dyDescent="0.4">
      <c r="A59" s="4">
        <v>57</v>
      </c>
      <c r="B59" s="5" t="s">
        <v>43</v>
      </c>
      <c r="C59" s="26">
        <v>46.74</v>
      </c>
      <c r="D59" s="26">
        <v>86.17</v>
      </c>
      <c r="E59" s="26">
        <v>87.03</v>
      </c>
      <c r="F59" s="26">
        <v>0</v>
      </c>
      <c r="G59" s="26">
        <v>43.41</v>
      </c>
    </row>
    <row r="60" spans="1:7" ht="16.8" x14ac:dyDescent="0.4">
      <c r="A60" s="4">
        <v>58</v>
      </c>
      <c r="B60" s="5" t="s">
        <v>44</v>
      </c>
      <c r="C60" s="26">
        <v>0.99099999999999999</v>
      </c>
      <c r="D60" s="26">
        <v>3.12</v>
      </c>
      <c r="E60" s="26">
        <v>0.16200000000000001</v>
      </c>
      <c r="F60" s="26">
        <v>33.58</v>
      </c>
      <c r="G60" s="26">
        <v>2.7199999999999998E-2</v>
      </c>
    </row>
    <row r="61" spans="1:7" ht="16.8" x14ac:dyDescent="0.4">
      <c r="A61" s="4">
        <v>59</v>
      </c>
      <c r="B61" s="5" t="s">
        <v>65</v>
      </c>
      <c r="C61" s="29">
        <v>2.5999999999999999E-2</v>
      </c>
      <c r="D61" s="29">
        <v>0.10979999999999999</v>
      </c>
      <c r="E61" s="29">
        <v>5.4099999999999999E-3</v>
      </c>
      <c r="F61" s="29">
        <v>5.6100000000000004E-3</v>
      </c>
      <c r="G61" s="29">
        <v>8.0999999999999996E-4</v>
      </c>
    </row>
    <row r="62" spans="1:7" ht="16.8" x14ac:dyDescent="0.4">
      <c r="A62" s="4">
        <v>60</v>
      </c>
      <c r="B62" s="5" t="s">
        <v>66</v>
      </c>
      <c r="C62" s="29">
        <v>2.3699999999999999E-2</v>
      </c>
      <c r="D62" s="29">
        <v>9.2799999999999994E-2</v>
      </c>
      <c r="E62" s="29">
        <v>6.28E-3</v>
      </c>
      <c r="F62" s="29">
        <v>7.1500000000000001E-3</v>
      </c>
      <c r="G62" s="29">
        <v>8.2500000000000004E-3</v>
      </c>
    </row>
    <row r="63" spans="1:7" ht="16.8" x14ac:dyDescent="0.4">
      <c r="A63" s="4">
        <v>61</v>
      </c>
      <c r="B63" s="5" t="s">
        <v>67</v>
      </c>
      <c r="C63" s="26">
        <v>14.7</v>
      </c>
      <c r="D63" s="26">
        <v>10.48</v>
      </c>
      <c r="E63" s="26">
        <v>10.14</v>
      </c>
      <c r="F63" s="26">
        <v>1.36</v>
      </c>
      <c r="G63" s="26">
        <v>16.71</v>
      </c>
    </row>
    <row r="64" spans="1:7" ht="16.8" x14ac:dyDescent="0.4">
      <c r="A64" s="4">
        <v>62</v>
      </c>
      <c r="B64" s="5" t="s">
        <v>36</v>
      </c>
      <c r="C64" s="26"/>
      <c r="D64" s="26"/>
      <c r="E64" s="26"/>
      <c r="F64" s="26"/>
      <c r="G64" s="26"/>
    </row>
    <row r="65" spans="1:7" ht="16.8" x14ac:dyDescent="0.4">
      <c r="A65" s="4">
        <v>63</v>
      </c>
      <c r="B65" s="5" t="s">
        <v>37</v>
      </c>
      <c r="C65" s="29">
        <v>1.1774</v>
      </c>
      <c r="D65" s="29">
        <v>3.7183999999999999</v>
      </c>
      <c r="E65" s="29">
        <v>3.7429999999999999</v>
      </c>
      <c r="F65" s="29">
        <v>0.67779999999999996</v>
      </c>
      <c r="G65" s="29">
        <v>4.8708999999999998</v>
      </c>
    </row>
    <row r="66" spans="1:7" ht="16.8" x14ac:dyDescent="0.4">
      <c r="A66" s="4">
        <v>64</v>
      </c>
      <c r="B66" s="5" t="s">
        <v>38</v>
      </c>
      <c r="C66" s="26"/>
      <c r="D66" s="26"/>
      <c r="E66" s="26"/>
      <c r="F66" s="26"/>
      <c r="G66" s="26"/>
    </row>
    <row r="67" spans="1:7" ht="16.8" x14ac:dyDescent="0.4">
      <c r="A67" s="4">
        <v>65</v>
      </c>
      <c r="B67" s="5" t="s">
        <v>68</v>
      </c>
      <c r="C67" s="26"/>
      <c r="D67" s="26"/>
      <c r="E67" s="26"/>
      <c r="F67" s="26"/>
      <c r="G67" s="26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ECED-CA96-420C-9B4B-06993E289AE6}">
  <dimension ref="A1:G67"/>
  <sheetViews>
    <sheetView workbookViewId="0">
      <selection activeCell="D19" sqref="D19"/>
    </sheetView>
  </sheetViews>
  <sheetFormatPr defaultRowHeight="14.4" x14ac:dyDescent="0.3"/>
  <cols>
    <col min="1" max="1" width="24.6640625" customWidth="1"/>
    <col min="2" max="2" width="34.44140625" customWidth="1"/>
    <col min="3" max="3" width="9.44140625" bestFit="1" customWidth="1"/>
    <col min="4" max="5" width="9" bestFit="1" customWidth="1"/>
    <col min="6" max="6" width="9.44140625" bestFit="1" customWidth="1"/>
    <col min="7" max="7" width="9" bestFit="1" customWidth="1"/>
  </cols>
  <sheetData>
    <row r="1" spans="1:7" ht="15.6" x14ac:dyDescent="0.3">
      <c r="A1" s="23" t="s">
        <v>72</v>
      </c>
      <c r="B1" s="24"/>
      <c r="C1" s="24"/>
      <c r="D1" s="24"/>
      <c r="E1" s="24"/>
      <c r="F1" s="24"/>
      <c r="G1" s="25"/>
    </row>
    <row r="2" spans="1:7" x14ac:dyDescent="0.3">
      <c r="A2" s="1" t="s">
        <v>45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x14ac:dyDescent="0.4">
      <c r="A3" s="4">
        <v>1</v>
      </c>
      <c r="B3" s="5" t="s">
        <v>2</v>
      </c>
      <c r="C3" s="26">
        <v>90.42</v>
      </c>
      <c r="D3" s="26">
        <v>82.64</v>
      </c>
      <c r="E3" s="26">
        <v>68.77</v>
      </c>
      <c r="F3" s="26">
        <v>57.88</v>
      </c>
      <c r="G3" s="26">
        <v>49.84</v>
      </c>
    </row>
    <row r="4" spans="1:7" ht="16.8" x14ac:dyDescent="0.4">
      <c r="A4" s="4">
        <v>2</v>
      </c>
      <c r="B4" s="5" t="s">
        <v>3</v>
      </c>
      <c r="C4" s="27">
        <v>90.01</v>
      </c>
      <c r="D4" s="27">
        <v>82.27</v>
      </c>
      <c r="E4" s="27">
        <v>68.31</v>
      </c>
      <c r="F4" s="27">
        <v>57.61</v>
      </c>
      <c r="G4" s="27">
        <v>49.46</v>
      </c>
    </row>
    <row r="5" spans="1:7" ht="16.8" x14ac:dyDescent="0.4">
      <c r="A5" s="4">
        <v>3</v>
      </c>
      <c r="B5" s="5" t="s">
        <v>4</v>
      </c>
      <c r="C5" s="26">
        <v>96.34</v>
      </c>
      <c r="D5" s="26">
        <v>87.13</v>
      </c>
      <c r="E5" s="26">
        <v>71.98</v>
      </c>
      <c r="F5" s="26">
        <v>60.4</v>
      </c>
      <c r="G5" s="26">
        <v>52.17</v>
      </c>
    </row>
    <row r="6" spans="1:7" ht="16.8" x14ac:dyDescent="0.4">
      <c r="A6" s="4">
        <v>4</v>
      </c>
      <c r="B6" s="5" t="s">
        <v>5</v>
      </c>
      <c r="C6" s="26">
        <v>655.27</v>
      </c>
      <c r="D6" s="26">
        <v>579.51</v>
      </c>
      <c r="E6" s="26">
        <v>502.17</v>
      </c>
      <c r="F6" s="26">
        <v>432.95</v>
      </c>
      <c r="G6" s="26">
        <v>369.54</v>
      </c>
    </row>
    <row r="7" spans="1:7" ht="16.8" x14ac:dyDescent="0.4">
      <c r="A7" s="4">
        <v>5</v>
      </c>
      <c r="B7" s="5" t="s">
        <v>6</v>
      </c>
      <c r="C7" s="27">
        <v>19.5</v>
      </c>
      <c r="D7" s="27">
        <v>19</v>
      </c>
      <c r="E7" s="26"/>
      <c r="F7" s="26"/>
      <c r="G7" s="26"/>
    </row>
    <row r="8" spans="1:7" ht="16.8" x14ac:dyDescent="0.4">
      <c r="A8" s="4">
        <v>6</v>
      </c>
      <c r="B8" s="5" t="s">
        <v>7</v>
      </c>
      <c r="C8" s="26"/>
      <c r="D8" s="26"/>
      <c r="E8" s="26"/>
      <c r="F8" s="26"/>
      <c r="G8" s="26"/>
    </row>
    <row r="9" spans="1:7" ht="16.8" x14ac:dyDescent="0.4">
      <c r="A9" s="4">
        <v>7</v>
      </c>
      <c r="B9" s="5" t="s">
        <v>8</v>
      </c>
      <c r="C9" s="26"/>
      <c r="D9" s="26"/>
      <c r="E9" s="26"/>
      <c r="F9" s="26"/>
      <c r="G9" s="26"/>
    </row>
    <row r="10" spans="1:7" ht="16.8" x14ac:dyDescent="0.4">
      <c r="A10" s="4">
        <v>8</v>
      </c>
      <c r="B10" s="5" t="s">
        <v>9</v>
      </c>
      <c r="C10" s="26">
        <v>392.72</v>
      </c>
      <c r="D10" s="26">
        <v>340.06</v>
      </c>
      <c r="E10" s="26">
        <v>289.58999999999997</v>
      </c>
      <c r="F10" s="26">
        <v>230.37</v>
      </c>
      <c r="G10" s="26">
        <v>219.23</v>
      </c>
    </row>
    <row r="11" spans="1:7" ht="16.8" x14ac:dyDescent="0.4">
      <c r="A11" s="4">
        <v>9</v>
      </c>
      <c r="B11" s="5" t="s">
        <v>10</v>
      </c>
      <c r="C11" s="26"/>
      <c r="D11" s="26"/>
      <c r="E11" s="26"/>
      <c r="F11" s="26"/>
      <c r="G11" s="26"/>
    </row>
    <row r="12" spans="1:7" ht="16.8" x14ac:dyDescent="0.4">
      <c r="A12" s="4">
        <v>10</v>
      </c>
      <c r="B12" s="5" t="s">
        <v>11</v>
      </c>
      <c r="C12" s="26">
        <v>88.01</v>
      </c>
      <c r="D12" s="26">
        <v>80.05</v>
      </c>
      <c r="E12" s="26">
        <v>79.05</v>
      </c>
      <c r="F12" s="26">
        <v>66.650000000000006</v>
      </c>
      <c r="G12" s="26">
        <v>56.44</v>
      </c>
    </row>
    <row r="13" spans="1:7" ht="16.8" x14ac:dyDescent="0.4">
      <c r="A13" s="4">
        <v>11</v>
      </c>
      <c r="B13" s="5" t="s">
        <v>47</v>
      </c>
      <c r="C13" s="26"/>
      <c r="D13" s="26"/>
      <c r="E13" s="26"/>
      <c r="F13" s="26"/>
      <c r="G13" s="26"/>
    </row>
    <row r="14" spans="1:7" ht="16.8" x14ac:dyDescent="0.4">
      <c r="A14" s="4">
        <v>12</v>
      </c>
      <c r="B14" s="5" t="s">
        <v>48</v>
      </c>
      <c r="C14" s="28"/>
      <c r="D14" s="28"/>
      <c r="E14" s="28"/>
      <c r="F14" s="28"/>
      <c r="G14" s="28"/>
    </row>
    <row r="15" spans="1:7" ht="16.8" x14ac:dyDescent="0.4">
      <c r="A15" s="4">
        <v>13</v>
      </c>
      <c r="B15" s="5" t="s">
        <v>49</v>
      </c>
      <c r="C15" s="29"/>
      <c r="D15" s="29"/>
      <c r="E15" s="29"/>
      <c r="F15" s="29"/>
      <c r="G15" s="29"/>
    </row>
    <row r="16" spans="1:7" ht="16.8" x14ac:dyDescent="0.4">
      <c r="A16" s="4">
        <v>14</v>
      </c>
      <c r="B16" s="5" t="s">
        <v>50</v>
      </c>
      <c r="C16" s="26">
        <v>100</v>
      </c>
      <c r="D16" s="26">
        <v>86.17</v>
      </c>
      <c r="E16" s="26">
        <v>80.489999999999995</v>
      </c>
      <c r="F16" s="26">
        <v>100</v>
      </c>
      <c r="G16" s="26">
        <v>100</v>
      </c>
    </row>
    <row r="17" spans="1:7" ht="16.8" x14ac:dyDescent="0.4">
      <c r="A17" s="4">
        <v>15</v>
      </c>
      <c r="B17" s="12" t="s">
        <v>12</v>
      </c>
      <c r="C17" s="26"/>
      <c r="D17" s="26"/>
      <c r="E17" s="26"/>
      <c r="F17" s="26"/>
      <c r="G17" s="26"/>
    </row>
    <row r="18" spans="1:7" ht="16.8" x14ac:dyDescent="0.4">
      <c r="A18" s="4">
        <v>16</v>
      </c>
      <c r="B18" s="5" t="s">
        <v>13</v>
      </c>
      <c r="C18" s="26"/>
      <c r="D18" s="26"/>
      <c r="E18" s="26"/>
      <c r="F18" s="26"/>
      <c r="G18" s="26"/>
    </row>
    <row r="19" spans="1:7" ht="16.8" x14ac:dyDescent="0.4">
      <c r="A19" s="4">
        <v>17</v>
      </c>
      <c r="B19" s="5" t="s">
        <v>14</v>
      </c>
      <c r="C19" s="26"/>
      <c r="D19" s="26"/>
      <c r="E19" s="26"/>
      <c r="F19" s="26"/>
      <c r="G19" s="26"/>
    </row>
    <row r="20" spans="1:7" ht="16.8" x14ac:dyDescent="0.4">
      <c r="A20" s="4">
        <v>18</v>
      </c>
      <c r="B20" s="5" t="s">
        <v>15</v>
      </c>
      <c r="C20" s="26">
        <v>1.07</v>
      </c>
      <c r="D20" s="26">
        <v>1.51</v>
      </c>
      <c r="E20" s="26">
        <v>1.65</v>
      </c>
      <c r="F20" s="26">
        <v>20.440000000000001</v>
      </c>
      <c r="G20" s="26">
        <v>18.559999999999999</v>
      </c>
    </row>
    <row r="21" spans="1:7" ht="16.8" x14ac:dyDescent="0.4">
      <c r="A21" s="4">
        <v>19</v>
      </c>
      <c r="B21" s="5" t="s">
        <v>26</v>
      </c>
      <c r="C21" s="26">
        <v>-0.38</v>
      </c>
      <c r="D21" s="26">
        <v>1.36</v>
      </c>
      <c r="E21" s="26">
        <v>1.61</v>
      </c>
      <c r="F21" s="26">
        <v>77.55</v>
      </c>
      <c r="G21" s="26">
        <v>77.540000000000006</v>
      </c>
    </row>
    <row r="22" spans="1:7" ht="16.8" x14ac:dyDescent="0.4">
      <c r="A22" s="4">
        <v>20</v>
      </c>
      <c r="B22" s="5" t="s">
        <v>27</v>
      </c>
      <c r="C22" s="26"/>
      <c r="D22" s="26"/>
      <c r="E22" s="26"/>
      <c r="F22" s="26"/>
      <c r="G22" s="26"/>
    </row>
    <row r="23" spans="1:7" ht="16.8" x14ac:dyDescent="0.4">
      <c r="A23" s="4">
        <v>21</v>
      </c>
      <c r="B23" s="5" t="s">
        <v>28</v>
      </c>
      <c r="C23" s="26">
        <v>3.64</v>
      </c>
      <c r="D23" s="26">
        <v>2.75</v>
      </c>
      <c r="E23" s="26">
        <v>4.2699999999999996</v>
      </c>
      <c r="F23" s="26">
        <v>59.33</v>
      </c>
      <c r="G23" s="26">
        <v>61.68</v>
      </c>
    </row>
    <row r="24" spans="1:7" ht="16.8" x14ac:dyDescent="0.4">
      <c r="A24" s="4">
        <v>22</v>
      </c>
      <c r="B24" s="5" t="s">
        <v>18</v>
      </c>
      <c r="C24" s="26">
        <v>160.9</v>
      </c>
      <c r="D24" s="26">
        <v>126.29</v>
      </c>
      <c r="E24" s="26">
        <v>114.17</v>
      </c>
      <c r="F24" s="26">
        <v>96.1</v>
      </c>
      <c r="G24" s="26">
        <v>105.94</v>
      </c>
    </row>
    <row r="25" spans="1:7" ht="16.8" x14ac:dyDescent="0.4">
      <c r="A25" s="4">
        <v>23</v>
      </c>
      <c r="B25" s="5" t="s">
        <v>16</v>
      </c>
      <c r="C25" s="26">
        <v>0.23400000000000001</v>
      </c>
      <c r="D25" s="26">
        <v>1.95</v>
      </c>
      <c r="E25" s="26">
        <v>1.8</v>
      </c>
      <c r="F25" s="26">
        <v>1.63</v>
      </c>
      <c r="G25" s="26">
        <v>1.31</v>
      </c>
    </row>
    <row r="26" spans="1:7" ht="16.8" x14ac:dyDescent="0.4">
      <c r="A26" s="4">
        <v>24</v>
      </c>
      <c r="B26" s="5" t="s">
        <v>17</v>
      </c>
      <c r="C26" s="26">
        <v>0</v>
      </c>
      <c r="D26" s="26">
        <v>1.95</v>
      </c>
      <c r="E26" s="26">
        <v>1.8</v>
      </c>
      <c r="F26" s="26">
        <v>1.63</v>
      </c>
      <c r="G26" s="26">
        <v>0</v>
      </c>
    </row>
    <row r="27" spans="1:7" ht="16.8" x14ac:dyDescent="0.4">
      <c r="A27" s="4">
        <v>25</v>
      </c>
      <c r="B27" s="5" t="s">
        <v>29</v>
      </c>
      <c r="C27" s="26"/>
      <c r="D27" s="26"/>
      <c r="E27" s="26"/>
      <c r="F27" s="26"/>
      <c r="G27" s="26"/>
    </row>
    <row r="28" spans="1:7" ht="16.8" x14ac:dyDescent="0.4">
      <c r="A28" s="4">
        <v>26</v>
      </c>
      <c r="B28" s="5" t="s">
        <v>51</v>
      </c>
      <c r="C28" s="26"/>
      <c r="D28" s="26"/>
      <c r="E28" s="26"/>
      <c r="F28" s="26"/>
      <c r="G28" s="26"/>
    </row>
    <row r="29" spans="1:7" ht="16.8" x14ac:dyDescent="0.4">
      <c r="A29" s="4">
        <v>27</v>
      </c>
      <c r="B29" s="5" t="s">
        <v>52</v>
      </c>
      <c r="C29" s="26">
        <v>28.79</v>
      </c>
      <c r="D29" s="26">
        <v>37.659999999999997</v>
      </c>
      <c r="E29" s="26">
        <v>22.41</v>
      </c>
      <c r="F29" s="26">
        <v>11.4</v>
      </c>
      <c r="G29" s="26">
        <v>21.4</v>
      </c>
    </row>
    <row r="30" spans="1:7" ht="16.8" x14ac:dyDescent="0.4">
      <c r="A30" s="4">
        <v>28</v>
      </c>
      <c r="B30" s="5" t="s">
        <v>53</v>
      </c>
      <c r="C30" s="26"/>
      <c r="D30" s="26"/>
      <c r="E30" s="26"/>
      <c r="F30" s="26"/>
      <c r="G30" s="26"/>
    </row>
    <row r="31" spans="1:7" ht="16.8" x14ac:dyDescent="0.4">
      <c r="A31" s="4">
        <v>29</v>
      </c>
      <c r="B31" s="20" t="s">
        <v>54</v>
      </c>
      <c r="C31" s="26">
        <v>1.4</v>
      </c>
      <c r="D31" s="26">
        <v>1.05</v>
      </c>
      <c r="E31" s="26">
        <v>1.65</v>
      </c>
      <c r="F31" s="26">
        <v>1.54</v>
      </c>
      <c r="G31" s="26">
        <v>1.44</v>
      </c>
    </row>
    <row r="32" spans="1:7" ht="16.8" x14ac:dyDescent="0.4">
      <c r="A32" s="4">
        <v>30</v>
      </c>
      <c r="B32" s="20" t="s">
        <v>55</v>
      </c>
      <c r="C32" s="26">
        <v>11.32</v>
      </c>
      <c r="D32" s="26">
        <v>11.44</v>
      </c>
      <c r="E32" s="26">
        <v>11.65</v>
      </c>
      <c r="F32" s="26">
        <v>11.66</v>
      </c>
      <c r="G32" s="26">
        <v>11.16</v>
      </c>
    </row>
    <row r="33" spans="1:7" ht="16.8" x14ac:dyDescent="0.4">
      <c r="A33" s="4">
        <v>31</v>
      </c>
      <c r="B33" s="20" t="s">
        <v>56</v>
      </c>
      <c r="C33" s="26"/>
      <c r="D33" s="26"/>
      <c r="E33" s="26"/>
      <c r="F33" s="26"/>
      <c r="G33" s="26"/>
    </row>
    <row r="34" spans="1:7" ht="16.8" x14ac:dyDescent="0.4">
      <c r="A34" s="4">
        <v>32</v>
      </c>
      <c r="B34" s="21" t="s">
        <v>57</v>
      </c>
      <c r="C34" s="26"/>
      <c r="D34" s="26"/>
      <c r="E34" s="26"/>
      <c r="F34" s="26"/>
      <c r="G34" s="26"/>
    </row>
    <row r="35" spans="1:7" ht="16.8" x14ac:dyDescent="0.4">
      <c r="A35" s="4">
        <v>33</v>
      </c>
      <c r="B35" s="20" t="s">
        <v>58</v>
      </c>
      <c r="C35" s="26"/>
      <c r="D35" s="26"/>
      <c r="E35" s="26"/>
      <c r="F35" s="26"/>
      <c r="G35" s="26"/>
    </row>
    <row r="36" spans="1:7" ht="16.8" x14ac:dyDescent="0.4">
      <c r="A36" s="4">
        <v>34</v>
      </c>
      <c r="B36" s="5" t="s">
        <v>19</v>
      </c>
      <c r="C36" s="26">
        <v>182.51</v>
      </c>
      <c r="D36" s="26">
        <v>131.03</v>
      </c>
      <c r="E36" s="26">
        <v>117.46</v>
      </c>
      <c r="F36" s="26">
        <v>9.2200000000000006</v>
      </c>
      <c r="G36" s="26">
        <v>10.24</v>
      </c>
    </row>
    <row r="37" spans="1:7" ht="16.8" x14ac:dyDescent="0.4">
      <c r="A37" s="4">
        <v>35</v>
      </c>
      <c r="B37" s="5" t="s">
        <v>30</v>
      </c>
      <c r="C37" s="26">
        <v>1297.93</v>
      </c>
      <c r="D37" s="26">
        <v>153.69</v>
      </c>
      <c r="E37" s="26">
        <v>0</v>
      </c>
      <c r="F37" s="26">
        <v>0</v>
      </c>
      <c r="G37" s="26"/>
    </row>
    <row r="38" spans="1:7" ht="16.8" x14ac:dyDescent="0.4">
      <c r="A38" s="4">
        <v>36</v>
      </c>
      <c r="B38" s="5" t="s">
        <v>31</v>
      </c>
      <c r="C38" s="26"/>
      <c r="D38" s="26"/>
      <c r="E38" s="26"/>
      <c r="F38" s="26"/>
      <c r="G38" s="26"/>
    </row>
    <row r="39" spans="1:7" ht="16.8" x14ac:dyDescent="0.4">
      <c r="A39" s="4">
        <v>37</v>
      </c>
      <c r="B39" s="5" t="s">
        <v>32</v>
      </c>
      <c r="C39" s="26"/>
      <c r="D39" s="26"/>
      <c r="E39" s="26"/>
      <c r="F39" s="26"/>
      <c r="G39" s="26"/>
    </row>
    <row r="40" spans="1:7" ht="16.8" x14ac:dyDescent="0.4">
      <c r="A40" s="4">
        <v>38</v>
      </c>
      <c r="B40" s="5" t="s">
        <v>33</v>
      </c>
      <c r="C40" s="26"/>
      <c r="D40" s="26"/>
      <c r="E40" s="26"/>
      <c r="F40" s="26"/>
      <c r="G40" s="26"/>
    </row>
    <row r="41" spans="1:7" ht="16.8" x14ac:dyDescent="0.4">
      <c r="A41" s="4">
        <v>39</v>
      </c>
      <c r="B41" s="5" t="s">
        <v>34</v>
      </c>
      <c r="C41" s="26"/>
      <c r="D41" s="26"/>
      <c r="E41" s="26"/>
      <c r="F41" s="26"/>
      <c r="G41" s="26"/>
    </row>
    <row r="42" spans="1:7" ht="16.8" x14ac:dyDescent="0.4">
      <c r="A42" s="4">
        <v>40</v>
      </c>
      <c r="B42" s="5" t="s">
        <v>35</v>
      </c>
      <c r="C42" s="26"/>
      <c r="D42" s="26"/>
      <c r="E42" s="26"/>
      <c r="F42" s="26"/>
      <c r="G42" s="26"/>
    </row>
    <row r="43" spans="1:7" ht="16.8" x14ac:dyDescent="0.4">
      <c r="A43" s="4">
        <v>41</v>
      </c>
      <c r="B43" s="20" t="s">
        <v>59</v>
      </c>
      <c r="C43" s="26"/>
      <c r="D43" s="26"/>
      <c r="E43" s="26"/>
      <c r="F43" s="26"/>
      <c r="G43" s="26"/>
    </row>
    <row r="44" spans="1:7" ht="16.8" x14ac:dyDescent="0.4">
      <c r="A44" s="4">
        <v>42</v>
      </c>
      <c r="B44" s="22" t="s">
        <v>60</v>
      </c>
      <c r="C44" s="26"/>
      <c r="D44" s="26"/>
      <c r="E44" s="26"/>
      <c r="F44" s="26"/>
      <c r="G44" s="26"/>
    </row>
    <row r="45" spans="1:7" ht="16.8" x14ac:dyDescent="0.4">
      <c r="A45" s="4">
        <v>43</v>
      </c>
      <c r="B45" s="20" t="s">
        <v>61</v>
      </c>
      <c r="C45" s="26"/>
      <c r="D45" s="26"/>
      <c r="E45" s="26"/>
      <c r="F45" s="26"/>
      <c r="G45" s="26"/>
    </row>
    <row r="46" spans="1:7" ht="16.8" x14ac:dyDescent="0.4">
      <c r="A46" s="4">
        <v>44</v>
      </c>
      <c r="B46" s="5" t="s">
        <v>20</v>
      </c>
      <c r="C46" s="26">
        <v>16.010000000000002</v>
      </c>
      <c r="D46" s="26">
        <v>19.48</v>
      </c>
      <c r="E46" s="26">
        <v>21.38</v>
      </c>
      <c r="F46" s="26">
        <v>25.81</v>
      </c>
      <c r="G46" s="26">
        <v>17.29</v>
      </c>
    </row>
    <row r="47" spans="1:7" ht="16.8" x14ac:dyDescent="0.4">
      <c r="A47" s="4">
        <v>45</v>
      </c>
      <c r="B47" s="5" t="s">
        <v>21</v>
      </c>
      <c r="C47" s="26">
        <v>0.17100000000000001</v>
      </c>
      <c r="D47" s="26">
        <v>0.29399999999999998</v>
      </c>
      <c r="E47" s="26">
        <v>0.35299999999999998</v>
      </c>
      <c r="F47" s="26">
        <v>5.27</v>
      </c>
      <c r="G47" s="26">
        <v>3.21</v>
      </c>
    </row>
    <row r="48" spans="1:7" ht="16.8" x14ac:dyDescent="0.4">
      <c r="A48" s="4">
        <v>46</v>
      </c>
      <c r="B48" s="5" t="s">
        <v>22</v>
      </c>
      <c r="C48" s="26">
        <v>0</v>
      </c>
      <c r="D48" s="26">
        <v>0</v>
      </c>
      <c r="E48" s="26">
        <v>0</v>
      </c>
      <c r="F48" s="26">
        <v>3.92</v>
      </c>
      <c r="G48" s="26">
        <v>2.68</v>
      </c>
    </row>
    <row r="49" spans="1:7" ht="16.8" x14ac:dyDescent="0.4">
      <c r="A49" s="4">
        <v>47</v>
      </c>
      <c r="B49" s="5" t="s">
        <v>23</v>
      </c>
      <c r="C49" s="26"/>
      <c r="D49" s="26"/>
      <c r="E49" s="26"/>
      <c r="F49" s="26"/>
      <c r="G49" s="26"/>
    </row>
    <row r="50" spans="1:7" ht="16.8" x14ac:dyDescent="0.4">
      <c r="A50" s="4">
        <v>48</v>
      </c>
      <c r="B50" s="5" t="s">
        <v>24</v>
      </c>
      <c r="C50" s="26"/>
      <c r="D50" s="26"/>
      <c r="E50" s="26"/>
      <c r="F50" s="26"/>
      <c r="G50" s="26"/>
    </row>
    <row r="51" spans="1:7" ht="16.8" x14ac:dyDescent="0.4">
      <c r="A51" s="4">
        <v>49</v>
      </c>
      <c r="B51" s="5" t="s">
        <v>25</v>
      </c>
      <c r="C51" s="26">
        <v>53.79</v>
      </c>
      <c r="D51" s="26">
        <v>43.04</v>
      </c>
      <c r="E51" s="26">
        <v>-68.03</v>
      </c>
      <c r="F51" s="26">
        <v>19.350000000000001</v>
      </c>
      <c r="G51" s="26">
        <v>-27.98</v>
      </c>
    </row>
    <row r="52" spans="1:7" ht="16.8" x14ac:dyDescent="0.4">
      <c r="A52" s="4">
        <v>50</v>
      </c>
      <c r="B52" s="22" t="s">
        <v>62</v>
      </c>
      <c r="C52" s="26"/>
      <c r="D52" s="26"/>
      <c r="E52" s="26"/>
      <c r="F52" s="26"/>
      <c r="G52" s="26"/>
    </row>
    <row r="53" spans="1:7" ht="16.8" x14ac:dyDescent="0.4">
      <c r="A53" s="4">
        <v>51</v>
      </c>
      <c r="B53" s="22" t="s">
        <v>63</v>
      </c>
      <c r="C53" s="26"/>
      <c r="D53" s="26"/>
      <c r="E53" s="26"/>
      <c r="F53" s="26"/>
      <c r="G53" s="26"/>
    </row>
    <row r="54" spans="1:7" ht="16.8" x14ac:dyDescent="0.4">
      <c r="A54" s="4">
        <v>52</v>
      </c>
      <c r="B54" s="22" t="s">
        <v>64</v>
      </c>
      <c r="C54" s="26"/>
      <c r="D54" s="26"/>
      <c r="E54" s="26"/>
      <c r="F54" s="26"/>
      <c r="G54" s="26"/>
    </row>
    <row r="55" spans="1:7" ht="16.8" x14ac:dyDescent="0.4">
      <c r="A55" s="4">
        <v>53</v>
      </c>
      <c r="B55" s="5" t="s">
        <v>39</v>
      </c>
      <c r="C55" s="26"/>
      <c r="D55" s="26"/>
      <c r="E55" s="26"/>
      <c r="F55" s="26"/>
      <c r="G55" s="26"/>
    </row>
    <row r="56" spans="1:7" ht="16.8" x14ac:dyDescent="0.4">
      <c r="A56" s="4">
        <v>54</v>
      </c>
      <c r="B56" s="5" t="s">
        <v>40</v>
      </c>
      <c r="C56" s="26"/>
      <c r="D56" s="26"/>
      <c r="E56" s="26"/>
      <c r="F56" s="26"/>
      <c r="G56" s="26"/>
    </row>
    <row r="57" spans="1:7" ht="16.8" x14ac:dyDescent="0.4">
      <c r="A57" s="4">
        <v>55</v>
      </c>
      <c r="B57" s="5" t="s">
        <v>41</v>
      </c>
      <c r="C57" s="26"/>
      <c r="D57" s="26"/>
      <c r="E57" s="26"/>
      <c r="F57" s="26"/>
      <c r="G57" s="26"/>
    </row>
    <row r="58" spans="1:7" ht="16.8" x14ac:dyDescent="0.4">
      <c r="A58" s="4">
        <v>56</v>
      </c>
      <c r="B58" s="5" t="s">
        <v>42</v>
      </c>
      <c r="C58" s="26"/>
      <c r="D58" s="26"/>
      <c r="E58" s="26"/>
      <c r="F58" s="26"/>
      <c r="G58" s="26"/>
    </row>
    <row r="59" spans="1:7" ht="16.8" x14ac:dyDescent="0.4">
      <c r="A59" s="4">
        <v>57</v>
      </c>
      <c r="B59" s="5" t="s">
        <v>43</v>
      </c>
      <c r="C59" s="26">
        <v>13.12</v>
      </c>
      <c r="D59" s="26">
        <v>18.71</v>
      </c>
      <c r="E59" s="26">
        <v>9.44</v>
      </c>
      <c r="F59" s="26">
        <v>5.1999999999999998E-2</v>
      </c>
      <c r="G59" s="26">
        <v>18.260000000000002</v>
      </c>
    </row>
    <row r="60" spans="1:7" ht="16.8" x14ac:dyDescent="0.4">
      <c r="A60" s="4">
        <v>58</v>
      </c>
      <c r="B60" s="5" t="s">
        <v>44</v>
      </c>
      <c r="C60" s="26">
        <v>7.62</v>
      </c>
      <c r="D60" s="26">
        <v>5.35</v>
      </c>
      <c r="E60" s="26">
        <v>10.59</v>
      </c>
      <c r="F60" s="26">
        <v>1912.17</v>
      </c>
      <c r="G60" s="26">
        <v>5.48</v>
      </c>
    </row>
    <row r="61" spans="1:7" ht="16.8" x14ac:dyDescent="0.4">
      <c r="A61" s="4">
        <v>59</v>
      </c>
      <c r="B61" s="5" t="s">
        <v>65</v>
      </c>
      <c r="C61" s="26">
        <v>14.04</v>
      </c>
      <c r="D61" s="26">
        <v>15.89</v>
      </c>
      <c r="E61" s="26">
        <v>15.39</v>
      </c>
      <c r="F61" s="26">
        <v>15.18</v>
      </c>
      <c r="G61" s="26">
        <v>15.48</v>
      </c>
    </row>
    <row r="62" spans="1:7" ht="16.8" x14ac:dyDescent="0.4">
      <c r="A62" s="4">
        <v>60</v>
      </c>
      <c r="B62" s="5" t="s">
        <v>66</v>
      </c>
      <c r="C62" s="26">
        <v>6.98</v>
      </c>
      <c r="D62" s="26">
        <v>3.36</v>
      </c>
      <c r="E62" s="26">
        <v>4.76</v>
      </c>
      <c r="F62" s="26">
        <v>5.29</v>
      </c>
      <c r="G62" s="26">
        <v>5.92</v>
      </c>
    </row>
    <row r="63" spans="1:7" ht="16.8" x14ac:dyDescent="0.4">
      <c r="A63" s="4">
        <v>61</v>
      </c>
      <c r="B63" s="5" t="s">
        <v>67</v>
      </c>
      <c r="C63" s="26">
        <v>1.59</v>
      </c>
      <c r="D63" s="26">
        <v>1.82</v>
      </c>
      <c r="E63" s="26">
        <v>1.79</v>
      </c>
      <c r="F63" s="26">
        <v>1.77</v>
      </c>
      <c r="G63" s="26">
        <v>1.73</v>
      </c>
    </row>
    <row r="64" spans="1:7" ht="16.8" x14ac:dyDescent="0.4">
      <c r="A64" s="4">
        <v>62</v>
      </c>
      <c r="B64" s="5" t="s">
        <v>36</v>
      </c>
      <c r="C64" s="26"/>
      <c r="D64" s="26"/>
      <c r="E64" s="26"/>
      <c r="F64" s="26"/>
      <c r="G64" s="26"/>
    </row>
    <row r="65" spans="1:7" ht="16.8" x14ac:dyDescent="0.4">
      <c r="A65" s="4">
        <v>63</v>
      </c>
      <c r="B65" s="5" t="s">
        <v>37</v>
      </c>
      <c r="C65" s="26">
        <v>1.26</v>
      </c>
      <c r="D65" s="26">
        <v>0.56899999999999995</v>
      </c>
      <c r="E65" s="26">
        <v>2.41</v>
      </c>
      <c r="F65" s="26">
        <v>26.16</v>
      </c>
      <c r="G65" s="26">
        <v>10.4</v>
      </c>
    </row>
    <row r="66" spans="1:7" ht="16.8" x14ac:dyDescent="0.4">
      <c r="A66" s="4">
        <v>64</v>
      </c>
      <c r="B66" s="5" t="s">
        <v>38</v>
      </c>
      <c r="C66" s="26"/>
      <c r="D66" s="26"/>
      <c r="E66" s="26"/>
      <c r="F66" s="26"/>
      <c r="G66" s="26"/>
    </row>
    <row r="67" spans="1:7" ht="16.8" x14ac:dyDescent="0.4">
      <c r="A67" s="4">
        <v>65</v>
      </c>
      <c r="B67" s="5" t="s">
        <v>68</v>
      </c>
      <c r="C67" s="26"/>
      <c r="D67" s="26"/>
      <c r="E67" s="26"/>
      <c r="F67" s="26"/>
      <c r="G67" s="2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Ambuja Cement</vt:lpstr>
      <vt:lpstr>Infosys</vt:lpstr>
      <vt:lpstr>P&amp;G Hygiene</vt:lpstr>
      <vt:lpstr>Bajaj Holdings</vt:lpstr>
      <vt:lpstr>HDFC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Ahire</dc:creator>
  <cp:lastModifiedBy>Abhilasha Ahire</cp:lastModifiedBy>
  <dcterms:created xsi:type="dcterms:W3CDTF">2025-05-27T14:32:08Z</dcterms:created>
  <dcterms:modified xsi:type="dcterms:W3CDTF">2025-05-29T19:53:46Z</dcterms:modified>
</cp:coreProperties>
</file>