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lasha\Downloads\"/>
    </mc:Choice>
  </mc:AlternateContent>
  <xr:revisionPtr revIDLastSave="0" documentId="13_ncr:1_{1AC1F44A-1201-47A2-B535-AF1564ECE695}" xr6:coauthVersionLast="47" xr6:coauthVersionMax="47" xr10:uidLastSave="{00000000-0000-0000-0000-000000000000}"/>
  <bookViews>
    <workbookView xWindow="-108" yWindow="-108" windowWidth="23256" windowHeight="12456" activeTab="4" xr2:uid="{EC21CEB9-72A0-4C71-B471-7F8DFAA0DEB8}"/>
  </bookViews>
  <sheets>
    <sheet name="Atul" sheetId="1" r:id="rId1"/>
    <sheet name="CESC" sheetId="2" r:id="rId2"/>
    <sheet name="Hatsun Agro" sheetId="3" r:id="rId3"/>
    <sheet name="Aditya AMC" sheetId="4" r:id="rId4"/>
    <sheet name="Amber Enterprise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2" l="1"/>
  <c r="F67" i="2"/>
  <c r="E67" i="2"/>
  <c r="D67" i="2"/>
  <c r="C67" i="2"/>
  <c r="G66" i="2"/>
  <c r="F66" i="2"/>
  <c r="E66" i="2"/>
  <c r="D66" i="2"/>
  <c r="C66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G35" i="2" s="1"/>
  <c r="F57" i="2"/>
  <c r="F35" i="2" s="1"/>
  <c r="E57" i="2"/>
  <c r="E35" i="2" s="1"/>
  <c r="D57" i="2"/>
  <c r="D35" i="2" s="1"/>
  <c r="C57" i="2"/>
  <c r="C35" i="2" s="1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G44" i="2"/>
  <c r="F44" i="2"/>
  <c r="E44" i="2"/>
  <c r="D44" i="2"/>
  <c r="C44" i="2"/>
  <c r="G43" i="2"/>
  <c r="F43" i="2"/>
  <c r="E43" i="2"/>
  <c r="D43" i="2"/>
  <c r="C43" i="2"/>
  <c r="F42" i="2"/>
  <c r="E42" i="2"/>
  <c r="G41" i="2"/>
  <c r="F41" i="2"/>
  <c r="E41" i="2"/>
  <c r="D41" i="2"/>
  <c r="C41" i="2"/>
  <c r="C42" i="2" s="1"/>
  <c r="G40" i="2"/>
  <c r="G42" i="2" s="1"/>
  <c r="F40" i="2"/>
  <c r="E40" i="2"/>
  <c r="D40" i="2"/>
  <c r="C40" i="2"/>
  <c r="G39" i="2"/>
  <c r="F39" i="2"/>
  <c r="E39" i="2"/>
  <c r="D39" i="2"/>
  <c r="D42" i="2" s="1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67" i="4" l="1"/>
  <c r="F67" i="4"/>
  <c r="E67" i="4"/>
  <c r="D67" i="4"/>
  <c r="C67" i="4"/>
  <c r="G66" i="4"/>
  <c r="F66" i="4"/>
  <c r="E66" i="4"/>
  <c r="D66" i="4"/>
  <c r="C66" i="4"/>
  <c r="G65" i="4"/>
  <c r="F65" i="4"/>
  <c r="E65" i="4"/>
  <c r="D65" i="4"/>
  <c r="C65" i="4"/>
  <c r="G64" i="4"/>
  <c r="F64" i="4"/>
  <c r="E64" i="4"/>
  <c r="D64" i="4"/>
  <c r="C64" i="4"/>
  <c r="G63" i="4"/>
  <c r="F63" i="4"/>
  <c r="E63" i="4"/>
  <c r="D63" i="4"/>
  <c r="C63" i="4"/>
  <c r="G61" i="4"/>
  <c r="F61" i="4"/>
  <c r="E61" i="4"/>
  <c r="D61" i="4"/>
  <c r="C61" i="4"/>
  <c r="E60" i="4"/>
  <c r="D60" i="4"/>
  <c r="C60" i="4"/>
  <c r="G59" i="4"/>
  <c r="F59" i="4"/>
  <c r="E59" i="4"/>
  <c r="D59" i="4"/>
  <c r="C59" i="4"/>
  <c r="F58" i="4"/>
  <c r="E58" i="4"/>
  <c r="D58" i="4"/>
  <c r="C58" i="4"/>
  <c r="F57" i="4"/>
  <c r="E57" i="4"/>
  <c r="D57" i="4"/>
  <c r="C57" i="4"/>
  <c r="C35" i="4" s="1"/>
  <c r="F56" i="4"/>
  <c r="E56" i="4"/>
  <c r="D56" i="4"/>
  <c r="C56" i="4"/>
  <c r="F55" i="4"/>
  <c r="E55" i="4"/>
  <c r="D55" i="4"/>
  <c r="C55" i="4"/>
  <c r="G53" i="4"/>
  <c r="F53" i="4"/>
  <c r="E53" i="4"/>
  <c r="D53" i="4"/>
  <c r="C53" i="4"/>
  <c r="G52" i="4"/>
  <c r="F52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G45" i="4"/>
  <c r="F45" i="4"/>
  <c r="E45" i="4"/>
  <c r="D45" i="4"/>
  <c r="C45" i="4"/>
  <c r="G43" i="4"/>
  <c r="F43" i="4"/>
  <c r="E43" i="4"/>
  <c r="D43" i="4"/>
  <c r="C43" i="4"/>
  <c r="G40" i="4"/>
  <c r="F40" i="4"/>
  <c r="E40" i="4"/>
  <c r="D40" i="4"/>
  <c r="C40" i="4"/>
  <c r="G39" i="4"/>
  <c r="G42" i="4" s="1"/>
  <c r="F39" i="4"/>
  <c r="E39" i="4"/>
  <c r="E42" i="4" s="1"/>
  <c r="D39" i="4"/>
  <c r="D42" i="4" s="1"/>
  <c r="C39" i="4"/>
  <c r="G38" i="4"/>
  <c r="F38" i="4"/>
  <c r="E38" i="4"/>
  <c r="D38" i="4"/>
  <c r="C38" i="4"/>
  <c r="G36" i="4"/>
  <c r="F36" i="4"/>
  <c r="E36" i="4"/>
  <c r="D36" i="4"/>
  <c r="C36" i="4"/>
  <c r="F35" i="4"/>
  <c r="E35" i="4"/>
  <c r="D35" i="4"/>
  <c r="G32" i="4"/>
  <c r="F32" i="4"/>
  <c r="E32" i="4"/>
  <c r="D32" i="4"/>
  <c r="C32" i="4"/>
  <c r="G31" i="4"/>
  <c r="F31" i="4"/>
  <c r="E31" i="4"/>
  <c r="D31" i="4"/>
  <c r="C31" i="4"/>
  <c r="G23" i="4"/>
  <c r="F23" i="4"/>
  <c r="E23" i="4"/>
  <c r="D23" i="4"/>
  <c r="C23" i="4"/>
  <c r="G22" i="4"/>
  <c r="F22" i="4"/>
  <c r="E22" i="4"/>
  <c r="D22" i="4"/>
  <c r="C22" i="4"/>
  <c r="G21" i="4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C19" i="4"/>
  <c r="G18" i="4"/>
  <c r="F18" i="4"/>
  <c r="E18" i="4"/>
  <c r="D18" i="4"/>
  <c r="C18" i="4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G67" i="3"/>
  <c r="F67" i="3"/>
  <c r="E67" i="3"/>
  <c r="D67" i="3"/>
  <c r="C67" i="3"/>
  <c r="G66" i="3"/>
  <c r="F66" i="3"/>
  <c r="E66" i="3"/>
  <c r="D66" i="3"/>
  <c r="C66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G35" i="3" s="1"/>
  <c r="F57" i="3"/>
  <c r="F35" i="3" s="1"/>
  <c r="E57" i="3"/>
  <c r="E35" i="3" s="1"/>
  <c r="D57" i="3"/>
  <c r="D35" i="3" s="1"/>
  <c r="C57" i="3"/>
  <c r="C35" i="3" s="1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50" i="3"/>
  <c r="F50" i="3"/>
  <c r="E50" i="3"/>
  <c r="D50" i="3"/>
  <c r="C50" i="3"/>
  <c r="G49" i="3"/>
  <c r="F49" i="3"/>
  <c r="E49" i="3"/>
  <c r="D49" i="3"/>
  <c r="C49" i="3"/>
  <c r="G48" i="3"/>
  <c r="F48" i="3"/>
  <c r="E48" i="3"/>
  <c r="D48" i="3"/>
  <c r="C48" i="3"/>
  <c r="G47" i="3"/>
  <c r="F47" i="3"/>
  <c r="E47" i="3"/>
  <c r="D47" i="3"/>
  <c r="C47" i="3"/>
  <c r="G46" i="3"/>
  <c r="F46" i="3"/>
  <c r="E46" i="3"/>
  <c r="D46" i="3"/>
  <c r="C46" i="3"/>
  <c r="G45" i="3"/>
  <c r="F45" i="3"/>
  <c r="E45" i="3"/>
  <c r="D45" i="3"/>
  <c r="C45" i="3"/>
  <c r="G44" i="3"/>
  <c r="F44" i="3"/>
  <c r="E44" i="3"/>
  <c r="D44" i="3"/>
  <c r="C44" i="3"/>
  <c r="G43" i="3"/>
  <c r="F43" i="3"/>
  <c r="E43" i="3"/>
  <c r="D43" i="3"/>
  <c r="C43" i="3"/>
  <c r="G41" i="3"/>
  <c r="F41" i="3"/>
  <c r="E41" i="3"/>
  <c r="D41" i="3"/>
  <c r="C41" i="3"/>
  <c r="G40" i="3"/>
  <c r="G42" i="3" s="1"/>
  <c r="F40" i="3"/>
  <c r="F42" i="3" s="1"/>
  <c r="E40" i="3"/>
  <c r="D40" i="3"/>
  <c r="C40" i="3"/>
  <c r="G39" i="3"/>
  <c r="F39" i="3"/>
  <c r="E39" i="3"/>
  <c r="E42" i="3" s="1"/>
  <c r="D39" i="3"/>
  <c r="D42" i="3" s="1"/>
  <c r="C39" i="3"/>
  <c r="C42" i="3" s="1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E60" i="1"/>
  <c r="D60" i="1"/>
  <c r="C60" i="1"/>
  <c r="G59" i="1"/>
  <c r="E59" i="1"/>
  <c r="D59" i="1"/>
  <c r="C59" i="1"/>
  <c r="G58" i="1"/>
  <c r="F58" i="1"/>
  <c r="E58" i="1"/>
  <c r="D58" i="1"/>
  <c r="C58" i="1"/>
  <c r="G57" i="1"/>
  <c r="G35" i="1" s="1"/>
  <c r="F57" i="1"/>
  <c r="E57" i="1"/>
  <c r="D57" i="1"/>
  <c r="D35" i="1" s="1"/>
  <c r="C57" i="1"/>
  <c r="C35" i="1" s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F35" i="1"/>
  <c r="E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E7" i="1"/>
  <c r="D7" i="1"/>
  <c r="C7" i="1"/>
  <c r="G6" i="1"/>
  <c r="F6" i="1"/>
  <c r="E6" i="1"/>
  <c r="D6" i="1"/>
  <c r="C6" i="1"/>
  <c r="G5" i="1"/>
  <c r="F5" i="1"/>
  <c r="E5" i="1"/>
  <c r="D5" i="1"/>
  <c r="C5" i="1"/>
  <c r="C42" i="4" l="1"/>
  <c r="C42" i="1"/>
  <c r="F42" i="4"/>
  <c r="G42" i="1"/>
  <c r="D42" i="1"/>
  <c r="E42" i="1"/>
  <c r="F42" i="1"/>
</calcChain>
</file>

<file path=xl/sharedStrings.xml><?xml version="1.0" encoding="utf-8"?>
<sst xmlns="http://schemas.openxmlformats.org/spreadsheetml/2006/main" count="341" uniqueCount="73">
  <si>
    <t>Atul</t>
  </si>
  <si>
    <t>ID</t>
  </si>
  <si>
    <t>Ratio Name</t>
  </si>
  <si>
    <t>Basic EPS (₹)</t>
  </si>
  <si>
    <t>Diluted EPS (₹)</t>
  </si>
  <si>
    <t>Cash EPS (₹)</t>
  </si>
  <si>
    <t>Book Value/Share (₹)</t>
  </si>
  <si>
    <t>Dividend/Share (₹)</t>
  </si>
  <si>
    <t>Revenue from Operations/Share (₹)</t>
  </si>
  <si>
    <t>PBDIT/Share (₹)</t>
  </si>
  <si>
    <t>PBIT/Share (₹)</t>
  </si>
  <si>
    <t>PBT/Share (₹)</t>
  </si>
  <si>
    <t>Net Profit/Share (₹)</t>
  </si>
  <si>
    <t>Gross profit margin (%)</t>
  </si>
  <si>
    <t>Effective tax rate (%)</t>
  </si>
  <si>
    <t>Return on insvertment (%)</t>
  </si>
  <si>
    <t>Retention ratio (%)</t>
  </si>
  <si>
    <t>PBDIT Margin (%)</t>
  </si>
  <si>
    <t>PBIT Margin (%)</t>
  </si>
  <si>
    <t>PBT Margin (%)</t>
  </si>
  <si>
    <t>Net Profit Margin (%)</t>
  </si>
  <si>
    <t>Operating Profit Margin (%)</t>
  </si>
  <si>
    <t>EBIT Margin (%)</t>
  </si>
  <si>
    <t>EBITDA Margin (%)</t>
  </si>
  <si>
    <t>Total Debt/Equity (x)</t>
  </si>
  <si>
    <t>Current Ratio (x)</t>
  </si>
  <si>
    <t>Quick Ratio (x)</t>
  </si>
  <si>
    <t>Debt Ratio</t>
  </si>
  <si>
    <t>Long-term Debt/Equity (x)</t>
  </si>
  <si>
    <t>Short-term Debt/Equity (x)</t>
  </si>
  <si>
    <t>Net Debt/Equity (x)</t>
  </si>
  <si>
    <t>Interest Coverage Ratio (x)</t>
  </si>
  <si>
    <t>Shareholder Equity Ratio (%)</t>
  </si>
  <si>
    <t>Altman Z-Score</t>
  </si>
  <si>
    <t>Cash Ratio (x)</t>
  </si>
  <si>
    <t>Operating Leverage Ratio (x)</t>
  </si>
  <si>
    <t>Asset Turnover Ratio (%)</t>
  </si>
  <si>
    <t>Inventory Turnover Ratio</t>
  </si>
  <si>
    <t>Receivables Turnover Ratio</t>
  </si>
  <si>
    <t>Days Sales Outstanding (DSO)</t>
  </si>
  <si>
    <t>Days Payable Outstanding (DPO)</t>
  </si>
  <si>
    <t>Days Inventory Outstanding (DIO)</t>
  </si>
  <si>
    <t>Cash Conversion Cycle (CCC)</t>
  </si>
  <si>
    <t>Fixed Asset Turnover Ratio (x)</t>
  </si>
  <si>
    <t>Working Capital Turnover Ratio (x)</t>
  </si>
  <si>
    <t>Revenue/Employee (₹)</t>
  </si>
  <si>
    <t>PE Ratio</t>
  </si>
  <si>
    <t>PS Ratio</t>
  </si>
  <si>
    <t>PB Ratio</t>
  </si>
  <si>
    <t>P/TBV Ratio</t>
  </si>
  <si>
    <t>P/FCF Ratio</t>
  </si>
  <si>
    <t>P/OCF Ratio</t>
  </si>
  <si>
    <t>angible Book Value/Share (₹)</t>
  </si>
  <si>
    <t>Net Asset Value (NAV)/Share (₹)</t>
  </si>
  <si>
    <t>Capital Employed/Share (₹)</t>
  </si>
  <si>
    <t>Revenue Growth (%)</t>
  </si>
  <si>
    <t>Net Income Growth (%)</t>
  </si>
  <si>
    <t>EBIT Growth (%)</t>
  </si>
  <si>
    <t>EBITDA Growth (%)</t>
  </si>
  <si>
    <t>Dividend Payout Ratio (%)</t>
  </si>
  <si>
    <t>Dividend Yield (%)</t>
  </si>
  <si>
    <t>Return on Equity (ROE) (%)</t>
  </si>
  <si>
    <t>Return on Capital Employed (ROCE) (%)</t>
  </si>
  <si>
    <t>Return on Assets (ROA) (%)</t>
  </si>
  <si>
    <t>Operating Cash Flow/EBITDA</t>
  </si>
  <si>
    <t>Free Cash Flow/Net Income</t>
  </si>
  <si>
    <t>Capex/Sales (%)</t>
  </si>
  <si>
    <t xml:space="preserve">Depreciation/Fixed Assets (%)	</t>
  </si>
  <si>
    <t>CESE</t>
  </si>
  <si>
    <t>Hatsun Agro</t>
  </si>
  <si>
    <t>Aditya AMC</t>
  </si>
  <si>
    <t>Amber Enterprise</t>
  </si>
  <si>
    <t xml:space="preserve">5.27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</si>
</sst>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_ ;\-#,##0.000\ 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Segoe UI"/>
      <family val="2"/>
    </font>
    <font>
      <sz val="11"/>
      <color rgb="FF404040"/>
      <name val="Segoe UI"/>
      <family val="2"/>
    </font>
    <font>
      <sz val="11"/>
      <color rgb="FF333333"/>
      <name val="Segoe UI"/>
      <family val="2"/>
    </font>
    <font>
      <sz val="11"/>
      <color rgb="FF21252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3" fillId="0" borderId="5" xfId="0" applyFont="1" applyBorder="1" applyAlignment="1">
      <alignment horizontal="left" indent="1"/>
    </xf>
    <xf numFmtId="2" fontId="4" fillId="4" borderId="5" xfId="0" applyNumberFormat="1" applyFont="1" applyFill="1" applyBorder="1" applyAlignment="1">
      <alignment horizontal="left" wrapText="1" indent="1"/>
    </xf>
    <xf numFmtId="0" fontId="0" fillId="0" borderId="4" xfId="0" applyBorder="1" applyAlignment="1">
      <alignment vertical="center" wrapText="1"/>
    </xf>
    <xf numFmtId="2" fontId="4" fillId="0" borderId="5" xfId="0" applyNumberFormat="1" applyFont="1" applyBorder="1" applyAlignment="1">
      <alignment horizontal="left" wrapText="1" indent="1"/>
    </xf>
    <xf numFmtId="0" fontId="3" fillId="0" borderId="5" xfId="0" applyFont="1" applyBorder="1"/>
    <xf numFmtId="10" fontId="4" fillId="4" borderId="5" xfId="0" applyNumberFormat="1" applyFont="1" applyFill="1" applyBorder="1" applyAlignment="1">
      <alignment horizontal="left" wrapText="1" indent="1"/>
    </xf>
    <xf numFmtId="0" fontId="4" fillId="0" borderId="5" xfId="0" applyFont="1" applyBorder="1"/>
    <xf numFmtId="2" fontId="4" fillId="4" borderId="5" xfId="0" applyNumberFormat="1" applyFont="1" applyFill="1" applyBorder="1" applyAlignment="1">
      <alignment horizontal="left" vertical="center" wrapText="1" indent="1"/>
    </xf>
    <xf numFmtId="0" fontId="3" fillId="4" borderId="5" xfId="0" applyFont="1" applyFill="1" applyBorder="1" applyAlignment="1">
      <alignment horizontal="left" vertical="center" wrapText="1" indent="1"/>
    </xf>
    <xf numFmtId="2" fontId="4" fillId="0" borderId="5" xfId="0" applyNumberFormat="1" applyFont="1" applyBorder="1" applyAlignment="1">
      <alignment horizontal="left" vertical="center" wrapText="1" indent="1"/>
    </xf>
    <xf numFmtId="0" fontId="4" fillId="4" borderId="5" xfId="0" applyFont="1" applyFill="1" applyBorder="1" applyAlignment="1">
      <alignment horizontal="left" vertical="center" wrapText="1" indent="1"/>
    </xf>
    <xf numFmtId="164" fontId="4" fillId="4" borderId="5" xfId="0" applyNumberFormat="1" applyFont="1" applyFill="1" applyBorder="1" applyAlignment="1">
      <alignment horizontal="left" vertical="center" wrapText="1" indent="1"/>
    </xf>
    <xf numFmtId="165" fontId="4" fillId="0" borderId="5" xfId="0" applyNumberFormat="1" applyFont="1" applyBorder="1" applyAlignment="1">
      <alignment horizontal="left" wrapText="1" indent="1"/>
    </xf>
    <xf numFmtId="9" fontId="4" fillId="4" borderId="5" xfId="0" applyNumberFormat="1" applyFont="1" applyFill="1" applyBorder="1" applyAlignment="1">
      <alignment horizontal="left" wrapText="1" indent="1"/>
    </xf>
    <xf numFmtId="0" fontId="3" fillId="0" borderId="4" xfId="0" applyFont="1" applyBorder="1"/>
    <xf numFmtId="0" fontId="4" fillId="0" borderId="4" xfId="0" applyFont="1" applyBorder="1"/>
    <xf numFmtId="0" fontId="3" fillId="4" borderId="4" xfId="0" applyFont="1" applyFill="1" applyBorder="1" applyAlignment="1">
      <alignment horizontal="left" vertical="center" wrapText="1" indent="1"/>
    </xf>
    <xf numFmtId="166" fontId="4" fillId="4" borderId="5" xfId="0" applyNumberFormat="1" applyFont="1" applyFill="1" applyBorder="1" applyAlignment="1">
      <alignment horizontal="left" wrapText="1" inden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left" indent="1"/>
    </xf>
    <xf numFmtId="2" fontId="4" fillId="4" borderId="7" xfId="0" applyNumberFormat="1" applyFont="1" applyFill="1" applyBorder="1" applyAlignment="1">
      <alignment horizontal="left" wrapText="1" indent="1"/>
    </xf>
    <xf numFmtId="9" fontId="4" fillId="4" borderId="7" xfId="0" applyNumberFormat="1" applyFont="1" applyFill="1" applyBorder="1" applyAlignment="1">
      <alignment horizontal="left" wrapText="1" indent="1"/>
    </xf>
    <xf numFmtId="10" fontId="4" fillId="4" borderId="7" xfId="0" applyNumberFormat="1" applyFont="1" applyFill="1" applyBorder="1" applyAlignment="1">
      <alignment horizontal="left" wrapText="1" indent="1"/>
    </xf>
    <xf numFmtId="2" fontId="4" fillId="4" borderId="8" xfId="0" applyNumberFormat="1" applyFont="1" applyFill="1" applyBorder="1" applyAlignment="1">
      <alignment horizontal="left" wrapText="1" indent="1"/>
    </xf>
    <xf numFmtId="0" fontId="4" fillId="4" borderId="5" xfId="0" applyFont="1" applyFill="1" applyBorder="1" applyAlignment="1">
      <alignment horizontal="left" wrapText="1" indent="1"/>
    </xf>
    <xf numFmtId="165" fontId="4" fillId="4" borderId="5" xfId="0" applyNumberFormat="1" applyFont="1" applyFill="1" applyBorder="1" applyAlignment="1">
      <alignment horizontal="left" wrapText="1" indent="1"/>
    </xf>
    <xf numFmtId="0" fontId="1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left" wrapText="1" indent="1"/>
    </xf>
    <xf numFmtId="0" fontId="5" fillId="0" borderId="7" xfId="0" applyFont="1" applyBorder="1" applyAlignment="1">
      <alignment horizontal="left" indent="1"/>
    </xf>
    <xf numFmtId="0" fontId="4" fillId="4" borderId="7" xfId="0" applyFont="1" applyFill="1" applyBorder="1" applyAlignment="1">
      <alignment horizontal="left" wrapText="1" indent="1"/>
    </xf>
    <xf numFmtId="4" fontId="5" fillId="4" borderId="7" xfId="0" applyNumberFormat="1" applyFont="1" applyFill="1" applyBorder="1" applyAlignment="1">
      <alignment horizontal="left" wrapText="1" indent="1"/>
    </xf>
    <xf numFmtId="0" fontId="0" fillId="0" borderId="11" xfId="0" applyBorder="1"/>
    <xf numFmtId="0" fontId="6" fillId="4" borderId="7" xfId="0" applyFont="1" applyFill="1" applyBorder="1" applyAlignment="1">
      <alignment horizontal="left" wrapText="1" indent="1"/>
    </xf>
    <xf numFmtId="0" fontId="6" fillId="0" borderId="7" xfId="0" applyFont="1" applyBorder="1" applyAlignment="1">
      <alignment horizontal="left" indent="1"/>
    </xf>
    <xf numFmtId="2" fontId="3" fillId="0" borderId="7" xfId="0" applyNumberFormat="1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hilasha\Downloads\UptoSkills%20Task%203%20Rough.xlsx" TargetMode="External"/><Relationship Id="rId1" Type="http://schemas.openxmlformats.org/officeDocument/2006/relationships/externalLinkPath" Target="UptoSkills%20Task%203%20Roug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ul"/>
      <sheetName val="Atul Financials"/>
      <sheetName val="CESE"/>
      <sheetName val="CESE Financials"/>
      <sheetName val="Hatsun Agro"/>
      <sheetName val="Hatsun Financials"/>
      <sheetName val="Aditya AMC"/>
      <sheetName val="Aditya AMC Financials"/>
      <sheetName val="Amber Enterprise"/>
      <sheetName val="Amber Financials"/>
    </sheetNames>
    <sheetDataSet>
      <sheetData sheetId="0">
        <row r="3">
          <cell r="C3">
            <v>109.54</v>
          </cell>
          <cell r="D3">
            <v>174.15</v>
          </cell>
          <cell r="E3">
            <v>204.23</v>
          </cell>
          <cell r="F3">
            <v>221.17</v>
          </cell>
          <cell r="G3">
            <v>224.69</v>
          </cell>
        </row>
        <row r="6">
          <cell r="C6">
            <v>1751.9796757206038</v>
          </cell>
          <cell r="D6">
            <v>1597.4345297986247</v>
          </cell>
          <cell r="E6">
            <v>1505.8357279568975</v>
          </cell>
          <cell r="F6">
            <v>1302.3389394869139</v>
          </cell>
          <cell r="G6">
            <v>1071.4312176636092</v>
          </cell>
        </row>
      </sheetData>
      <sheetData sheetId="1">
        <row r="3">
          <cell r="B3">
            <v>4725.68</v>
          </cell>
          <cell r="C3">
            <v>5427.52</v>
          </cell>
          <cell r="D3">
            <v>5080.8900000000003</v>
          </cell>
          <cell r="E3">
            <v>3731.47</v>
          </cell>
          <cell r="F3">
            <v>4093.06</v>
          </cell>
        </row>
        <row r="5">
          <cell r="B5">
            <v>4783.87</v>
          </cell>
          <cell r="C5">
            <v>5542.39</v>
          </cell>
          <cell r="D5">
            <v>5156.8900000000003</v>
          </cell>
          <cell r="E5">
            <v>3834.45</v>
          </cell>
          <cell r="F5">
            <v>4171.1000000000004</v>
          </cell>
          <cell r="G5">
            <v>4072.67</v>
          </cell>
        </row>
        <row r="6">
          <cell r="B6">
            <v>2907.98</v>
          </cell>
          <cell r="C6">
            <v>3234.17</v>
          </cell>
          <cell r="D6">
            <v>3345.83</v>
          </cell>
          <cell r="E6">
            <v>2126.4</v>
          </cell>
          <cell r="F6">
            <v>2270.9299999999998</v>
          </cell>
        </row>
        <row r="7">
          <cell r="B7">
            <v>1817.7000000000003</v>
          </cell>
          <cell r="C7">
            <v>2193.3500000000004</v>
          </cell>
          <cell r="D7">
            <v>1735.0600000000004</v>
          </cell>
          <cell r="E7">
            <v>1605.0699999999997</v>
          </cell>
          <cell r="F7">
            <v>1822.13</v>
          </cell>
        </row>
        <row r="9">
          <cell r="B9">
            <v>637.2800000000002</v>
          </cell>
          <cell r="C9">
            <v>774.85000000000036</v>
          </cell>
          <cell r="D9">
            <v>496.78000000000043</v>
          </cell>
          <cell r="E9">
            <v>796.27999999999975</v>
          </cell>
          <cell r="F9">
            <v>902.0100000000001</v>
          </cell>
          <cell r="G9">
            <v>587.46000000000015</v>
          </cell>
        </row>
        <row r="11">
          <cell r="B11">
            <v>394.4000000000002</v>
          </cell>
          <cell r="C11">
            <v>577.04000000000042</v>
          </cell>
          <cell r="D11">
            <v>320.09000000000043</v>
          </cell>
          <cell r="E11">
            <v>659.95999999999981</v>
          </cell>
          <cell r="F11">
            <v>771.80000000000007</v>
          </cell>
          <cell r="G11">
            <v>468.55000000000018</v>
          </cell>
        </row>
        <row r="12">
          <cell r="B12">
            <v>11.08</v>
          </cell>
          <cell r="C12">
            <v>7.9</v>
          </cell>
          <cell r="D12">
            <v>9.17</v>
          </cell>
          <cell r="E12">
            <v>9.35</v>
          </cell>
          <cell r="F12">
            <v>9.4</v>
          </cell>
        </row>
        <row r="13">
          <cell r="B13">
            <v>450.62</v>
          </cell>
          <cell r="C13">
            <v>687.84</v>
          </cell>
          <cell r="D13">
            <v>809.74</v>
          </cell>
          <cell r="E13">
            <v>881.68</v>
          </cell>
          <cell r="F13">
            <v>845.42</v>
          </cell>
        </row>
        <row r="14">
          <cell r="B14">
            <v>126.5</v>
          </cell>
          <cell r="C14">
            <v>181.21</v>
          </cell>
          <cell r="D14">
            <v>205</v>
          </cell>
          <cell r="E14">
            <v>221.66</v>
          </cell>
          <cell r="F14">
            <v>174.51</v>
          </cell>
        </row>
        <row r="15">
          <cell r="B15">
            <v>324.12</v>
          </cell>
          <cell r="C15">
            <v>506.63</v>
          </cell>
          <cell r="D15">
            <v>604.74</v>
          </cell>
          <cell r="E15">
            <v>660.02</v>
          </cell>
          <cell r="F15">
            <v>670.91</v>
          </cell>
          <cell r="G15">
            <v>436.02</v>
          </cell>
        </row>
        <row r="22">
          <cell r="B22">
            <v>927.04</v>
          </cell>
          <cell r="C22">
            <v>844.61</v>
          </cell>
          <cell r="D22">
            <v>989.01</v>
          </cell>
          <cell r="E22">
            <v>733.23</v>
          </cell>
          <cell r="F22">
            <v>719.73</v>
          </cell>
        </row>
        <row r="23">
          <cell r="B23">
            <v>885.82500000000005</v>
          </cell>
          <cell r="C23">
            <v>916.81</v>
          </cell>
          <cell r="D23">
            <v>861.12</v>
          </cell>
          <cell r="E23">
            <v>726.48</v>
          </cell>
          <cell r="F23">
            <v>709.1</v>
          </cell>
        </row>
        <row r="25">
          <cell r="B25">
            <v>5587.87</v>
          </cell>
          <cell r="C25">
            <v>4927.75</v>
          </cell>
          <cell r="D25">
            <v>4707.8</v>
          </cell>
          <cell r="E25">
            <v>4131.08</v>
          </cell>
          <cell r="F25">
            <v>3418.7099999999996</v>
          </cell>
        </row>
        <row r="27">
          <cell r="B27">
            <v>3021.06</v>
          </cell>
          <cell r="C27">
            <v>2749.84</v>
          </cell>
          <cell r="D27">
            <v>1999.64</v>
          </cell>
          <cell r="E27">
            <v>1609.48</v>
          </cell>
          <cell r="F27">
            <v>1432.88</v>
          </cell>
        </row>
        <row r="29">
          <cell r="B29">
            <v>60.26</v>
          </cell>
          <cell r="C29">
            <v>38.049999999999997</v>
          </cell>
          <cell r="D29">
            <v>57.69</v>
          </cell>
          <cell r="E29">
            <v>46.91</v>
          </cell>
          <cell r="F29">
            <v>26.19</v>
          </cell>
        </row>
        <row r="31">
          <cell r="B31">
            <v>618.26</v>
          </cell>
          <cell r="C31">
            <v>789.36</v>
          </cell>
          <cell r="D31">
            <v>864.12</v>
          </cell>
          <cell r="E31">
            <v>594.14</v>
          </cell>
          <cell r="F31">
            <v>503.37</v>
          </cell>
        </row>
        <row r="32">
          <cell r="B32">
            <v>703.81</v>
          </cell>
          <cell r="C32">
            <v>826.74</v>
          </cell>
          <cell r="D32">
            <v>729.13</v>
          </cell>
          <cell r="E32">
            <v>548.755</v>
          </cell>
          <cell r="F32">
            <v>507.59500000000003</v>
          </cell>
        </row>
        <row r="33">
          <cell r="B33">
            <v>426.4</v>
          </cell>
          <cell r="C33">
            <v>189.57</v>
          </cell>
          <cell r="D33">
            <v>760.51</v>
          </cell>
          <cell r="E33">
            <v>596.42999999999995</v>
          </cell>
          <cell r="F33">
            <v>467.09</v>
          </cell>
        </row>
        <row r="34">
          <cell r="B34">
            <v>2275.61</v>
          </cell>
          <cell r="C34">
            <v>2090.9699999999998</v>
          </cell>
          <cell r="D34">
            <v>2688.93</v>
          </cell>
          <cell r="E34">
            <v>2564.0500000000002</v>
          </cell>
          <cell r="F34">
            <v>2081.81</v>
          </cell>
        </row>
        <row r="35">
          <cell r="B35">
            <v>6476.28</v>
          </cell>
          <cell r="C35">
            <v>5767.98</v>
          </cell>
          <cell r="D35">
            <v>5706.35</v>
          </cell>
          <cell r="E35">
            <v>4937.2</v>
          </cell>
          <cell r="F35">
            <v>4150.4799999999996</v>
          </cell>
        </row>
        <row r="36">
          <cell r="B36">
            <v>5163.3900000000003</v>
          </cell>
          <cell r="C36">
            <v>4719.42</v>
          </cell>
          <cell r="D36">
            <v>4459.84</v>
          </cell>
          <cell r="E36">
            <v>3857.15</v>
          </cell>
          <cell r="F36">
            <v>3181.27</v>
          </cell>
        </row>
        <row r="38">
          <cell r="B38">
            <v>579.30999999999995</v>
          </cell>
          <cell r="C38">
            <v>538.51</v>
          </cell>
          <cell r="D38">
            <v>634.73</v>
          </cell>
          <cell r="E38">
            <v>563.13</v>
          </cell>
          <cell r="F38">
            <v>477.63</v>
          </cell>
        </row>
        <row r="40">
          <cell r="B40">
            <v>888.41</v>
          </cell>
          <cell r="C40">
            <v>840.23</v>
          </cell>
          <cell r="D40">
            <v>998.55</v>
          </cell>
          <cell r="E40">
            <v>806.12</v>
          </cell>
          <cell r="F40">
            <v>731.77</v>
          </cell>
        </row>
        <row r="41">
          <cell r="B41">
            <v>1312.89</v>
          </cell>
          <cell r="C41">
            <v>1048.56</v>
          </cell>
          <cell r="D41">
            <v>1246.51</v>
          </cell>
          <cell r="E41">
            <v>1080.05</v>
          </cell>
          <cell r="F41">
            <v>969.21</v>
          </cell>
        </row>
        <row r="45">
          <cell r="B45">
            <v>1318.97</v>
          </cell>
          <cell r="C45">
            <v>1470.56</v>
          </cell>
          <cell r="D45">
            <v>1724.16</v>
          </cell>
          <cell r="E45">
            <v>1553.99</v>
          </cell>
          <cell r="F45">
            <v>694.25</v>
          </cell>
        </row>
        <row r="47">
          <cell r="B47">
            <v>7360.2</v>
          </cell>
          <cell r="C47">
            <v>7134.55</v>
          </cell>
          <cell r="D47">
            <v>8258</v>
          </cell>
          <cell r="E47">
            <v>10969</v>
          </cell>
          <cell r="F47">
            <v>6900</v>
          </cell>
        </row>
        <row r="49">
          <cell r="B49">
            <v>238.23</v>
          </cell>
          <cell r="C49">
            <v>193.23</v>
          </cell>
          <cell r="D49">
            <v>176.69</v>
          </cell>
          <cell r="E49">
            <v>136.32</v>
          </cell>
          <cell r="F49">
            <v>130.21</v>
          </cell>
        </row>
        <row r="50">
          <cell r="B50">
            <v>667.46</v>
          </cell>
          <cell r="C50">
            <v>706.69</v>
          </cell>
          <cell r="D50">
            <v>231.45</v>
          </cell>
          <cell r="E50">
            <v>717.95</v>
          </cell>
          <cell r="F50">
            <v>881.38</v>
          </cell>
        </row>
        <row r="51">
          <cell r="B51">
            <v>73.78</v>
          </cell>
          <cell r="C51">
            <v>96.13</v>
          </cell>
          <cell r="D51">
            <v>58.96</v>
          </cell>
          <cell r="E51">
            <v>0</v>
          </cell>
          <cell r="F51">
            <v>150.41</v>
          </cell>
        </row>
        <row r="52">
          <cell r="B52">
            <v>0.21419703904093096</v>
          </cell>
          <cell r="C52">
            <v>0.2168419446669371</v>
          </cell>
          <cell r="D52">
            <v>0.29622788647734538</v>
          </cell>
          <cell r="E52">
            <v>0.35605808960544444</v>
          </cell>
          <cell r="F52">
            <v>0.32527322141053566</v>
          </cell>
        </row>
        <row r="53">
          <cell r="B53">
            <v>0.67013779515400818</v>
          </cell>
          <cell r="C53">
            <v>0.71995221897440709</v>
          </cell>
          <cell r="D53">
            <v>0.65666844830758708</v>
          </cell>
          <cell r="E53">
            <v>0.65437900024305284</v>
          </cell>
          <cell r="F53">
            <v>0.62078602956766449</v>
          </cell>
        </row>
        <row r="54">
          <cell r="B54">
            <v>6.0899158158696079E-2</v>
          </cell>
          <cell r="C54">
            <v>0.10004195576267609</v>
          </cell>
          <cell r="D54">
            <v>5.6093650056516058E-2</v>
          </cell>
          <cell r="E54">
            <v>0.13367090658672928</v>
          </cell>
          <cell r="F54">
            <v>0.18595439563616742</v>
          </cell>
        </row>
        <row r="55">
          <cell r="B55">
            <v>5.6061056143317405</v>
          </cell>
          <cell r="C55">
            <v>6.8041409170672162</v>
          </cell>
          <cell r="D55">
            <v>6.62489671161884</v>
          </cell>
          <cell r="E55">
            <v>10.156011295773345</v>
          </cell>
          <cell r="F55">
            <v>7.1192001733370471</v>
          </cell>
        </row>
        <row r="56">
          <cell r="B56">
            <v>0.72969050133718749</v>
          </cell>
          <cell r="C56">
            <v>0.94097413652613238</v>
          </cell>
          <cell r="D56">
            <v>0.89039228228201917</v>
          </cell>
          <cell r="E56">
            <v>0.755786680709714</v>
          </cell>
          <cell r="F56">
            <v>0.98616545556176649</v>
          </cell>
        </row>
        <row r="57">
          <cell r="B57">
            <v>503.88</v>
          </cell>
          <cell r="C57">
            <v>874.68</v>
          </cell>
          <cell r="D57">
            <v>590.9</v>
          </cell>
          <cell r="E57">
            <v>322.51</v>
          </cell>
          <cell r="F57">
            <v>373.99</v>
          </cell>
        </row>
        <row r="59">
          <cell r="B59">
            <v>2.9471745999999999</v>
          </cell>
          <cell r="C59">
            <v>2.9543746</v>
          </cell>
          <cell r="D59">
            <v>2.9617041999999998</v>
          </cell>
          <cell r="E59">
            <v>2.9617097999999999</v>
          </cell>
          <cell r="F59">
            <v>2.9691779999999999</v>
          </cell>
        </row>
        <row r="60">
          <cell r="B60">
            <v>5132.5199999999995</v>
          </cell>
          <cell r="C60">
            <v>4686.67</v>
          </cell>
          <cell r="D60">
            <v>4422.51</v>
          </cell>
          <cell r="E60">
            <v>3815.1699999999996</v>
          </cell>
          <cell r="F60">
            <v>3135.8799999999997</v>
          </cell>
        </row>
        <row r="61">
          <cell r="B61">
            <v>163.58000000000004</v>
          </cell>
          <cell r="C61">
            <v>-167.9899999999999</v>
          </cell>
          <cell r="D61">
            <v>-359.45</v>
          </cell>
          <cell r="E61">
            <v>395.44000000000005</v>
          </cell>
          <cell r="F61">
            <v>507.39</v>
          </cell>
        </row>
        <row r="62">
          <cell r="B62">
            <v>25.03414626333981</v>
          </cell>
          <cell r="C62">
            <v>32.538189300706819</v>
          </cell>
          <cell r="D62">
            <v>19.907457334868216</v>
          </cell>
          <cell r="F62">
            <v>50.657117895929446</v>
          </cell>
        </row>
        <row r="63">
          <cell r="B63">
            <v>3255</v>
          </cell>
          <cell r="C63">
            <v>3188</v>
          </cell>
          <cell r="D63">
            <v>3034</v>
          </cell>
          <cell r="E63">
            <v>2991</v>
          </cell>
          <cell r="F63">
            <v>2907</v>
          </cell>
        </row>
        <row r="64">
          <cell r="B64">
            <v>231.85</v>
          </cell>
          <cell r="C64">
            <v>46.98</v>
          </cell>
          <cell r="D64">
            <v>138.38</v>
          </cell>
          <cell r="E64">
            <v>126.67</v>
          </cell>
          <cell r="F64">
            <v>108.47</v>
          </cell>
        </row>
        <row r="65">
          <cell r="B65">
            <v>209.3</v>
          </cell>
          <cell r="C65">
            <v>28.71</v>
          </cell>
          <cell r="D65">
            <v>61.05</v>
          </cell>
          <cell r="E65">
            <v>98.21</v>
          </cell>
          <cell r="F65">
            <v>98.08</v>
          </cell>
        </row>
        <row r="66">
          <cell r="B66">
            <v>22.55</v>
          </cell>
          <cell r="C66">
            <v>18.27</v>
          </cell>
          <cell r="D66">
            <v>77.33</v>
          </cell>
          <cell r="E66">
            <v>28.46</v>
          </cell>
          <cell r="F66">
            <v>10.39</v>
          </cell>
        </row>
        <row r="67">
          <cell r="B67">
            <v>231.85000000000002</v>
          </cell>
          <cell r="C67">
            <v>46.980000000000004</v>
          </cell>
          <cell r="D67">
            <v>138.38</v>
          </cell>
          <cell r="E67">
            <v>126.66999999999999</v>
          </cell>
          <cell r="F67">
            <v>108.47</v>
          </cell>
        </row>
        <row r="69">
          <cell r="B69">
            <v>-12.931136135841047</v>
          </cell>
          <cell r="C69">
            <v>6.8222299636481019</v>
          </cell>
          <cell r="D69">
            <v>36.16322789678064</v>
          </cell>
          <cell r="E69">
            <v>-8.8342218291449459</v>
          </cell>
          <cell r="F69">
            <v>1.3683159930754543</v>
          </cell>
        </row>
      </sheetData>
      <sheetData sheetId="2">
        <row r="3">
          <cell r="C3">
            <v>10.38</v>
          </cell>
          <cell r="D3">
            <v>10.130000000000001</v>
          </cell>
          <cell r="E3">
            <v>10.25</v>
          </cell>
          <cell r="F3">
            <v>10.039999999999999</v>
          </cell>
          <cell r="G3">
            <v>98.24</v>
          </cell>
        </row>
        <row r="6">
          <cell r="C6">
            <v>90.416546180801575</v>
          </cell>
          <cell r="D6">
            <v>85.91848265655716</v>
          </cell>
          <cell r="E6">
            <v>81.705126750602005</v>
          </cell>
          <cell r="F6">
            <v>774.69214517707678</v>
          </cell>
          <cell r="G6">
            <v>732.75774565973074</v>
          </cell>
        </row>
      </sheetData>
      <sheetData sheetId="3">
        <row r="3">
          <cell r="B3">
            <v>15293.21</v>
          </cell>
          <cell r="C3">
            <v>14246.35</v>
          </cell>
          <cell r="D3">
            <v>12543.88</v>
          </cell>
          <cell r="E3">
            <v>11631.51</v>
          </cell>
          <cell r="F3">
            <v>11014.58</v>
          </cell>
        </row>
        <row r="5">
          <cell r="B5">
            <v>15544.26</v>
          </cell>
          <cell r="C5">
            <v>14555.12</v>
          </cell>
          <cell r="D5">
            <v>12819.57</v>
          </cell>
          <cell r="E5">
            <v>11873.28</v>
          </cell>
          <cell r="F5">
            <v>11217.09</v>
          </cell>
          <cell r="G5">
            <v>10868.44</v>
          </cell>
        </row>
        <row r="6">
          <cell r="B6">
            <v>11191.28</v>
          </cell>
          <cell r="C6">
            <v>10334.26</v>
          </cell>
          <cell r="D6">
            <v>7890.89</v>
          </cell>
          <cell r="E6">
            <v>6999.82</v>
          </cell>
          <cell r="F6">
            <v>6812.03</v>
          </cell>
        </row>
        <row r="7">
          <cell r="B7">
            <v>4352.9799999999996</v>
          </cell>
          <cell r="C7">
            <v>4220.8600000000006</v>
          </cell>
          <cell r="D7">
            <v>4928.6799999999994</v>
          </cell>
          <cell r="E7">
            <v>4873.4600000000009</v>
          </cell>
          <cell r="F7">
            <v>4405.0600000000004</v>
          </cell>
        </row>
        <row r="9">
          <cell r="B9">
            <v>2376.4899999999998</v>
          </cell>
          <cell r="C9">
            <v>2458.0600000000004</v>
          </cell>
          <cell r="D9">
            <v>3192.4899999999993</v>
          </cell>
          <cell r="E9">
            <v>3407.5900000000011</v>
          </cell>
          <cell r="F9">
            <v>3075.38</v>
          </cell>
          <cell r="G9">
            <v>3019.7700000000004</v>
          </cell>
        </row>
        <row r="11">
          <cell r="B11">
            <v>1159.7599999999998</v>
          </cell>
          <cell r="C11">
            <v>1580.1900000000005</v>
          </cell>
          <cell r="D11">
            <v>2307.8299999999995</v>
          </cell>
          <cell r="E11">
            <v>2540.940000000001</v>
          </cell>
          <cell r="F11">
            <v>2293.96</v>
          </cell>
          <cell r="G11">
            <v>2255.9900000000007</v>
          </cell>
        </row>
        <row r="12">
          <cell r="B12">
            <v>1233.9000000000001</v>
          </cell>
          <cell r="C12">
            <v>1117.24</v>
          </cell>
          <cell r="D12">
            <v>1129.3</v>
          </cell>
          <cell r="E12">
            <v>1213.31</v>
          </cell>
          <cell r="F12">
            <v>1357.36</v>
          </cell>
        </row>
        <row r="13">
          <cell r="B13">
            <v>1683.13</v>
          </cell>
          <cell r="C13">
            <v>1739.1</v>
          </cell>
          <cell r="D13">
            <v>1915.48</v>
          </cell>
          <cell r="E13">
            <v>1751.54</v>
          </cell>
          <cell r="F13">
            <v>1668.57</v>
          </cell>
        </row>
        <row r="14">
          <cell r="B14">
            <v>235.84</v>
          </cell>
          <cell r="C14">
            <v>341.77</v>
          </cell>
          <cell r="D14">
            <v>511.4</v>
          </cell>
          <cell r="E14">
            <v>388.73</v>
          </cell>
          <cell r="F14">
            <v>362.72</v>
          </cell>
        </row>
        <row r="15">
          <cell r="B15">
            <v>1447.29</v>
          </cell>
          <cell r="C15">
            <v>1397.33</v>
          </cell>
          <cell r="D15">
            <v>1404.08</v>
          </cell>
          <cell r="E15">
            <v>1362.81</v>
          </cell>
          <cell r="F15">
            <v>1305.8499999999999</v>
          </cell>
          <cell r="G15">
            <v>1198.07</v>
          </cell>
        </row>
        <row r="23">
          <cell r="B23">
            <v>2223.9700000000003</v>
          </cell>
          <cell r="C23">
            <v>2143.5050000000001</v>
          </cell>
          <cell r="D23">
            <v>2205.2349999999997</v>
          </cell>
          <cell r="E23">
            <v>2098.4</v>
          </cell>
          <cell r="F23">
            <v>1810.335</v>
          </cell>
        </row>
        <row r="25">
          <cell r="B25">
            <v>30222.82</v>
          </cell>
          <cell r="C25">
            <v>28327.73</v>
          </cell>
          <cell r="D25">
            <v>28659.010000000002</v>
          </cell>
          <cell r="E25">
            <v>28325.98</v>
          </cell>
          <cell r="F25">
            <v>26143.879999999997</v>
          </cell>
        </row>
        <row r="27">
          <cell r="B27">
            <v>22186.52</v>
          </cell>
          <cell r="C27">
            <v>22836.92</v>
          </cell>
          <cell r="D27">
            <v>23184.09</v>
          </cell>
          <cell r="E27">
            <v>24167.39</v>
          </cell>
          <cell r="F27">
            <v>23586.1</v>
          </cell>
        </row>
        <row r="29">
          <cell r="B29">
            <v>1275.3800000000001</v>
          </cell>
          <cell r="C29">
            <v>1129.2</v>
          </cell>
          <cell r="D29">
            <v>2152.6999999999998</v>
          </cell>
          <cell r="E29">
            <v>839.6</v>
          </cell>
          <cell r="F29">
            <v>1212.8699999999999</v>
          </cell>
        </row>
        <row r="32">
          <cell r="B32">
            <v>879.35500000000002</v>
          </cell>
          <cell r="C32">
            <v>769.81999999999994</v>
          </cell>
          <cell r="D32">
            <v>628.54499999999996</v>
          </cell>
          <cell r="E32">
            <v>658.01499999999999</v>
          </cell>
          <cell r="F32">
            <v>709.40499999999997</v>
          </cell>
        </row>
        <row r="33">
          <cell r="B33">
            <v>395.87</v>
          </cell>
          <cell r="C33">
            <v>283.87</v>
          </cell>
          <cell r="D33">
            <v>532.21</v>
          </cell>
          <cell r="E33">
            <v>417.15</v>
          </cell>
          <cell r="F33">
            <v>145.86000000000001</v>
          </cell>
        </row>
        <row r="34">
          <cell r="B34">
            <v>5.07</v>
          </cell>
          <cell r="D34">
            <v>345.16</v>
          </cell>
          <cell r="E34">
            <v>168.96</v>
          </cell>
          <cell r="F34">
            <v>15.01</v>
          </cell>
        </row>
        <row r="35">
          <cell r="B35">
            <v>14131.92</v>
          </cell>
          <cell r="C35">
            <v>14146.81</v>
          </cell>
          <cell r="D35">
            <v>13541.79</v>
          </cell>
          <cell r="E35">
            <v>11089.44</v>
          </cell>
          <cell r="F35">
            <v>9727.7099999999991</v>
          </cell>
        </row>
        <row r="36">
          <cell r="B36">
            <v>37167.78</v>
          </cell>
          <cell r="C36">
            <v>37711.89</v>
          </cell>
          <cell r="D36">
            <v>37493.47</v>
          </cell>
          <cell r="E36">
            <v>35861.53</v>
          </cell>
          <cell r="F36">
            <v>34372.07</v>
          </cell>
        </row>
        <row r="37">
          <cell r="B37">
            <v>11985.35</v>
          </cell>
          <cell r="C37">
            <v>11389.1</v>
          </cell>
          <cell r="D37">
            <v>10830.59</v>
          </cell>
          <cell r="E37">
            <v>10269.09</v>
          </cell>
          <cell r="F37">
            <v>9713.2199999999993</v>
          </cell>
        </row>
        <row r="40">
          <cell r="B40">
            <v>60.254999999999995</v>
          </cell>
          <cell r="C40">
            <v>63.314999999999998</v>
          </cell>
          <cell r="D40">
            <v>64.06</v>
          </cell>
          <cell r="E40">
            <v>101.37</v>
          </cell>
          <cell r="F40">
            <v>143.26</v>
          </cell>
        </row>
        <row r="41">
          <cell r="B41">
            <v>6944.96</v>
          </cell>
          <cell r="C41">
            <v>9384.16</v>
          </cell>
          <cell r="D41">
            <v>8834.4599999999991</v>
          </cell>
          <cell r="E41">
            <v>7535.55</v>
          </cell>
          <cell r="F41">
            <v>8228.19</v>
          </cell>
        </row>
        <row r="42">
          <cell r="B42">
            <v>25182.43</v>
          </cell>
          <cell r="C42">
            <v>26322.79</v>
          </cell>
          <cell r="D42">
            <v>26662.880000000001</v>
          </cell>
          <cell r="E42">
            <v>25592.44</v>
          </cell>
          <cell r="F42">
            <v>24658.85</v>
          </cell>
        </row>
        <row r="46">
          <cell r="B46">
            <v>5974.8050000000003</v>
          </cell>
          <cell r="C46">
            <v>4734.99</v>
          </cell>
          <cell r="D46">
            <v>4130.6100000000006</v>
          </cell>
          <cell r="E46">
            <v>2526.7049999999999</v>
          </cell>
          <cell r="F46">
            <v>1004.3999999999993</v>
          </cell>
        </row>
        <row r="48">
          <cell r="B48">
            <v>5874</v>
          </cell>
          <cell r="C48">
            <v>6143.5</v>
          </cell>
          <cell r="D48">
            <v>9358</v>
          </cell>
          <cell r="E48">
            <v>8088.7</v>
          </cell>
          <cell r="F48">
            <v>3988.45</v>
          </cell>
        </row>
        <row r="50">
          <cell r="B50">
            <v>1448.52</v>
          </cell>
          <cell r="C50">
            <v>1071.19</v>
          </cell>
          <cell r="D50">
            <v>1095.17</v>
          </cell>
          <cell r="E50">
            <v>1093.57</v>
          </cell>
          <cell r="F50">
            <v>1068.31</v>
          </cell>
        </row>
        <row r="51">
          <cell r="B51">
            <v>2351.41</v>
          </cell>
          <cell r="C51">
            <v>1978.35</v>
          </cell>
          <cell r="D51">
            <v>2499.0700000000002</v>
          </cell>
          <cell r="E51">
            <v>2805.92</v>
          </cell>
          <cell r="F51">
            <v>3003.32</v>
          </cell>
        </row>
        <row r="52">
          <cell r="B52">
            <v>606.20000000000005</v>
          </cell>
          <cell r="C52">
            <v>603.79</v>
          </cell>
          <cell r="D52">
            <v>602.63</v>
          </cell>
          <cell r="E52">
            <v>594.03</v>
          </cell>
          <cell r="F52">
            <v>264.31</v>
          </cell>
        </row>
        <row r="53">
          <cell r="B53">
            <v>0.19336532878746054</v>
          </cell>
          <cell r="C53">
            <v>0.12629040867482377</v>
          </cell>
          <cell r="D53">
            <v>0.125550662555373</v>
          </cell>
          <cell r="E53">
            <v>9.9100345133071574E-2</v>
          </cell>
          <cell r="F53">
            <v>4.3626118531703173E-2</v>
          </cell>
        </row>
        <row r="54">
          <cell r="B54">
            <v>0.32750758856192108</v>
          </cell>
          <cell r="C54">
            <v>0.3094488236998994</v>
          </cell>
          <cell r="D54">
            <v>0.29781399267659142</v>
          </cell>
          <cell r="E54">
            <v>0.29740560427845664</v>
          </cell>
          <cell r="F54">
            <v>0.2675570601363258</v>
          </cell>
        </row>
        <row r="55">
          <cell r="B55">
            <v>3.1203370230882765E-2</v>
          </cell>
          <cell r="C55">
            <v>4.1901638979112435E-2</v>
          </cell>
          <cell r="D55">
            <v>6.1552851736582384E-2</v>
          </cell>
          <cell r="E55">
            <v>7.0854199472247872E-2</v>
          </cell>
          <cell r="F55">
            <v>6.6739070413856363E-2</v>
          </cell>
        </row>
        <row r="56">
          <cell r="B56">
            <v>0.23325787066617479</v>
          </cell>
          <cell r="C56">
            <v>0.23339091334923082</v>
          </cell>
          <cell r="D56">
            <v>0.35097483842705662</v>
          </cell>
          <cell r="E56">
            <v>0.3160581796811871</v>
          </cell>
          <cell r="F56">
            <v>0.1617451746533192</v>
          </cell>
        </row>
        <row r="57">
          <cell r="B57">
            <v>0.41146417676815777</v>
          </cell>
          <cell r="C57">
            <v>0.37776812564949674</v>
          </cell>
          <cell r="D57">
            <v>0.33456172501504927</v>
          </cell>
          <cell r="E57">
            <v>0.32434505722427348</v>
          </cell>
          <cell r="F57">
            <v>0.32045145957168131</v>
          </cell>
        </row>
        <row r="58">
          <cell r="B58">
            <v>771.16</v>
          </cell>
          <cell r="C58">
            <v>695.54</v>
          </cell>
          <cell r="D58">
            <v>778.07</v>
          </cell>
          <cell r="E58">
            <v>682.81</v>
          </cell>
          <cell r="F58">
            <v>746.4</v>
          </cell>
        </row>
        <row r="60">
          <cell r="B60">
            <v>132.55704299999999</v>
          </cell>
          <cell r="C60">
            <v>132.55704299999999</v>
          </cell>
          <cell r="D60">
            <v>132.55704299999999</v>
          </cell>
          <cell r="E60">
            <v>13.2557043</v>
          </cell>
          <cell r="F60">
            <v>13.2557043</v>
          </cell>
        </row>
        <row r="61">
          <cell r="B61">
            <v>11866.689999999999</v>
          </cell>
          <cell r="C61">
            <v>11259.71</v>
          </cell>
          <cell r="D61">
            <v>10696.57</v>
          </cell>
          <cell r="E61">
            <v>10105.450000000001</v>
          </cell>
          <cell r="F61">
            <v>9565.9800000000014</v>
          </cell>
        </row>
        <row r="62">
          <cell r="B62">
            <v>1580.25</v>
          </cell>
          <cell r="C62">
            <v>1282.81</v>
          </cell>
          <cell r="D62">
            <v>1721</v>
          </cell>
          <cell r="E62">
            <v>2123.11</v>
          </cell>
          <cell r="F62">
            <v>2256.92</v>
          </cell>
        </row>
        <row r="63">
          <cell r="B63">
            <v>4.5731255486741667</v>
          </cell>
          <cell r="C63">
            <v>4.5549446965258573</v>
          </cell>
          <cell r="D63">
            <v>4.5461937469440992</v>
          </cell>
          <cell r="E63">
            <v>44.813160172862332</v>
          </cell>
          <cell r="F63">
            <v>19.939340378918985</v>
          </cell>
        </row>
        <row r="64">
          <cell r="B64">
            <v>6087</v>
          </cell>
          <cell r="C64">
            <v>6469</v>
          </cell>
          <cell r="D64">
            <v>6920</v>
          </cell>
          <cell r="E64">
            <v>7377</v>
          </cell>
          <cell r="F64">
            <v>7886</v>
          </cell>
        </row>
        <row r="65">
          <cell r="B65">
            <v>13087.7</v>
          </cell>
          <cell r="C65">
            <v>12933.25</v>
          </cell>
          <cell r="D65">
            <v>12586.189999999999</v>
          </cell>
          <cell r="E65">
            <v>13201.890000000001</v>
          </cell>
          <cell r="F65">
            <v>10968.73</v>
          </cell>
        </row>
        <row r="66">
          <cell r="B66">
            <v>10856.11</v>
          </cell>
          <cell r="C66">
            <v>9568.91</v>
          </cell>
          <cell r="D66">
            <v>10576.98</v>
          </cell>
          <cell r="E66">
            <v>10898.78</v>
          </cell>
          <cell r="F66">
            <v>9760.11</v>
          </cell>
        </row>
        <row r="67">
          <cell r="B67">
            <v>3506.97</v>
          </cell>
          <cell r="C67">
            <v>4493.54</v>
          </cell>
          <cell r="D67">
            <v>4161.91</v>
          </cell>
          <cell r="E67">
            <v>3142.71</v>
          </cell>
          <cell r="F67">
            <v>2421.4899999999998</v>
          </cell>
        </row>
        <row r="68">
          <cell r="B68">
            <v>14363.08</v>
          </cell>
          <cell r="C68">
            <v>14062.45</v>
          </cell>
          <cell r="D68">
            <v>14738.89</v>
          </cell>
          <cell r="E68">
            <v>14041.490000000002</v>
          </cell>
          <cell r="F68">
            <v>12181.6</v>
          </cell>
        </row>
        <row r="70">
          <cell r="B70">
            <v>7.3482681528952947</v>
          </cell>
          <cell r="C70">
            <v>13.572116442440468</v>
          </cell>
          <cell r="D70">
            <v>7.8439514731965057</v>
          </cell>
          <cell r="E70">
            <v>5.6010306339415603</v>
          </cell>
          <cell r="F70">
            <v>3.2861534075884276</v>
          </cell>
        </row>
      </sheetData>
      <sheetData sheetId="4">
        <row r="3">
          <cell r="C3">
            <v>12</v>
          </cell>
          <cell r="D3">
            <v>7.54</v>
          </cell>
          <cell r="E3">
            <v>10.050000000000001</v>
          </cell>
          <cell r="F3">
            <v>11.43</v>
          </cell>
          <cell r="G3">
            <v>6.99</v>
          </cell>
        </row>
        <row r="6">
          <cell r="C6">
            <v>70.584315385114465</v>
          </cell>
          <cell r="D6">
            <v>64.677333428244665</v>
          </cell>
          <cell r="E6">
            <v>51.435702723881278</v>
          </cell>
          <cell r="F6">
            <v>47.387936212135678</v>
          </cell>
          <cell r="G6">
            <v>55.94550695748169</v>
          </cell>
        </row>
      </sheetData>
      <sheetData sheetId="5">
        <row r="3">
          <cell r="B3">
            <v>799040.39</v>
          </cell>
          <cell r="C3">
            <v>724696.75</v>
          </cell>
          <cell r="D3">
            <v>637036.15</v>
          </cell>
          <cell r="E3">
            <v>555125.51</v>
          </cell>
          <cell r="F3">
            <v>530833.43999999994</v>
          </cell>
        </row>
        <row r="5">
          <cell r="B5">
            <v>801298.77</v>
          </cell>
          <cell r="C5">
            <v>725752.86</v>
          </cell>
          <cell r="D5">
            <v>638017.51</v>
          </cell>
          <cell r="E5">
            <v>555701.9</v>
          </cell>
          <cell r="F5">
            <v>531698.54</v>
          </cell>
          <cell r="G5">
            <v>476634.74</v>
          </cell>
        </row>
        <row r="6">
          <cell r="B6">
            <v>733943.62</v>
          </cell>
          <cell r="C6">
            <v>540675.85</v>
          </cell>
          <cell r="D6">
            <v>461832.7</v>
          </cell>
          <cell r="E6">
            <v>427765.38</v>
          </cell>
          <cell r="F6">
            <v>392870.09</v>
          </cell>
        </row>
        <row r="7">
          <cell r="B7">
            <v>67355.150000000023</v>
          </cell>
          <cell r="C7">
            <v>185077.01</v>
          </cell>
          <cell r="D7">
            <v>176184.81</v>
          </cell>
          <cell r="E7">
            <v>127936.52000000002</v>
          </cell>
          <cell r="F7">
            <v>138828.45000000001</v>
          </cell>
        </row>
        <row r="9">
          <cell r="B9">
            <v>-57265.069999999978</v>
          </cell>
          <cell r="C9">
            <v>71199.8</v>
          </cell>
          <cell r="D9">
            <v>73112.509999999995</v>
          </cell>
          <cell r="E9">
            <v>50644.050000000017</v>
          </cell>
          <cell r="F9">
            <v>55872.570000000007</v>
          </cell>
          <cell r="G9">
            <v>44750.040000000008</v>
          </cell>
        </row>
        <row r="11">
          <cell r="B11">
            <v>-98213.619999999981</v>
          </cell>
          <cell r="C11">
            <v>35047.380000000005</v>
          </cell>
          <cell r="D11">
            <v>42035.069999999992</v>
          </cell>
          <cell r="E11">
            <v>21144.100000000017</v>
          </cell>
          <cell r="F11">
            <v>26224.410000000007</v>
          </cell>
          <cell r="G11">
            <v>24690.720000000008</v>
          </cell>
        </row>
        <row r="12">
          <cell r="B12">
            <v>15418.1</v>
          </cell>
          <cell r="C12">
            <v>12591.55</v>
          </cell>
          <cell r="D12">
            <v>10662.92</v>
          </cell>
          <cell r="E12">
            <v>10828.49</v>
          </cell>
          <cell r="F12">
            <v>10585.07</v>
          </cell>
        </row>
        <row r="13">
          <cell r="B13">
            <v>35789.18</v>
          </cell>
          <cell r="C13">
            <v>22455.83</v>
          </cell>
          <cell r="D13">
            <v>27538.14</v>
          </cell>
          <cell r="E13">
            <v>36415.29</v>
          </cell>
          <cell r="F13">
            <v>15639.34</v>
          </cell>
        </row>
        <row r="14">
          <cell r="B14">
            <v>9060.4500000000007</v>
          </cell>
          <cell r="C14">
            <v>5870.21</v>
          </cell>
          <cell r="D14">
            <v>5747.2</v>
          </cell>
          <cell r="E14">
            <v>11780.23</v>
          </cell>
          <cell r="F14">
            <v>4412.17</v>
          </cell>
        </row>
        <row r="15">
          <cell r="B15">
            <v>26728.73</v>
          </cell>
          <cell r="C15">
            <v>16585.62</v>
          </cell>
          <cell r="D15">
            <v>21790.94</v>
          </cell>
          <cell r="E15">
            <v>24635.06</v>
          </cell>
          <cell r="F15">
            <v>11227.17</v>
          </cell>
          <cell r="G15">
            <v>11484.67</v>
          </cell>
        </row>
        <row r="23">
          <cell r="B23">
            <v>892.96499999999992</v>
          </cell>
          <cell r="C23">
            <v>778.98</v>
          </cell>
          <cell r="D23">
            <v>842.6099999999999</v>
          </cell>
          <cell r="E23">
            <v>1181.26</v>
          </cell>
          <cell r="F23">
            <v>1140.1199999999999</v>
          </cell>
        </row>
        <row r="25">
          <cell r="B25">
            <v>289401.31</v>
          </cell>
          <cell r="C25">
            <v>255759.08000000002</v>
          </cell>
          <cell r="D25">
            <v>212157.10000000003</v>
          </cell>
          <cell r="E25">
            <v>177960.80000000002</v>
          </cell>
          <cell r="F25">
            <v>175695.24</v>
          </cell>
        </row>
        <row r="27">
          <cell r="B27">
            <v>299314.87</v>
          </cell>
          <cell r="C27">
            <v>285582.7</v>
          </cell>
          <cell r="D27">
            <v>263065.67</v>
          </cell>
          <cell r="E27">
            <v>229829.45</v>
          </cell>
          <cell r="F27">
            <v>209792.18</v>
          </cell>
        </row>
        <row r="29">
          <cell r="B29">
            <v>5072.51</v>
          </cell>
          <cell r="C29">
            <v>3711.09</v>
          </cell>
          <cell r="D29">
            <v>3711.03</v>
          </cell>
          <cell r="E29">
            <v>3407.39</v>
          </cell>
          <cell r="F29">
            <v>4069.14</v>
          </cell>
        </row>
        <row r="31">
          <cell r="B31">
            <v>145232.4</v>
          </cell>
          <cell r="C31">
            <v>57624.76</v>
          </cell>
          <cell r="D31">
            <v>60917.32</v>
          </cell>
          <cell r="E31">
            <v>56977.14</v>
          </cell>
          <cell r="F31">
            <v>37395.53</v>
          </cell>
        </row>
        <row r="32">
          <cell r="B32">
            <v>101428.58</v>
          </cell>
          <cell r="C32">
            <v>59271.040000000001</v>
          </cell>
          <cell r="D32">
            <v>58947.229999999996</v>
          </cell>
          <cell r="E32">
            <v>47186.334999999999</v>
          </cell>
          <cell r="F32">
            <v>38868.119999999995</v>
          </cell>
        </row>
        <row r="33">
          <cell r="B33">
            <v>3044</v>
          </cell>
          <cell r="C33">
            <v>2061</v>
          </cell>
          <cell r="D33">
            <v>1351</v>
          </cell>
          <cell r="E33">
            <v>830</v>
          </cell>
          <cell r="F33">
            <v>12</v>
          </cell>
        </row>
        <row r="34">
          <cell r="B34">
            <v>159049.54999999999</v>
          </cell>
          <cell r="C34">
            <v>71508.12</v>
          </cell>
          <cell r="D34">
            <v>79954.73</v>
          </cell>
          <cell r="E34">
            <v>71797.179999999993</v>
          </cell>
          <cell r="F34">
            <v>49828.480000000003</v>
          </cell>
        </row>
        <row r="35">
          <cell r="B35">
            <v>473460.36</v>
          </cell>
          <cell r="C35">
            <v>370593.19</v>
          </cell>
          <cell r="D35">
            <v>354166.65</v>
          </cell>
          <cell r="E35">
            <v>311703.26</v>
          </cell>
          <cell r="F35">
            <v>271426.28999999998</v>
          </cell>
        </row>
        <row r="36">
          <cell r="B36">
            <v>157225.34</v>
          </cell>
          <cell r="C36">
            <v>144067.64000000001</v>
          </cell>
          <cell r="D36">
            <v>110876.51</v>
          </cell>
          <cell r="E36">
            <v>102151.01</v>
          </cell>
          <cell r="F36">
            <v>90447.9</v>
          </cell>
        </row>
        <row r="39">
          <cell r="B39">
            <v>18641.53</v>
          </cell>
          <cell r="C39">
            <v>16554.595000000001</v>
          </cell>
          <cell r="D39">
            <v>14330.575000000001</v>
          </cell>
          <cell r="E39">
            <v>14103.965</v>
          </cell>
          <cell r="F39">
            <v>15984.48</v>
          </cell>
        </row>
        <row r="40">
          <cell r="B40">
            <v>184059.05</v>
          </cell>
          <cell r="C40">
            <v>114834.11</v>
          </cell>
          <cell r="D40">
            <v>142009.54999999999</v>
          </cell>
          <cell r="E40">
            <v>133742.46</v>
          </cell>
          <cell r="F40">
            <v>95731.05</v>
          </cell>
        </row>
        <row r="41">
          <cell r="B41">
            <v>316235.02</v>
          </cell>
          <cell r="C41">
            <v>226525.55</v>
          </cell>
          <cell r="D41">
            <v>243290.14</v>
          </cell>
          <cell r="E41">
            <v>209552.25</v>
          </cell>
          <cell r="F41">
            <v>180978.38999999998</v>
          </cell>
        </row>
        <row r="45">
          <cell r="B45">
            <v>-34167.744999999995</v>
          </cell>
          <cell r="C45">
            <v>-52690.404999999999</v>
          </cell>
          <cell r="D45">
            <v>-62000.049999999996</v>
          </cell>
          <cell r="E45">
            <v>-53923.925000000003</v>
          </cell>
          <cell r="F45">
            <v>-40837.565000000002</v>
          </cell>
        </row>
        <row r="47">
          <cell r="B47">
            <v>1040.95</v>
          </cell>
          <cell r="C47">
            <v>842.4</v>
          </cell>
          <cell r="D47">
            <v>1072</v>
          </cell>
          <cell r="E47">
            <v>724.85</v>
          </cell>
          <cell r="F47">
            <v>516.75</v>
          </cell>
        </row>
        <row r="49">
          <cell r="B49">
            <v>135951.92000000001</v>
          </cell>
          <cell r="C49">
            <v>125914.98</v>
          </cell>
          <cell r="D49">
            <v>102773.23</v>
          </cell>
          <cell r="E49">
            <v>83573.039999999994</v>
          </cell>
          <cell r="F49">
            <v>61487.88</v>
          </cell>
        </row>
        <row r="50">
          <cell r="B50">
            <v>-7145.7</v>
          </cell>
          <cell r="C50">
            <v>74116.56</v>
          </cell>
          <cell r="D50">
            <v>57637.51</v>
          </cell>
          <cell r="E50">
            <v>51792.42</v>
          </cell>
          <cell r="F50">
            <v>55193.46</v>
          </cell>
        </row>
        <row r="51">
          <cell r="B51">
            <v>13364.89</v>
          </cell>
          <cell r="C51">
            <v>12933.8</v>
          </cell>
          <cell r="D51">
            <v>12933.8</v>
          </cell>
          <cell r="E51">
            <v>12934.19</v>
          </cell>
          <cell r="F51">
            <v>11602.99</v>
          </cell>
        </row>
        <row r="52">
          <cell r="B52">
            <v>-5.2822795978104693E-2</v>
          </cell>
          <cell r="C52">
            <v>-0.11690983852131769</v>
          </cell>
          <cell r="D52">
            <v>-0.17521361765711138</v>
          </cell>
          <cell r="E52">
            <v>-0.19873157566590738</v>
          </cell>
          <cell r="F52">
            <v>-0.16911615304471797</v>
          </cell>
        </row>
        <row r="53">
          <cell r="B53">
            <v>0.13023442976303232</v>
          </cell>
          <cell r="C53">
            <v>0.13087973904755237</v>
          </cell>
          <cell r="D53">
            <v>0.12703559186049843</v>
          </cell>
          <cell r="E53">
            <v>0.11643234016865911</v>
          </cell>
          <cell r="F53">
            <v>9.0921664220514536E-2</v>
          </cell>
        </row>
        <row r="54">
          <cell r="B54">
            <v>-0.2074378940615007</v>
          </cell>
          <cell r="C54">
            <v>9.4571030838424219E-2</v>
          </cell>
          <cell r="D54">
            <v>0.11868726205587113</v>
          </cell>
          <cell r="E54">
            <v>6.7834067567981216E-2</v>
          </cell>
          <cell r="F54">
            <v>9.6617059460231386E-2</v>
          </cell>
        </row>
        <row r="55">
          <cell r="B55">
            <v>3.291697421746649E-3</v>
          </cell>
          <cell r="C55">
            <v>3.7187858058395622E-3</v>
          </cell>
          <cell r="D55">
            <v>4.4062615936675438E-3</v>
          </cell>
          <cell r="E55">
            <v>3.4590418380141467E-3</v>
          </cell>
          <cell r="F55">
            <v>2.8553132780107064E-3</v>
          </cell>
        </row>
        <row r="56">
          <cell r="B56">
            <v>1.6876605889456089</v>
          </cell>
          <cell r="C56">
            <v>1.9555047679100632</v>
          </cell>
          <cell r="D56">
            <v>1.7986903905266065</v>
          </cell>
          <cell r="E56">
            <v>1.7809422654097362</v>
          </cell>
          <cell r="F56">
            <v>1.9557185856977966</v>
          </cell>
        </row>
        <row r="57">
          <cell r="B57">
            <v>53527.6</v>
          </cell>
          <cell r="C57">
            <v>47116.67</v>
          </cell>
          <cell r="D57">
            <v>59269.96</v>
          </cell>
          <cell r="E57">
            <v>41661.25</v>
          </cell>
          <cell r="F57">
            <v>54629.54</v>
          </cell>
        </row>
        <row r="59">
          <cell r="B59">
            <v>2227.4826800000001</v>
          </cell>
          <cell r="C59">
            <v>2227.4826800000001</v>
          </cell>
          <cell r="D59">
            <v>2155.6332299999999</v>
          </cell>
          <cell r="E59">
            <v>2155.6332299999999</v>
          </cell>
          <cell r="F59">
            <v>1616.7142799999999</v>
          </cell>
        </row>
        <row r="60">
          <cell r="B60">
            <v>156027.81999999998</v>
          </cell>
          <cell r="C60">
            <v>142741.44</v>
          </cell>
          <cell r="D60">
            <v>109272.12000000001</v>
          </cell>
          <cell r="E60">
            <v>100626.54000000001</v>
          </cell>
          <cell r="F60">
            <v>89205.01999999999</v>
          </cell>
        </row>
        <row r="61">
          <cell r="B61">
            <v>-60673.299999999996</v>
          </cell>
          <cell r="C61">
            <v>26999.89</v>
          </cell>
          <cell r="D61">
            <v>-1632.4499999999971</v>
          </cell>
          <cell r="E61">
            <v>10131.169999999998</v>
          </cell>
          <cell r="F61">
            <v>563.91999999999825</v>
          </cell>
        </row>
        <row r="62">
          <cell r="B62">
            <v>5.99999727046138</v>
          </cell>
          <cell r="C62">
            <v>5.806464901446506</v>
          </cell>
          <cell r="D62">
            <v>6.0000002876185015</v>
          </cell>
          <cell r="E62">
            <v>6.000181208934138</v>
          </cell>
          <cell r="F62">
            <v>7.1768958458138936</v>
          </cell>
        </row>
        <row r="63">
          <cell r="B63">
            <v>5222</v>
          </cell>
          <cell r="C63">
            <v>5310</v>
          </cell>
          <cell r="D63">
            <v>4356</v>
          </cell>
          <cell r="E63">
            <v>4142</v>
          </cell>
          <cell r="F63">
            <v>4864</v>
          </cell>
        </row>
        <row r="64">
          <cell r="B64">
            <v>133616.29999999999</v>
          </cell>
          <cell r="C64">
            <v>102294.17000000001</v>
          </cell>
          <cell r="D64">
            <v>167115.63999999998</v>
          </cell>
          <cell r="E64">
            <v>138343.34</v>
          </cell>
          <cell r="F64">
            <v>87007.03</v>
          </cell>
        </row>
        <row r="65">
          <cell r="B65">
            <v>95553.79</v>
          </cell>
          <cell r="C65">
            <v>78039.19</v>
          </cell>
          <cell r="D65">
            <v>78445.88</v>
          </cell>
          <cell r="E65">
            <v>53575.98</v>
          </cell>
          <cell r="F65">
            <v>61407.46</v>
          </cell>
        </row>
        <row r="66">
          <cell r="B66">
            <v>43135.02</v>
          </cell>
          <cell r="C66">
            <v>27966.07</v>
          </cell>
          <cell r="D66">
            <v>92380.79</v>
          </cell>
          <cell r="E66">
            <v>88174.75</v>
          </cell>
          <cell r="F66">
            <v>29668.71</v>
          </cell>
        </row>
        <row r="67">
          <cell r="B67">
            <v>138688.81</v>
          </cell>
          <cell r="C67">
            <v>106005.26000000001</v>
          </cell>
          <cell r="D67">
            <v>170826.66999999998</v>
          </cell>
          <cell r="E67">
            <v>141750.73000000001</v>
          </cell>
          <cell r="F67">
            <v>91076.17</v>
          </cell>
        </row>
        <row r="69">
          <cell r="B69">
            <v>10.258586091354765</v>
          </cell>
          <cell r="C69">
            <v>13.760694742362734</v>
          </cell>
          <cell r="D69">
            <v>14.755337040807223</v>
          </cell>
          <cell r="E69">
            <v>4.5762132091753802</v>
          </cell>
          <cell r="F69">
            <v>11.512627915024396</v>
          </cell>
        </row>
        <row r="71">
          <cell r="B71">
            <v>2227.4826800000001</v>
          </cell>
          <cell r="C71">
            <v>2200.5860699999998</v>
          </cell>
          <cell r="D71">
            <v>2155.6332299999999</v>
          </cell>
          <cell r="E71">
            <v>2155.6332299999999</v>
          </cell>
          <cell r="F71">
            <v>2155.6332299999999</v>
          </cell>
        </row>
      </sheetData>
      <sheetData sheetId="6">
        <row r="3">
          <cell r="C3">
            <v>27.09</v>
          </cell>
          <cell r="D3">
            <v>20.71</v>
          </cell>
          <cell r="E3">
            <v>23.36</v>
          </cell>
          <cell r="F3">
            <v>18.27</v>
          </cell>
          <cell r="G3">
            <v>17.170000000000002</v>
          </cell>
        </row>
        <row r="6">
          <cell r="C6">
            <v>109.99571861291028</v>
          </cell>
          <cell r="D6">
            <v>87.395486111111097</v>
          </cell>
          <cell r="E6">
            <v>76.265822916666664</v>
          </cell>
        </row>
      </sheetData>
      <sheetData sheetId="7">
        <row r="3">
          <cell r="B3">
            <v>1353.19</v>
          </cell>
          <cell r="C3">
            <v>1226.6099999999999</v>
          </cell>
          <cell r="D3">
            <v>129296.16</v>
          </cell>
          <cell r="E3">
            <v>119102.82</v>
          </cell>
          <cell r="F3">
            <v>123383.53</v>
          </cell>
        </row>
        <row r="5">
          <cell r="B5">
            <v>1640.58</v>
          </cell>
          <cell r="C5">
            <v>1353.7</v>
          </cell>
          <cell r="D5">
            <v>140852.18</v>
          </cell>
          <cell r="E5">
            <v>120584.15</v>
          </cell>
          <cell r="F5">
            <v>123476.8</v>
          </cell>
        </row>
        <row r="6">
          <cell r="B6">
            <v>390.42</v>
          </cell>
          <cell r="C6">
            <v>334.4</v>
          </cell>
          <cell r="D6">
            <v>27300.38</v>
          </cell>
          <cell r="E6">
            <v>28775.48</v>
          </cell>
          <cell r="F6">
            <v>31707.41</v>
          </cell>
        </row>
        <row r="7">
          <cell r="B7">
            <v>1250.1599999999999</v>
          </cell>
          <cell r="C7">
            <v>1019.3000000000001</v>
          </cell>
          <cell r="D7">
            <v>113551.79999999999</v>
          </cell>
          <cell r="E7">
            <v>91808.67</v>
          </cell>
          <cell r="F7">
            <v>91769.39</v>
          </cell>
        </row>
        <row r="9">
          <cell r="B9">
            <v>1013.7799999999999</v>
          </cell>
          <cell r="C9">
            <v>797.7600000000001</v>
          </cell>
          <cell r="D9">
            <v>93518.669999999984</v>
          </cell>
          <cell r="E9">
            <v>73888.94</v>
          </cell>
          <cell r="F9">
            <v>70269.22</v>
          </cell>
        </row>
        <row r="11">
          <cell r="B11">
            <v>979.17999999999984</v>
          </cell>
          <cell r="C11">
            <v>763.44</v>
          </cell>
          <cell r="D11">
            <v>89956.709999999977</v>
          </cell>
          <cell r="E11">
            <v>70144.69</v>
          </cell>
          <cell r="F11">
            <v>66617.06</v>
          </cell>
        </row>
        <row r="12">
          <cell r="B12">
            <v>5.63</v>
          </cell>
          <cell r="C12">
            <v>3.9</v>
          </cell>
          <cell r="D12">
            <v>486.34</v>
          </cell>
          <cell r="E12">
            <v>555.67999999999995</v>
          </cell>
          <cell r="F12">
            <v>544.11</v>
          </cell>
        </row>
        <row r="13">
          <cell r="B13">
            <v>1008.15</v>
          </cell>
          <cell r="C13">
            <v>793.86</v>
          </cell>
          <cell r="D13">
            <v>89470.37</v>
          </cell>
          <cell r="E13">
            <v>69589.009999999995</v>
          </cell>
          <cell r="F13">
            <v>66072.95</v>
          </cell>
        </row>
        <row r="14">
          <cell r="B14">
            <v>227.79</v>
          </cell>
          <cell r="C14">
            <v>197.48</v>
          </cell>
          <cell r="D14">
            <v>22193.19</v>
          </cell>
          <cell r="E14">
            <v>16960.91</v>
          </cell>
          <cell r="F14">
            <v>16632.73</v>
          </cell>
        </row>
        <row r="15">
          <cell r="B15">
            <v>780.36</v>
          </cell>
          <cell r="C15">
            <v>596.38</v>
          </cell>
          <cell r="D15">
            <v>67277.179999999993</v>
          </cell>
          <cell r="E15">
            <v>52628.1</v>
          </cell>
          <cell r="F15">
            <v>49440.22</v>
          </cell>
        </row>
        <row r="23">
          <cell r="B23">
            <v>32.629999999999995</v>
          </cell>
          <cell r="C23">
            <v>1320.2350000000001</v>
          </cell>
          <cell r="D23">
            <v>2855.65</v>
          </cell>
          <cell r="E23">
            <v>3570.9</v>
          </cell>
          <cell r="F23">
            <v>4046.44</v>
          </cell>
        </row>
        <row r="28">
          <cell r="B28">
            <v>100.56</v>
          </cell>
          <cell r="C28">
            <v>62.49</v>
          </cell>
          <cell r="D28">
            <v>6378.73</v>
          </cell>
          <cell r="E28">
            <v>6388.16</v>
          </cell>
          <cell r="F28">
            <v>7392.25</v>
          </cell>
        </row>
        <row r="34">
          <cell r="B34">
            <v>3122.17</v>
          </cell>
          <cell r="C34">
            <v>2359.17</v>
          </cell>
          <cell r="D34">
            <v>212098.14</v>
          </cell>
          <cell r="E34">
            <v>172625.4</v>
          </cell>
          <cell r="F34">
            <v>126335.81</v>
          </cell>
        </row>
        <row r="36">
          <cell r="B36">
            <v>3501.85</v>
          </cell>
          <cell r="C36">
            <v>2788.12</v>
          </cell>
          <cell r="D36">
            <v>243474.34</v>
          </cell>
          <cell r="E36">
            <v>198455.11</v>
          </cell>
          <cell r="F36">
            <v>157196.13</v>
          </cell>
        </row>
        <row r="37">
          <cell r="B37">
            <v>3168.88</v>
          </cell>
          <cell r="C37">
            <v>2516.9899999999998</v>
          </cell>
          <cell r="D37">
            <v>219645.57</v>
          </cell>
          <cell r="E37">
            <v>170461.33</v>
          </cell>
          <cell r="F37">
            <v>131687.26</v>
          </cell>
        </row>
        <row r="40">
          <cell r="B40">
            <v>52.91</v>
          </cell>
          <cell r="C40">
            <v>1544.49</v>
          </cell>
          <cell r="D40">
            <v>3389.7250000000004</v>
          </cell>
          <cell r="E40">
            <v>4239.55</v>
          </cell>
          <cell r="F40">
            <v>4740.43</v>
          </cell>
        </row>
        <row r="42">
          <cell r="B42">
            <v>332.9699999999998</v>
          </cell>
          <cell r="C42">
            <v>271.13000000000011</v>
          </cell>
          <cell r="D42">
            <v>23828.76999999999</v>
          </cell>
          <cell r="E42">
            <v>27993.78</v>
          </cell>
          <cell r="F42">
            <v>25508.869999999995</v>
          </cell>
        </row>
        <row r="48">
          <cell r="B48">
            <v>463.15</v>
          </cell>
          <cell r="C48">
            <v>311.2</v>
          </cell>
          <cell r="D48">
            <v>533.85</v>
          </cell>
        </row>
        <row r="50">
          <cell r="B50">
            <v>28.19</v>
          </cell>
          <cell r="C50">
            <v>27.34</v>
          </cell>
          <cell r="D50">
            <v>2765.67</v>
          </cell>
          <cell r="E50">
            <v>3047.91</v>
          </cell>
          <cell r="F50">
            <v>3114.52</v>
          </cell>
        </row>
        <row r="51">
          <cell r="B51">
            <v>684.84</v>
          </cell>
          <cell r="C51">
            <v>437.36</v>
          </cell>
          <cell r="D51">
            <v>56318.02</v>
          </cell>
          <cell r="E51">
            <v>51225.07</v>
          </cell>
          <cell r="F51">
            <v>49701.15</v>
          </cell>
        </row>
        <row r="52">
          <cell r="B52">
            <v>151.22</v>
          </cell>
          <cell r="C52">
            <v>312.48</v>
          </cell>
          <cell r="D52">
            <v>23184</v>
          </cell>
          <cell r="E52">
            <v>14000.4</v>
          </cell>
          <cell r="F52">
            <v>39783.25</v>
          </cell>
        </row>
        <row r="58">
          <cell r="B58">
            <v>30.61</v>
          </cell>
          <cell r="C58">
            <v>18.989999999999998</v>
          </cell>
          <cell r="D58">
            <v>1638.16</v>
          </cell>
          <cell r="E58">
            <v>1154.22</v>
          </cell>
          <cell r="F58">
            <v>1640.74</v>
          </cell>
        </row>
        <row r="60">
          <cell r="B60">
            <v>28.809121300000001</v>
          </cell>
          <cell r="C60">
            <v>28.8</v>
          </cell>
          <cell r="D60">
            <v>2880</v>
          </cell>
          <cell r="E60">
            <v>180</v>
          </cell>
          <cell r="F60">
            <v>180</v>
          </cell>
        </row>
        <row r="61">
          <cell r="B61">
            <v>3156.6800000000003</v>
          </cell>
          <cell r="C61">
            <v>2507.1899999999996</v>
          </cell>
          <cell r="D61">
            <v>218525.01</v>
          </cell>
          <cell r="E61">
            <v>169032.49</v>
          </cell>
          <cell r="F61">
            <v>130362.39000000001</v>
          </cell>
        </row>
        <row r="62">
          <cell r="B62">
            <v>654.23</v>
          </cell>
          <cell r="C62">
            <v>418.37</v>
          </cell>
          <cell r="D62">
            <v>54679.859999999993</v>
          </cell>
          <cell r="E62">
            <v>50070.85</v>
          </cell>
          <cell r="F62">
            <v>48060.41</v>
          </cell>
        </row>
        <row r="63">
          <cell r="B63">
            <v>5.2490320140378595</v>
          </cell>
          <cell r="C63">
            <v>10.85</v>
          </cell>
          <cell r="D63">
            <v>8.0500000000000007</v>
          </cell>
          <cell r="E63">
            <v>77.78</v>
          </cell>
          <cell r="F63">
            <v>9.1152222222222221</v>
          </cell>
        </row>
        <row r="64">
          <cell r="B64">
            <v>1279</v>
          </cell>
          <cell r="C64">
            <v>1205</v>
          </cell>
          <cell r="D64">
            <v>982</v>
          </cell>
          <cell r="E64">
            <v>1015</v>
          </cell>
          <cell r="F64">
            <v>1082</v>
          </cell>
        </row>
        <row r="70">
          <cell r="B70">
            <v>10.319498455091688</v>
          </cell>
          <cell r="C70">
            <v>-99.051317533328131</v>
          </cell>
          <cell r="D70">
            <v>8.5584371553922871</v>
          </cell>
          <cell r="E70">
            <v>-3.4694338863541931</v>
          </cell>
        </row>
        <row r="72">
          <cell r="B72">
            <v>28.8780842</v>
          </cell>
          <cell r="C72">
            <v>28.8768858</v>
          </cell>
          <cell r="D72">
            <v>2888.3809999999999</v>
          </cell>
          <cell r="E72">
            <v>2880</v>
          </cell>
          <cell r="F72">
            <v>2880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6192-6532-4FE5-BC47-CFAFED4FEF92}">
  <dimension ref="A1:G67"/>
  <sheetViews>
    <sheetView workbookViewId="0">
      <selection activeCell="I21" sqref="I21"/>
    </sheetView>
  </sheetViews>
  <sheetFormatPr defaultRowHeight="14.4" x14ac:dyDescent="0.3"/>
  <cols>
    <col min="1" max="1" width="24.6640625" customWidth="1"/>
    <col min="2" max="2" width="34.44140625" customWidth="1"/>
    <col min="3" max="7" width="9.44140625" bestFit="1" customWidth="1"/>
  </cols>
  <sheetData>
    <row r="1" spans="1:7" ht="15.6" x14ac:dyDescent="0.3">
      <c r="A1" s="24" t="s">
        <v>0</v>
      </c>
      <c r="B1" s="25"/>
      <c r="C1" s="25"/>
      <c r="D1" s="25"/>
      <c r="E1" s="25"/>
      <c r="F1" s="25"/>
      <c r="G1" s="26"/>
    </row>
    <row r="2" spans="1:7" x14ac:dyDescent="0.3">
      <c r="A2" s="1" t="s">
        <v>1</v>
      </c>
      <c r="B2" s="2" t="s">
        <v>2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ht="16.8" x14ac:dyDescent="0.4">
      <c r="A3" s="4">
        <v>1</v>
      </c>
      <c r="B3" s="5" t="s">
        <v>3</v>
      </c>
      <c r="C3" s="6">
        <v>109.54</v>
      </c>
      <c r="D3" s="6">
        <v>174.15</v>
      </c>
      <c r="E3" s="6">
        <v>204.23</v>
      </c>
      <c r="F3" s="6">
        <v>221.17</v>
      </c>
      <c r="G3" s="6">
        <v>224.69</v>
      </c>
    </row>
    <row r="4" spans="1:7" ht="16.8" x14ac:dyDescent="0.4">
      <c r="A4" s="4">
        <v>2</v>
      </c>
      <c r="B4" s="5" t="s">
        <v>4</v>
      </c>
      <c r="C4" s="6">
        <v>109.54</v>
      </c>
      <c r="D4" s="6">
        <v>174.15</v>
      </c>
      <c r="E4" s="6">
        <v>204.23</v>
      </c>
      <c r="F4" s="6">
        <v>221.17</v>
      </c>
      <c r="G4" s="6">
        <v>224.69</v>
      </c>
    </row>
    <row r="5" spans="1:7" ht="16.8" x14ac:dyDescent="0.4">
      <c r="A5" s="4">
        <v>3</v>
      </c>
      <c r="B5" s="5" t="s">
        <v>5</v>
      </c>
      <c r="C5" s="7">
        <f>'[1]Atul Financials'!B50/'[1]Atul Financials'!B59</f>
        <v>226.47453598439674</v>
      </c>
      <c r="D5" s="7">
        <f>'[1]Atul Financials'!C50/'[1]Atul Financials'!C59</f>
        <v>239.20121706976497</v>
      </c>
      <c r="E5" s="7">
        <f>'[1]Atul Financials'!D50/'[1]Atul Financials'!D59</f>
        <v>78.147574629498791</v>
      </c>
      <c r="F5" s="7">
        <f>'[1]Atul Financials'!E50/'[1]Atul Financials'!E59</f>
        <v>242.41065076666189</v>
      </c>
      <c r="G5" s="7">
        <f>'[1]Atul Financials'!F50/'[1]Atul Financials'!F59</f>
        <v>296.84309933591049</v>
      </c>
    </row>
    <row r="6" spans="1:7" ht="16.8" x14ac:dyDescent="0.4">
      <c r="A6" s="4">
        <v>4</v>
      </c>
      <c r="B6" s="5" t="s">
        <v>6</v>
      </c>
      <c r="C6" s="7">
        <f>'[1]Atul Financials'!B36/'[1]Atul Financials'!B59</f>
        <v>1751.9796757206038</v>
      </c>
      <c r="D6" s="7">
        <f>'[1]Atul Financials'!C36/'[1]Atul Financials'!C59</f>
        <v>1597.4345297986247</v>
      </c>
      <c r="E6" s="7">
        <f>'[1]Atul Financials'!D36/'[1]Atul Financials'!D59</f>
        <v>1505.8357279568975</v>
      </c>
      <c r="F6" s="7">
        <f>'[1]Atul Financials'!E36/'[1]Atul Financials'!E59</f>
        <v>1302.3389394869139</v>
      </c>
      <c r="G6" s="7">
        <f>'[1]Atul Financials'!F36/'[1]Atul Financials'!F59</f>
        <v>1071.4312176636092</v>
      </c>
    </row>
    <row r="7" spans="1:7" ht="16.8" x14ac:dyDescent="0.4">
      <c r="A7" s="4">
        <v>5</v>
      </c>
      <c r="B7" s="5" t="s">
        <v>7</v>
      </c>
      <c r="C7" s="7">
        <f>'[1]Atul Financials'!B51/'[1]Atul Financials'!B59</f>
        <v>25.03414626333981</v>
      </c>
      <c r="D7" s="7">
        <f>'[1]Atul Financials'!C51/'[1]Atul Financials'!C59</f>
        <v>32.538189300706819</v>
      </c>
      <c r="E7" s="7">
        <f>'[1]Atul Financials'!D51/'[1]Atul Financials'!D59</f>
        <v>19.907457334868216</v>
      </c>
      <c r="F7" s="7">
        <v>0</v>
      </c>
      <c r="G7" s="7">
        <f>'[1]Atul Financials'!F51/'[1]Atul Financials'!F59</f>
        <v>50.657117895929446</v>
      </c>
    </row>
    <row r="8" spans="1:7" ht="16.8" x14ac:dyDescent="0.4">
      <c r="A8" s="4">
        <v>6</v>
      </c>
      <c r="B8" s="5" t="s">
        <v>8</v>
      </c>
      <c r="C8" s="7">
        <f>'[1]Atul Financials'!B3/'[1]Atul Financials'!B59</f>
        <v>1603.4611590368622</v>
      </c>
      <c r="D8" s="7">
        <f>'[1]Atul Financials'!C3/'[1]Atul Financials'!C59</f>
        <v>1837.1130052363708</v>
      </c>
      <c r="E8" s="7">
        <f>'[1]Atul Financials'!D3/'[1]Atul Financials'!D59</f>
        <v>1715.5291875535715</v>
      </c>
      <c r="F8" s="7">
        <f>'[1]Atul Financials'!E3/'[1]Atul Financials'!E59</f>
        <v>1259.9039919441127</v>
      </c>
      <c r="G8" s="7">
        <f>'[1]Atul Financials'!F3/'[1]Atul Financials'!F59</f>
        <v>1378.5162088631939</v>
      </c>
    </row>
    <row r="9" spans="1:7" ht="16.8" x14ac:dyDescent="0.4">
      <c r="A9" s="4">
        <v>7</v>
      </c>
      <c r="B9" s="5" t="s">
        <v>9</v>
      </c>
      <c r="C9" s="7">
        <f>'[1]Atul Financials'!B9/'[1]Atul Financials'!B59</f>
        <v>216.23421971674168</v>
      </c>
      <c r="D9" s="7">
        <f>'[1]Atul Financials'!C9/'[1]Atul Financials'!C59</f>
        <v>262.27208966662533</v>
      </c>
      <c r="E9" s="7">
        <f>'[1]Atul Financials'!D9/'[1]Atul Financials'!D59</f>
        <v>167.734509070825</v>
      </c>
      <c r="F9" s="7">
        <f>'[1]Atul Financials'!E9/'[1]Atul Financials'!E59</f>
        <v>268.85821156414437</v>
      </c>
      <c r="G9" s="7">
        <f>'[1]Atul Financials'!F9/'[1]Atul Financials'!F59</f>
        <v>303.79115027795575</v>
      </c>
    </row>
    <row r="10" spans="1:7" ht="16.8" x14ac:dyDescent="0.4">
      <c r="A10" s="4">
        <v>8</v>
      </c>
      <c r="B10" s="5" t="s">
        <v>10</v>
      </c>
      <c r="C10" s="7">
        <f>'[1]Atul Financials'!B11/'[1]Atul Financials'!B59</f>
        <v>133.82308601601011</v>
      </c>
      <c r="D10" s="7">
        <f>'[1]Atul Financials'!C11/'[1]Atul Financials'!C59</f>
        <v>195.31714089337231</v>
      </c>
      <c r="E10" s="7">
        <f>'[1]Atul Financials'!D11/'[1]Atul Financials'!D59</f>
        <v>108.07628932018277</v>
      </c>
      <c r="F10" s="7">
        <f>'[1]Atul Financials'!E11/'[1]Atul Financials'!E59</f>
        <v>222.83074459219463</v>
      </c>
      <c r="G10" s="7">
        <f>'[1]Atul Financials'!F11/'[1]Atul Financials'!F59</f>
        <v>259.93726209745597</v>
      </c>
    </row>
    <row r="11" spans="1:7" ht="16.8" x14ac:dyDescent="0.4">
      <c r="A11" s="4">
        <v>9</v>
      </c>
      <c r="B11" s="5" t="s">
        <v>11</v>
      </c>
      <c r="C11" s="7">
        <f>'[1]Atul Financials'!B13/'[1]Atul Financials'!B59</f>
        <v>152.89898331778511</v>
      </c>
      <c r="D11" s="7">
        <f>'[1]Atul Financials'!C13/'[1]Atul Financials'!C59</f>
        <v>232.82084810775183</v>
      </c>
      <c r="E11" s="7">
        <f>'[1]Atul Financials'!D13/'[1]Atul Financials'!D59</f>
        <v>273.40340065020678</v>
      </c>
      <c r="F11" s="7">
        <f>'[1]Atul Financials'!E13/'[1]Atul Financials'!E59</f>
        <v>297.69290698231134</v>
      </c>
      <c r="G11" s="7">
        <f>'[1]Atul Financials'!F13/'[1]Atul Financials'!F59</f>
        <v>284.73200326824463</v>
      </c>
    </row>
    <row r="12" spans="1:7" ht="16.8" x14ac:dyDescent="0.4">
      <c r="A12" s="4">
        <v>10</v>
      </c>
      <c r="B12" s="5" t="s">
        <v>12</v>
      </c>
      <c r="C12" s="7">
        <f>'[1]Atul Financials'!B15/'[1]Atul Financials'!B59</f>
        <v>109.9765178486541</v>
      </c>
      <c r="D12" s="7">
        <f>'[1]Atul Financials'!C15/'[1]Atul Financials'!C59</f>
        <v>171.48468579441484</v>
      </c>
      <c r="E12" s="7">
        <f>'[1]Atul Financials'!D15/'[1]Atul Financials'!D59</f>
        <v>204.18649505916224</v>
      </c>
      <c r="F12" s="7">
        <f>'[1]Atul Financials'!E15/'[1]Atul Financials'!E59</f>
        <v>222.85100316040416</v>
      </c>
      <c r="G12" s="7">
        <f>'[1]Atul Financials'!F15/'[1]Atul Financials'!F59</f>
        <v>225.9581608108372</v>
      </c>
    </row>
    <row r="13" spans="1:7" ht="16.8" x14ac:dyDescent="0.4">
      <c r="A13" s="4">
        <v>11</v>
      </c>
      <c r="B13" s="4" t="s">
        <v>13</v>
      </c>
      <c r="C13" s="7">
        <f>'[1]Atul Financials'!B7/'[1]Atul Financials'!B5*100</f>
        <v>37.99643384958204</v>
      </c>
      <c r="D13" s="7">
        <f>'[1]Atul Financials'!C7/'[1]Atul Financials'!C5*100</f>
        <v>39.574082661090252</v>
      </c>
      <c r="E13" s="7">
        <f>'[1]Atul Financials'!D7/'[1]Atul Financials'!D5*100</f>
        <v>33.645472368035776</v>
      </c>
      <c r="F13" s="7">
        <f>'[1]Atul Financials'!E7/'[1]Atul Financials'!E5*100</f>
        <v>41.859197538108454</v>
      </c>
      <c r="G13" s="7">
        <f>'[1]Atul Financials'!F7/'[1]Atul Financials'!F5*100</f>
        <v>43.684639543525691</v>
      </c>
    </row>
    <row r="14" spans="1:7" ht="16.8" x14ac:dyDescent="0.4">
      <c r="A14" s="4">
        <v>12</v>
      </c>
      <c r="B14" s="4" t="s">
        <v>14</v>
      </c>
      <c r="C14" s="7">
        <f>'[1]Atul Financials'!B14/'[1]Atul Financials'!B13</f>
        <v>0.28072433536017044</v>
      </c>
      <c r="D14" s="7">
        <f>'[1]Atul Financials'!C14/'[1]Atul Financials'!C13</f>
        <v>0.26344789485926962</v>
      </c>
      <c r="E14" s="7">
        <f>'[1]Atul Financials'!D14/'[1]Atul Financials'!D13</f>
        <v>0.25316768345394819</v>
      </c>
      <c r="F14" s="7">
        <f>'[1]Atul Financials'!E14/'[1]Atul Financials'!E13</f>
        <v>0.25140640595227293</v>
      </c>
      <c r="G14" s="7">
        <f>'[1]Atul Financials'!F14/'[1]Atul Financials'!F13</f>
        <v>0.2064181117077902</v>
      </c>
    </row>
    <row r="15" spans="1:7" ht="16.8" x14ac:dyDescent="0.4">
      <c r="A15" s="4">
        <v>13</v>
      </c>
      <c r="B15" s="4" t="s">
        <v>15</v>
      </c>
      <c r="C15" s="7">
        <f>'[1]Atul Financials'!B15/'[1]Atul Financials'!B33</f>
        <v>0.76013133208255168</v>
      </c>
      <c r="D15" s="7">
        <f>'[1]Atul Financials'!C15/'[1]Atul Financials'!C33</f>
        <v>2.6725220235269296</v>
      </c>
      <c r="E15" s="7">
        <f>'[1]Atul Financials'!D15/'[1]Atul Financials'!D33</f>
        <v>0.79517692075054902</v>
      </c>
      <c r="F15" s="7">
        <f>'[1]Atul Financials'!E15/'[1]Atul Financials'!E33</f>
        <v>1.106617708700099</v>
      </c>
      <c r="G15" s="7">
        <f>'[1]Atul Financials'!F15/'[1]Atul Financials'!F33</f>
        <v>1.4363613008199705</v>
      </c>
    </row>
    <row r="16" spans="1:7" ht="16.8" x14ac:dyDescent="0.4">
      <c r="A16" s="4">
        <v>14</v>
      </c>
      <c r="B16" s="4" t="s">
        <v>16</v>
      </c>
      <c r="C16" s="7">
        <f>('[1]Atul Financials'!B15-'[1]Atul Financials'!B51)/'[1]Atul Financials'!B15</f>
        <v>0.77236825866962855</v>
      </c>
      <c r="D16" s="7">
        <f>('[1]Atul Financials'!C15-'[1]Atul Financials'!C51)/'[1]Atul Financials'!C15</f>
        <v>0.8102560053688096</v>
      </c>
      <c r="E16" s="7">
        <f>('[1]Atul Financials'!D15-'[1]Atul Financials'!D51)/'[1]Atul Financials'!D15</f>
        <v>0.90250355524688286</v>
      </c>
      <c r="F16" s="7">
        <f>('[1]Atul Financials'!E15-'[1]Atul Financials'!E51)/'[1]Atul Financials'!E15</f>
        <v>1</v>
      </c>
      <c r="G16" s="7">
        <f>('[1]Atul Financials'!F15-'[1]Atul Financials'!F51)/'[1]Atul Financials'!F15</f>
        <v>0.77581195689436744</v>
      </c>
    </row>
    <row r="17" spans="1:7" ht="16.8" x14ac:dyDescent="0.4">
      <c r="A17" s="4">
        <v>15</v>
      </c>
      <c r="B17" s="8" t="s">
        <v>17</v>
      </c>
      <c r="C17" s="7">
        <f>'[1]Atul Financials'!B9/'[1]Atul Financials'!B5*100</f>
        <v>13.321432229554736</v>
      </c>
      <c r="D17" s="7">
        <f>'[1]Atul Financials'!C9/'[1]Atul Financials'!C5*100</f>
        <v>13.980430824969018</v>
      </c>
      <c r="E17" s="7">
        <f>'[1]Atul Financials'!D9/'[1]Atul Financials'!D5*100</f>
        <v>9.6333255120819015</v>
      </c>
      <c r="F17" s="7">
        <f>'[1]Atul Financials'!E9/'[1]Atul Financials'!E5*100</f>
        <v>20.766472375438454</v>
      </c>
      <c r="G17" s="7">
        <f>'[1]Atul Financials'!F9/'[1]Atul Financials'!F5*100</f>
        <v>21.625230754477236</v>
      </c>
    </row>
    <row r="18" spans="1:7" ht="16.8" x14ac:dyDescent="0.4">
      <c r="A18" s="4">
        <v>16</v>
      </c>
      <c r="B18" s="5" t="s">
        <v>18</v>
      </c>
      <c r="C18" s="7">
        <f>'[1]Atul Financials'!B11/'[1]Atul Financials'!B5*100</f>
        <v>8.2443711890164284</v>
      </c>
      <c r="D18" s="7">
        <f>'[1]Atul Financials'!C11/'[1]Atul Financials'!C5*100</f>
        <v>10.41139291893931</v>
      </c>
      <c r="E18" s="7">
        <f>'[1]Atul Financials'!D11/'[1]Atul Financials'!D5*100</f>
        <v>6.2070356358192713</v>
      </c>
      <c r="F18" s="7">
        <f>'[1]Atul Financials'!E11/'[1]Atul Financials'!E5*100</f>
        <v>17.211334089634754</v>
      </c>
      <c r="G18" s="7">
        <f>'[1]Atul Financials'!F11/'[1]Atul Financials'!F5*100</f>
        <v>18.503512262952217</v>
      </c>
    </row>
    <row r="19" spans="1:7" ht="16.8" x14ac:dyDescent="0.4">
      <c r="A19" s="4">
        <v>17</v>
      </c>
      <c r="B19" s="5" t="s">
        <v>19</v>
      </c>
      <c r="C19" s="7">
        <f>'[1]Atul Financials'!B13/'[1]Atul Financials'!B5*100</f>
        <v>9.4195703478564425</v>
      </c>
      <c r="D19" s="7">
        <f>'[1]Atul Financials'!C13/'[1]Atul Financials'!C5*100</f>
        <v>12.410530475119939</v>
      </c>
      <c r="E19" s="7">
        <f>'[1]Atul Financials'!D13/'[1]Atul Financials'!D5*100</f>
        <v>15.702099521223062</v>
      </c>
      <c r="F19" s="7">
        <f>'[1]Atul Financials'!E13/'[1]Atul Financials'!E5*100</f>
        <v>22.993649675963958</v>
      </c>
      <c r="G19" s="7">
        <f>'[1]Atul Financials'!F13/'[1]Atul Financials'!F5*100</f>
        <v>20.268514300783963</v>
      </c>
    </row>
    <row r="20" spans="1:7" ht="16.8" x14ac:dyDescent="0.4">
      <c r="A20" s="4">
        <v>18</v>
      </c>
      <c r="B20" s="5" t="s">
        <v>20</v>
      </c>
      <c r="C20" s="7">
        <f>'[1]Atul Financials'!B15/'[1]Atul Financials'!B5*100</f>
        <v>6.775267722576074</v>
      </c>
      <c r="D20" s="7">
        <f>'[1]Atul Financials'!C15/'[1]Atul Financials'!C5*100</f>
        <v>9.1410023473627788</v>
      </c>
      <c r="E20" s="7">
        <f>'[1]Atul Financials'!D15/'[1]Atul Financials'!D5*100</f>
        <v>11.72683536007167</v>
      </c>
      <c r="F20" s="7">
        <f>'[1]Atul Financials'!E15/'[1]Atul Financials'!E5*100</f>
        <v>17.212898851204216</v>
      </c>
      <c r="G20" s="7">
        <f>'[1]Atul Financials'!F15/'[1]Atul Financials'!F5*100</f>
        <v>16.084725851693797</v>
      </c>
    </row>
    <row r="21" spans="1:7" ht="16.8" x14ac:dyDescent="0.4">
      <c r="A21" s="4">
        <v>19</v>
      </c>
      <c r="B21" s="5" t="s">
        <v>21</v>
      </c>
      <c r="C21" s="7">
        <f>'[1]Atul Financials'!B11/'[1]Atul Financials'!B5*100</f>
        <v>8.2443711890164284</v>
      </c>
      <c r="D21" s="7">
        <f>'[1]Atul Financials'!C11/'[1]Atul Financials'!C5*100</f>
        <v>10.41139291893931</v>
      </c>
      <c r="E21" s="7">
        <f>'[1]Atul Financials'!D11/'[1]Atul Financials'!D5*100</f>
        <v>6.2070356358192713</v>
      </c>
      <c r="F21" s="7">
        <f>'[1]Atul Financials'!E11/'[1]Atul Financials'!E5*100</f>
        <v>17.211334089634754</v>
      </c>
      <c r="G21" s="7">
        <f>'[1]Atul Financials'!F11/'[1]Atul Financials'!F5*100</f>
        <v>18.503512262952217</v>
      </c>
    </row>
    <row r="22" spans="1:7" ht="16.8" x14ac:dyDescent="0.4">
      <c r="A22" s="4">
        <v>20</v>
      </c>
      <c r="B22" s="5" t="s">
        <v>22</v>
      </c>
      <c r="C22" s="7">
        <f>'[1]Atul Financials'!B11/'[1]Atul Financials'!B5*100</f>
        <v>8.2443711890164284</v>
      </c>
      <c r="D22" s="7">
        <f>'[1]Atul Financials'!C11/'[1]Atul Financials'!C5*100</f>
        <v>10.41139291893931</v>
      </c>
      <c r="E22" s="7">
        <f>'[1]Atul Financials'!D11/'[1]Atul Financials'!D5*100</f>
        <v>6.2070356358192713</v>
      </c>
      <c r="F22" s="7">
        <f>'[1]Atul Financials'!E11/'[1]Atul Financials'!E5*100</f>
        <v>17.211334089634754</v>
      </c>
      <c r="G22" s="7">
        <f>'[1]Atul Financials'!F11/'[1]Atul Financials'!F5*100</f>
        <v>18.503512262952217</v>
      </c>
    </row>
    <row r="23" spans="1:7" ht="16.8" x14ac:dyDescent="0.4">
      <c r="A23" s="4">
        <v>21</v>
      </c>
      <c r="B23" s="5" t="s">
        <v>23</v>
      </c>
      <c r="C23" s="7">
        <f>'[1]Atul Financials'!B9/'[1]Atul Financials'!B5*100</f>
        <v>13.321432229554736</v>
      </c>
      <c r="D23" s="7">
        <f>'[1]Atul Financials'!C9/'[1]Atul Financials'!C5*100</f>
        <v>13.980430824969018</v>
      </c>
      <c r="E23" s="7">
        <f>'[1]Atul Financials'!D9/'[1]Atul Financials'!D5*100</f>
        <v>9.6333255120819015</v>
      </c>
      <c r="F23" s="7">
        <f>'[1]Atul Financials'!E9/'[1]Atul Financials'!E5*100</f>
        <v>20.766472375438454</v>
      </c>
      <c r="G23" s="7">
        <f>'[1]Atul Financials'!F9/'[1]Atul Financials'!F5*100</f>
        <v>21.625230754477236</v>
      </c>
    </row>
    <row r="24" spans="1:7" ht="16.8" x14ac:dyDescent="0.4">
      <c r="A24" s="4">
        <v>22</v>
      </c>
      <c r="B24" s="5" t="s">
        <v>24</v>
      </c>
      <c r="C24" s="9">
        <f>'[1]Atul Financials'!B67/'[1]Atul Financials'!B36</f>
        <v>4.4902670532344063E-2</v>
      </c>
      <c r="D24" s="9">
        <f>'[1]Atul Financials'!C67/'[1]Atul Financials'!C36</f>
        <v>9.954613066859911E-3</v>
      </c>
      <c r="E24" s="9">
        <f>'[1]Atul Financials'!D67/'[1]Atul Financials'!D36</f>
        <v>3.1028018942383582E-2</v>
      </c>
      <c r="F24" s="9">
        <f>'[1]Atul Financials'!E67/'[1]Atul Financials'!E36</f>
        <v>3.2840309554982301E-2</v>
      </c>
      <c r="G24" s="9">
        <f>'[1]Atul Financials'!F67/'[1]Atul Financials'!F36</f>
        <v>3.4096445759083639E-2</v>
      </c>
    </row>
    <row r="25" spans="1:7" ht="16.8" x14ac:dyDescent="0.4">
      <c r="A25" s="4">
        <v>23</v>
      </c>
      <c r="B25" s="5" t="s">
        <v>25</v>
      </c>
      <c r="C25" s="9">
        <f>'[1]Atul Financials'!B34/'[1]Atul Financials'!B40</f>
        <v>2.5614412264607558</v>
      </c>
      <c r="D25" s="9">
        <f>'[1]Atul Financials'!C34/'[1]Atul Financials'!C40</f>
        <v>2.4885686062149648</v>
      </c>
      <c r="E25" s="9">
        <f>'[1]Atul Financials'!D34/'[1]Atul Financials'!D40</f>
        <v>2.692834610184768</v>
      </c>
      <c r="F25" s="9">
        <f>'[1]Atul Financials'!E34/'[1]Atul Financials'!E40</f>
        <v>3.1807299161415177</v>
      </c>
      <c r="G25" s="9">
        <f>'[1]Atul Financials'!F34/'[1]Atul Financials'!F40</f>
        <v>2.8448966205228419</v>
      </c>
    </row>
    <row r="26" spans="1:7" ht="16.8" x14ac:dyDescent="0.4">
      <c r="A26" s="4">
        <v>24</v>
      </c>
      <c r="B26" s="5" t="s">
        <v>26</v>
      </c>
      <c r="C26" s="9">
        <f>('[1]Atul Financials'!B34-'[1]Atul Financials'!B31)/'[1]Atul Financials'!B40</f>
        <v>1.8655238009477608</v>
      </c>
      <c r="D26" s="9">
        <f>('[1]Atul Financials'!C34-'[1]Atul Financials'!C31)/'[1]Atul Financials'!C40</f>
        <v>1.5491115527891168</v>
      </c>
      <c r="E26" s="9">
        <f>('[1]Atul Financials'!D34-'[1]Atul Financials'!D31)/'[1]Atul Financials'!D40</f>
        <v>1.8274598167342646</v>
      </c>
      <c r="F26" s="9">
        <f>('[1]Atul Financials'!E34-'[1]Atul Financials'!E31)/'[1]Atul Financials'!E40</f>
        <v>2.4436932466630283</v>
      </c>
      <c r="G26" s="9">
        <f>('[1]Atul Financials'!F34-'[1]Atul Financials'!F31)/'[1]Atul Financials'!F40</f>
        <v>2.1570165489156432</v>
      </c>
    </row>
    <row r="27" spans="1:7" ht="16.8" x14ac:dyDescent="0.4">
      <c r="A27" s="4">
        <v>25</v>
      </c>
      <c r="B27" s="5" t="s">
        <v>27</v>
      </c>
      <c r="C27" s="9">
        <f>'[1]Atul Financials'!B67/'[1]Atul Financials'!B35</f>
        <v>3.5799872766464701E-2</v>
      </c>
      <c r="D27" s="9">
        <f>'[1]Atul Financials'!C67/'[1]Atul Financials'!C35</f>
        <v>8.1449658285916403E-3</v>
      </c>
      <c r="E27" s="9">
        <f>'[1]Atul Financials'!D67/'[1]Atul Financials'!D35</f>
        <v>2.4250177433911342E-2</v>
      </c>
      <c r="F27" s="9">
        <f>'[1]Atul Financials'!E67/'[1]Atul Financials'!E35</f>
        <v>2.5656242404601796E-2</v>
      </c>
      <c r="G27" s="9">
        <f>'[1]Atul Financials'!F67/'[1]Atul Financials'!F35</f>
        <v>2.6134326632100385E-2</v>
      </c>
    </row>
    <row r="28" spans="1:7" ht="16.8" x14ac:dyDescent="0.4">
      <c r="A28" s="4">
        <v>26</v>
      </c>
      <c r="B28" s="5" t="s">
        <v>28</v>
      </c>
      <c r="C28" s="9">
        <f>'[1]Atul Financials'!B65/'[1]Atul Financials'!B36</f>
        <v>4.0535384698812217E-2</v>
      </c>
      <c r="D28" s="9">
        <f>'[1]Atul Financials'!C65/'[1]Atul Financials'!C36</f>
        <v>6.0833746519699458E-3</v>
      </c>
      <c r="E28" s="9">
        <f>'[1]Atul Financials'!D65/'[1]Atul Financials'!D36</f>
        <v>1.3688831886345697E-2</v>
      </c>
      <c r="F28" s="9">
        <f>'[1]Atul Financials'!E65/'[1]Atul Financials'!E36</f>
        <v>2.5461804700361662E-2</v>
      </c>
      <c r="G28" s="9">
        <f>'[1]Atul Financials'!F65/'[1]Atul Financials'!F36</f>
        <v>3.0830454504018834E-2</v>
      </c>
    </row>
    <row r="29" spans="1:7" ht="16.8" x14ac:dyDescent="0.4">
      <c r="A29" s="4">
        <v>27</v>
      </c>
      <c r="B29" s="5" t="s">
        <v>29</v>
      </c>
      <c r="C29" s="18">
        <f>'[1]Atul Financials'!B66/'[1]Atul Financials'!B36</f>
        <v>4.3672858335318462E-3</v>
      </c>
      <c r="D29" s="18">
        <f>'[1]Atul Financials'!C66/'[1]Atul Financials'!C36</f>
        <v>3.8712384148899652E-3</v>
      </c>
      <c r="E29" s="18">
        <f>'[1]Atul Financials'!D66/'[1]Atul Financials'!D36</f>
        <v>1.7339187056037885E-2</v>
      </c>
      <c r="F29" s="18">
        <f>'[1]Atul Financials'!E66/'[1]Atul Financials'!E36</f>
        <v>7.37850485462064E-3</v>
      </c>
      <c r="G29" s="18">
        <f>'[1]Atul Financials'!F66/'[1]Atul Financials'!F36</f>
        <v>3.2659912550648015E-3</v>
      </c>
    </row>
    <row r="30" spans="1:7" ht="16.8" x14ac:dyDescent="0.4">
      <c r="A30" s="4">
        <v>28</v>
      </c>
      <c r="B30" s="5" t="s">
        <v>30</v>
      </c>
      <c r="C30" s="9">
        <f>'[1]Atul Financials'!B64/'[1]Atul Financials'!B36</f>
        <v>4.4902670532344056E-2</v>
      </c>
      <c r="D30" s="9">
        <f>'[1]Atul Financials'!C64/'[1]Atul Financials'!C36</f>
        <v>9.9546130668599093E-3</v>
      </c>
      <c r="E30" s="9">
        <f>'[1]Atul Financials'!D64/'[1]Atul Financials'!D36</f>
        <v>3.1028018942383582E-2</v>
      </c>
      <c r="F30" s="9">
        <f>'[1]Atul Financials'!E64/'[1]Atul Financials'!E36</f>
        <v>3.2840309554982308E-2</v>
      </c>
      <c r="G30" s="9">
        <f>'[1]Atul Financials'!F64/'[1]Atul Financials'!F36</f>
        <v>3.4096445759083639E-2</v>
      </c>
    </row>
    <row r="31" spans="1:7" ht="16.8" x14ac:dyDescent="0.4">
      <c r="A31" s="4">
        <v>29</v>
      </c>
      <c r="B31" s="10" t="s">
        <v>31</v>
      </c>
      <c r="C31" s="7">
        <f>'[1]Atul Financials'!B11/'[1]Atul Financials'!B12</f>
        <v>35.595667870036117</v>
      </c>
      <c r="D31" s="7">
        <f>'[1]Atul Financials'!C11/'[1]Atul Financials'!C12</f>
        <v>73.0430379746836</v>
      </c>
      <c r="E31" s="7">
        <f>'[1]Atul Financials'!D11/'[1]Atul Financials'!D12</f>
        <v>34.906215921483145</v>
      </c>
      <c r="F31" s="7">
        <f>'[1]Atul Financials'!E11/'[1]Atul Financials'!E12</f>
        <v>70.583957219251317</v>
      </c>
      <c r="G31" s="7">
        <f>'[1]Atul Financials'!F11/'[1]Atul Financials'!F12</f>
        <v>82.106382978723403</v>
      </c>
    </row>
    <row r="32" spans="1:7" ht="16.8" x14ac:dyDescent="0.4">
      <c r="A32" s="4">
        <v>30</v>
      </c>
      <c r="B32" s="10" t="s">
        <v>32</v>
      </c>
      <c r="C32" s="11">
        <f>'[1]Atul Financials'!B36/'[1]Atul Financials'!B35</f>
        <v>0.79727714058070387</v>
      </c>
      <c r="D32" s="11">
        <f>'[1]Atul Financials'!C36/'[1]Atul Financials'!C35</f>
        <v>0.81821018796875167</v>
      </c>
      <c r="E32" s="11">
        <f>'[1]Atul Financials'!D36/'[1]Atul Financials'!D35</f>
        <v>0.7815573878223383</v>
      </c>
      <c r="F32" s="11">
        <f>'[1]Atul Financials'!E36/'[1]Atul Financials'!E35</f>
        <v>0.78124240460179861</v>
      </c>
      <c r="G32" s="11">
        <f>'[1]Atul Financials'!F36/'[1]Atul Financials'!F35</f>
        <v>0.76648243094774593</v>
      </c>
    </row>
    <row r="33" spans="1:7" ht="16.8" x14ac:dyDescent="0.4">
      <c r="A33" s="4">
        <v>31</v>
      </c>
      <c r="B33" s="10" t="s">
        <v>33</v>
      </c>
      <c r="C33" s="7">
        <f>(1.2*'[1]Atul Financials'!B52)+(1.4*'[1]Atul Financials'!B53)+(3.3*'[1]Atul Financials'!B54)+(0.6*'[1]Atul Financials'!B55)+(1*'[1]Atul Financials'!B56)</f>
        <v>5.4895504519246572</v>
      </c>
      <c r="D33" s="7">
        <f>(1.2*'[1]Atul Financials'!C52)+(1.4*'[1]Atul Financials'!C53)+(3.3*'[1]Atul Financials'!C54)+(0.6*'[1]Atul Financials'!C55)+(1*'[1]Atul Financials'!C56)</f>
        <v>6.6217405809477876</v>
      </c>
      <c r="E33" s="7">
        <f>(1.2*'[1]Atul Financials'!D52)+(1.4*'[1]Atul Financials'!D53)+(3.3*'[1]Atul Financials'!D54)+(0.6*'[1]Atul Financials'!D55)+(1*'[1]Atul Financials'!D56)</f>
        <v>6.3252486458432626</v>
      </c>
      <c r="F33" s="7">
        <f>(1.2*'[1]Atul Financials'!E52)+(1.4*'[1]Atul Financials'!E53)+(3.3*'[1]Atul Financials'!E54)+(0.6*'[1]Atul Financials'!E55)+(1*'[1]Atul Financials'!E56)</f>
        <v>8.6339077577767345</v>
      </c>
      <c r="G33" s="7">
        <f>(1.2*'[1]Atul Financials'!F52)+(1.4*'[1]Atul Financials'!F53)+(3.3*'[1]Atul Financials'!F54)+(0.6*'[1]Atul Financials'!F55)+(1*'[1]Atul Financials'!F56)</f>
        <v>7.13076337225072</v>
      </c>
    </row>
    <row r="34" spans="1:7" ht="16.8" x14ac:dyDescent="0.4">
      <c r="A34" s="4">
        <v>32</v>
      </c>
      <c r="B34" s="12" t="s">
        <v>34</v>
      </c>
      <c r="C34" s="7">
        <f>'[1]Atul Financials'!B29/'[1]Atul Financials'!B40</f>
        <v>6.7829042896860689E-2</v>
      </c>
      <c r="D34" s="7">
        <f>'[1]Atul Financials'!C29/'[1]Atul Financials'!C40</f>
        <v>4.5285219523225777E-2</v>
      </c>
      <c r="E34" s="7">
        <f>'[1]Atul Financials'!D29/'[1]Atul Financials'!D40</f>
        <v>5.7773771969355563E-2</v>
      </c>
      <c r="F34" s="7">
        <f>'[1]Atul Financials'!E29/'[1]Atul Financials'!E40</f>
        <v>5.8192328685555496E-2</v>
      </c>
      <c r="G34" s="7">
        <f>'[1]Atul Financials'!F29/'[1]Atul Financials'!F40</f>
        <v>3.5789933995654374E-2</v>
      </c>
    </row>
    <row r="35" spans="1:7" ht="16.8" x14ac:dyDescent="0.4">
      <c r="A35" s="4">
        <v>33</v>
      </c>
      <c r="B35" s="10" t="s">
        <v>35</v>
      </c>
      <c r="C35" s="9">
        <f>C57/'[1]Atul Financials'!B69</f>
        <v>2.4476724262487628</v>
      </c>
      <c r="D35" s="9">
        <f>D57/'[1]Atul Financials'!C69</f>
        <v>11.766577538644395</v>
      </c>
      <c r="E35" s="9">
        <f>E57/'[1]Atul Financials'!D69</f>
        <v>-1.4240591525248576</v>
      </c>
      <c r="F35" s="9">
        <f>F57/'[1]Atul Financials'!E69</f>
        <v>1.6403030177225189</v>
      </c>
      <c r="G35" s="9">
        <f>G57/'[1]Atul Financials'!F69</f>
        <v>47.299708497043163</v>
      </c>
    </row>
    <row r="36" spans="1:7" ht="16.8" x14ac:dyDescent="0.4">
      <c r="A36" s="4">
        <v>34</v>
      </c>
      <c r="B36" s="5" t="s">
        <v>36</v>
      </c>
      <c r="C36" s="7">
        <f>'[1]Atul Financials'!B3/'[1]Atul Financials'!B35</f>
        <v>0.72969050133718749</v>
      </c>
      <c r="D36" s="7">
        <f>'[1]Atul Financials'!C3/'[1]Atul Financials'!C35</f>
        <v>0.94097413652613238</v>
      </c>
      <c r="E36" s="7">
        <f>'[1]Atul Financials'!D3/'[1]Atul Financials'!D35</f>
        <v>0.89039228228201917</v>
      </c>
      <c r="F36" s="7">
        <f>'[1]Atul Financials'!E3/'[1]Atul Financials'!E35</f>
        <v>0.755786680709714</v>
      </c>
      <c r="G36" s="7">
        <f>'[1]Atul Financials'!F3/'[1]Atul Financials'!F35</f>
        <v>0.98616545556176649</v>
      </c>
    </row>
    <row r="37" spans="1:7" ht="16.8" x14ac:dyDescent="0.4">
      <c r="A37" s="4">
        <v>35</v>
      </c>
      <c r="B37" s="5" t="s">
        <v>37</v>
      </c>
      <c r="C37" s="7">
        <f>'[1]Atul Financials'!B6/'[1]Atul Financials'!B32</f>
        <v>4.1317685170713689</v>
      </c>
      <c r="D37" s="7">
        <f>'[1]Atul Financials'!C6/'[1]Atul Financials'!C32</f>
        <v>3.9119553910540192</v>
      </c>
      <c r="E37" s="7">
        <f>'[1]Atul Financials'!D6/'[1]Atul Financials'!D32</f>
        <v>4.5887976081082931</v>
      </c>
      <c r="F37" s="7">
        <f>'[1]Atul Financials'!E6/'[1]Atul Financials'!E32</f>
        <v>3.8749533033867576</v>
      </c>
      <c r="G37" s="7">
        <f>'[1]Atul Financials'!F6/'[1]Atul Financials'!F32</f>
        <v>4.4739014371693964</v>
      </c>
    </row>
    <row r="38" spans="1:7" ht="16.8" x14ac:dyDescent="0.4">
      <c r="A38" s="4">
        <v>36</v>
      </c>
      <c r="B38" s="5" t="s">
        <v>38</v>
      </c>
      <c r="C38" s="7">
        <f>'[1]Atul Financials'!B3/'[1]Atul Financials'!B23</f>
        <v>5.3347783140010723</v>
      </c>
      <c r="D38" s="7">
        <f>'[1]Atul Financials'!C3/'[1]Atul Financials'!C23</f>
        <v>5.9200052355449886</v>
      </c>
      <c r="E38" s="7">
        <f>'[1]Atul Financials'!D3/'[1]Atul Financials'!D23</f>
        <v>5.9003274804905246</v>
      </c>
      <c r="F38" s="7">
        <f>'[1]Atul Financials'!E3/'[1]Atul Financials'!E23</f>
        <v>5.13636989318357</v>
      </c>
      <c r="G38" s="7">
        <f>'[1]Atul Financials'!F3/'[1]Atul Financials'!F23</f>
        <v>5.7721901001269211</v>
      </c>
    </row>
    <row r="39" spans="1:7" ht="16.8" x14ac:dyDescent="0.4">
      <c r="A39" s="4">
        <v>37</v>
      </c>
      <c r="B39" s="5" t="s">
        <v>39</v>
      </c>
      <c r="C39" s="7">
        <f>'[1]Atul Financials'!B22/'[1]Atul Financials'!B3*365</f>
        <v>71.602309085676552</v>
      </c>
      <c r="D39" s="7">
        <f>'[1]Atul Financials'!C22/'[1]Atul Financials'!C3*365</f>
        <v>56.799910456341017</v>
      </c>
      <c r="E39" s="7">
        <f>'[1]Atul Financials'!D22/'[1]Atul Financials'!D3*365</f>
        <v>71.048310433801944</v>
      </c>
      <c r="F39" s="7">
        <f>'[1]Atul Financials'!E22/'[1]Atul Financials'!E3*365</f>
        <v>71.722122916705757</v>
      </c>
      <c r="G39" s="7">
        <f>'[1]Atul Financials'!F22/'[1]Atul Financials'!F3*365</f>
        <v>64.182164444205554</v>
      </c>
    </row>
    <row r="40" spans="1:7" ht="16.8" x14ac:dyDescent="0.4">
      <c r="A40" s="4">
        <v>38</v>
      </c>
      <c r="B40" s="5" t="s">
        <v>40</v>
      </c>
      <c r="C40" s="7">
        <f>'[1]Atul Financials'!B38/'[1]Atul Financials'!B6*365</f>
        <v>72.71306886567308</v>
      </c>
      <c r="D40" s="7">
        <f>'[1]Atul Financials'!C38/'[1]Atul Financials'!C6*365</f>
        <v>60.774835583781922</v>
      </c>
      <c r="E40" s="7">
        <f>'[1]Atul Financials'!D38/'[1]Atul Financials'!D6*365</f>
        <v>69.243341711922014</v>
      </c>
      <c r="F40" s="7">
        <f>'[1]Atul Financials'!E38/'[1]Atul Financials'!E6*365</f>
        <v>96.66217550790067</v>
      </c>
      <c r="G40" s="7">
        <f>'[1]Atul Financials'!F38/'[1]Atul Financials'!F6*365</f>
        <v>76.768086202568995</v>
      </c>
    </row>
    <row r="41" spans="1:7" ht="16.8" x14ac:dyDescent="0.4">
      <c r="A41" s="4">
        <v>39</v>
      </c>
      <c r="B41" s="5" t="s">
        <v>41</v>
      </c>
      <c r="C41" s="7">
        <f>'[1]Atul Financials'!B32/'[1]Atul Financials'!B6*365</f>
        <v>88.339895735183873</v>
      </c>
      <c r="D41" s="7">
        <f>'[1]Atul Financials'!C32/'[1]Atul Financials'!C6*365</f>
        <v>93.303722438832835</v>
      </c>
      <c r="E41" s="7">
        <f>'[1]Atul Financials'!D32/'[1]Atul Financials'!D6*365</f>
        <v>79.541533789821955</v>
      </c>
      <c r="F41" s="7">
        <f>'[1]Atul Financials'!E32/'[1]Atul Financials'!E6*365</f>
        <v>94.194683502633552</v>
      </c>
      <c r="G41" s="7">
        <f>'[1]Atul Financials'!F32/'[1]Atul Financials'!F6*365</f>
        <v>81.584273843755653</v>
      </c>
    </row>
    <row r="42" spans="1:7" ht="16.8" x14ac:dyDescent="0.4">
      <c r="A42" s="4">
        <v>40</v>
      </c>
      <c r="B42" s="5" t="s">
        <v>42</v>
      </c>
      <c r="C42" s="7">
        <f>C39+C41-C40</f>
        <v>87.229135955187331</v>
      </c>
      <c r="D42" s="7">
        <f t="shared" ref="D42:G42" si="0">D39+D41-D40</f>
        <v>89.328797311391938</v>
      </c>
      <c r="E42" s="7">
        <f t="shared" si="0"/>
        <v>81.3465025117019</v>
      </c>
      <c r="F42" s="7">
        <f t="shared" si="0"/>
        <v>69.254630911438639</v>
      </c>
      <c r="G42" s="7">
        <f t="shared" si="0"/>
        <v>68.998352085392199</v>
      </c>
    </row>
    <row r="43" spans="1:7" ht="16.8" x14ac:dyDescent="0.4">
      <c r="A43" s="4">
        <v>41</v>
      </c>
      <c r="B43" s="10" t="s">
        <v>43</v>
      </c>
      <c r="C43" s="13">
        <f>'[1]Atul Financials'!B3/'[1]Atul Financials'!B27</f>
        <v>1.5642456621185943</v>
      </c>
      <c r="D43" s="13">
        <f>'[1]Atul Financials'!C3/'[1]Atul Financials'!C27</f>
        <v>1.9737584732202602</v>
      </c>
      <c r="E43" s="13">
        <f>'[1]Atul Financials'!D3/'[1]Atul Financials'!D27</f>
        <v>2.5409023624252365</v>
      </c>
      <c r="F43" s="13">
        <f>'[1]Atul Financials'!E3/'[1]Atul Financials'!E27</f>
        <v>2.31843204016204</v>
      </c>
      <c r="G43" s="13">
        <f>'[1]Atul Financials'!F3/'[1]Atul Financials'!F27</f>
        <v>2.8565267154262739</v>
      </c>
    </row>
    <row r="44" spans="1:7" ht="16.8" x14ac:dyDescent="0.3">
      <c r="A44" s="4">
        <v>42</v>
      </c>
      <c r="B44" s="14" t="s">
        <v>44</v>
      </c>
      <c r="C44" s="13">
        <f>'[1]Atul Financials'!B3/'[1]Atul Financials'!B45</f>
        <v>3.5828563197040117</v>
      </c>
      <c r="D44" s="13">
        <f>'[1]Atul Financials'!C3/'[1]Atul Financials'!C45</f>
        <v>3.6907844630616911</v>
      </c>
      <c r="E44" s="13">
        <f>'[1]Atul Financials'!D3/'[1]Atul Financials'!D45</f>
        <v>2.9468784799554566</v>
      </c>
      <c r="F44" s="13">
        <f>'[1]Atul Financials'!E3/'[1]Atul Financials'!E45</f>
        <v>2.4012187980617634</v>
      </c>
      <c r="G44" s="13">
        <f>'[1]Atul Financials'!F3/'[1]Atul Financials'!F45</f>
        <v>5.8956571840115233</v>
      </c>
    </row>
    <row r="45" spans="1:7" ht="16.8" x14ac:dyDescent="0.4">
      <c r="A45" s="4">
        <v>43</v>
      </c>
      <c r="B45" s="10" t="s">
        <v>45</v>
      </c>
      <c r="C45" s="15">
        <f>'[1]Atul Financials'!B5/'[1]Atul Financials'!B63</f>
        <v>1.4696989247311827</v>
      </c>
      <c r="D45" s="15">
        <f>'[1]Atul Financials'!C5/'[1]Atul Financials'!C63</f>
        <v>1.738516311166876</v>
      </c>
      <c r="E45" s="15">
        <f>'[1]Atul Financials'!D5/'[1]Atul Financials'!D63</f>
        <v>1.6997000659195782</v>
      </c>
      <c r="F45" s="15">
        <f>'[1]Atul Financials'!E5/'[1]Atul Financials'!E63</f>
        <v>1.2819959879638916</v>
      </c>
      <c r="G45" s="15">
        <f>'[1]Atul Financials'!F5/'[1]Atul Financials'!F63</f>
        <v>1.4348469212246304</v>
      </c>
    </row>
    <row r="46" spans="1:7" ht="16.8" x14ac:dyDescent="0.3">
      <c r="A46" s="4">
        <v>44</v>
      </c>
      <c r="B46" s="5" t="s">
        <v>46</v>
      </c>
      <c r="C46" s="13">
        <f>'[1]Atul Financials'!B47/[1]Atul!C3</f>
        <v>67.191893372284085</v>
      </c>
      <c r="D46" s="13">
        <f>'[1]Atul Financials'!C47/[1]Atul!D3</f>
        <v>40.96784381280505</v>
      </c>
      <c r="E46" s="13">
        <f>'[1]Atul Financials'!D47/[1]Atul!E3</f>
        <v>40.434803897566468</v>
      </c>
      <c r="F46" s="13">
        <f>'[1]Atul Financials'!E47/[1]Atul!F3</f>
        <v>49.595333906045127</v>
      </c>
      <c r="G46" s="13">
        <f>'[1]Atul Financials'!F47/[1]Atul!G3</f>
        <v>30.70897681249722</v>
      </c>
    </row>
    <row r="47" spans="1:7" ht="16.8" x14ac:dyDescent="0.3">
      <c r="A47" s="4">
        <v>45</v>
      </c>
      <c r="B47" s="5" t="s">
        <v>47</v>
      </c>
      <c r="C47" s="13">
        <f>'[1]Atul Financials'!B47/'[1]Atul Financials'!B3</f>
        <v>1.5574901389852887</v>
      </c>
      <c r="D47" s="13">
        <f>'[1]Atul Financials'!C47/'[1]Atul Financials'!C3</f>
        <v>1.3145138110960437</v>
      </c>
      <c r="E47" s="13">
        <f>'[1]Atul Financials'!D47/'[1]Atul Financials'!D3</f>
        <v>1.6253058027235385</v>
      </c>
      <c r="F47" s="13">
        <f>'[1]Atul Financials'!E47/'[1]Atul Financials'!E3</f>
        <v>2.9395921714498576</v>
      </c>
      <c r="G47" s="13">
        <f>'[1]Atul Financials'!F47/'[1]Atul Financials'!F3</f>
        <v>1.6857803208357562</v>
      </c>
    </row>
    <row r="48" spans="1:7" ht="16.8" x14ac:dyDescent="0.3">
      <c r="A48" s="4">
        <v>46</v>
      </c>
      <c r="B48" s="5" t="s">
        <v>48</v>
      </c>
      <c r="C48" s="13">
        <f>'[1]Atul Financials'!B47/[1]Atul!C6</f>
        <v>4.2010761323316652</v>
      </c>
      <c r="D48" s="13">
        <f>'[1]Atul Financials'!C47/[1]Atul!D6</f>
        <v>4.4662550276156816</v>
      </c>
      <c r="E48" s="13">
        <f>'[1]Atul Financials'!D47/[1]Atul!E6</f>
        <v>5.4839979200150673</v>
      </c>
      <c r="F48" s="13">
        <f>'[1]Atul Financials'!E47/[1]Atul!F6</f>
        <v>8.4225386091285017</v>
      </c>
      <c r="G48" s="13">
        <f>'[1]Atul Financials'!F47/[1]Atul!G6</f>
        <v>6.4399840944025497</v>
      </c>
    </row>
    <row r="49" spans="1:7" ht="16.8" x14ac:dyDescent="0.3">
      <c r="A49" s="4">
        <v>47</v>
      </c>
      <c r="B49" s="5" t="s">
        <v>49</v>
      </c>
      <c r="C49" s="13">
        <f>'[1]Atul Financials'!B47/'[1]Atul Financials'!B60</f>
        <v>1.4340324051343201</v>
      </c>
      <c r="D49" s="13">
        <f>'[1]Atul Financials'!C47/'[1]Atul Financials'!C60</f>
        <v>1.5223068831387745</v>
      </c>
      <c r="E49" s="13">
        <f>'[1]Atul Financials'!D47/'[1]Atul Financials'!D60</f>
        <v>1.8672654216723081</v>
      </c>
      <c r="F49" s="13">
        <f>'[1]Atul Financials'!E47/'[1]Atul Financials'!E60</f>
        <v>2.875101240573815</v>
      </c>
      <c r="G49" s="13">
        <f>'[1]Atul Financials'!F47/'[1]Atul Financials'!F60</f>
        <v>2.2003392986976547</v>
      </c>
    </row>
    <row r="50" spans="1:7" ht="16.8" x14ac:dyDescent="0.3">
      <c r="A50" s="4">
        <v>48</v>
      </c>
      <c r="B50" s="5" t="s">
        <v>50</v>
      </c>
      <c r="C50" s="13">
        <f>'[1]Atul Financials'!B47/'[1]Atul Financials'!B61</f>
        <v>44.994498104902789</v>
      </c>
      <c r="D50" s="13">
        <f>'[1]Atul Financials'!C47/'[1]Atul Financials'!C61</f>
        <v>-42.470087505208674</v>
      </c>
      <c r="E50" s="13">
        <f>'[1]Atul Financials'!D47/'[1]Atul Financials'!D61</f>
        <v>-22.973988037279177</v>
      </c>
      <c r="F50" s="13">
        <f>'[1]Atul Financials'!E47/'[1]Atul Financials'!E61</f>
        <v>27.738721424236289</v>
      </c>
      <c r="G50" s="13">
        <f>'[1]Atul Financials'!F47/'[1]Atul Financials'!F61</f>
        <v>13.599006681251108</v>
      </c>
    </row>
    <row r="51" spans="1:7" ht="16.8" x14ac:dyDescent="0.3">
      <c r="A51" s="4">
        <v>49</v>
      </c>
      <c r="B51" s="5" t="s">
        <v>51</v>
      </c>
      <c r="C51" s="13">
        <f>'[1]Atul Financials'!B47/'[1]Atul Financials'!B50</f>
        <v>11.027177658586281</v>
      </c>
      <c r="D51" s="13">
        <f>'[1]Atul Financials'!C47/'[1]Atul Financials'!C50</f>
        <v>10.095727971246232</v>
      </c>
      <c r="E51" s="13">
        <f>'[1]Atul Financials'!D47/'[1]Atul Financials'!D50</f>
        <v>35.679412400086413</v>
      </c>
      <c r="F51" s="13">
        <f>'[1]Atul Financials'!E47/'[1]Atul Financials'!E50</f>
        <v>15.278222717459432</v>
      </c>
      <c r="G51" s="13">
        <f>'[1]Atul Financials'!F47/'[1]Atul Financials'!F50</f>
        <v>7.8286323719621507</v>
      </c>
    </row>
    <row r="52" spans="1:7" ht="16.8" x14ac:dyDescent="0.3">
      <c r="A52" s="4">
        <v>50</v>
      </c>
      <c r="B52" s="14" t="s">
        <v>52</v>
      </c>
      <c r="C52" s="13">
        <f>'[1]Atul Financials'!B60/'[1]Atul Financials'!B59</f>
        <v>1741.505236914026</v>
      </c>
      <c r="D52" s="13">
        <f>'[1]Atul Financials'!C60/'[1]Atul Financials'!C59</f>
        <v>1586.349273379212</v>
      </c>
      <c r="E52" s="13">
        <f>'[1]Atul Financials'!D60/'[1]Atul Financials'!D59</f>
        <v>1493.2314982704893</v>
      </c>
      <c r="F52" s="13">
        <f>'[1]Atul Financials'!E60/'[1]Atul Financials'!E59</f>
        <v>1288.1646945963441</v>
      </c>
      <c r="G52" s="13">
        <f>'[1]Atul Financials'!F60/'[1]Atul Financials'!F59</f>
        <v>1056.1441584169086</v>
      </c>
    </row>
    <row r="53" spans="1:7" ht="16.8" x14ac:dyDescent="0.3">
      <c r="A53" s="4">
        <v>51</v>
      </c>
      <c r="B53" s="14" t="s">
        <v>53</v>
      </c>
      <c r="C53" s="13">
        <f>('[1]Atul Financials'!B35-'[1]Atul Financials'!B41)/'[1]Atul Financials'!B59</f>
        <v>1751.9796757206036</v>
      </c>
      <c r="D53" s="13">
        <f>('[1]Atul Financials'!C35-'[1]Atul Financials'!C41)/'[1]Atul Financials'!C59</f>
        <v>1597.4345297986247</v>
      </c>
      <c r="E53" s="13">
        <f>('[1]Atul Financials'!D35-'[1]Atul Financials'!D41)/'[1]Atul Financials'!D59</f>
        <v>1505.8357279568975</v>
      </c>
      <c r="F53" s="13">
        <f>('[1]Atul Financials'!E35-'[1]Atul Financials'!E41)/'[1]Atul Financials'!E59</f>
        <v>1302.3389394869139</v>
      </c>
      <c r="G53" s="13">
        <f>('[1]Atul Financials'!F35-'[1]Atul Financials'!F41)/'[1]Atul Financials'!F59</f>
        <v>1071.4312176636092</v>
      </c>
    </row>
    <row r="54" spans="1:7" ht="16.8" x14ac:dyDescent="0.3">
      <c r="A54" s="4">
        <v>52</v>
      </c>
      <c r="B54" s="14" t="s">
        <v>54</v>
      </c>
      <c r="C54" s="13">
        <f>'[1]Atul Financials'!B25/'[1]Atul Financials'!B59</f>
        <v>1896.0091472015265</v>
      </c>
      <c r="D54" s="13">
        <f>'[1]Atul Financials'!C25/'[1]Atul Financials'!C59</f>
        <v>1667.9502998705716</v>
      </c>
      <c r="E54" s="13">
        <f>'[1]Atul Financials'!D25/'[1]Atul Financials'!D59</f>
        <v>1589.5577958122897</v>
      </c>
      <c r="F54" s="13">
        <f>'[1]Atul Financials'!E25/'[1]Atul Financials'!E59</f>
        <v>1394.8294326473174</v>
      </c>
      <c r="G54" s="13">
        <f>'[1]Atul Financials'!F25/'[1]Atul Financials'!F59</f>
        <v>1151.3994782394318</v>
      </c>
    </row>
    <row r="55" spans="1:7" ht="16.8" x14ac:dyDescent="0.3">
      <c r="A55" s="4">
        <v>53</v>
      </c>
      <c r="B55" s="5" t="s">
        <v>55</v>
      </c>
      <c r="C55" s="13">
        <f>('[1]Atul Financials'!B5-'[1]Atul Financials'!C5)/'[1]Atul Financials'!C5*100</f>
        <v>-13.68579259128283</v>
      </c>
      <c r="D55" s="13">
        <f>('[1]Atul Financials'!C5-'[1]Atul Financials'!D5)/'[1]Atul Financials'!D5*100</f>
        <v>7.4754357762139581</v>
      </c>
      <c r="E55" s="13">
        <f>('[1]Atul Financials'!D5-'[1]Atul Financials'!E5)/'[1]Atul Financials'!E5*100</f>
        <v>34.488388165186677</v>
      </c>
      <c r="F55" s="13">
        <f>('[1]Atul Financials'!E5-'[1]Atul Financials'!F5)/'[1]Atul Financials'!F5*100</f>
        <v>-8.0710124427609156</v>
      </c>
      <c r="G55" s="13">
        <f>('[1]Atul Financials'!F5-'[1]Atul Financials'!G5)/'[1]Atul Financials'!G5*100</f>
        <v>2.4168420225552349</v>
      </c>
    </row>
    <row r="56" spans="1:7" ht="16.8" x14ac:dyDescent="0.3">
      <c r="A56" s="4">
        <v>54</v>
      </c>
      <c r="B56" s="5" t="s">
        <v>56</v>
      </c>
      <c r="C56" s="13">
        <f>('[1]Atul Financials'!B15-'[1]Atul Financials'!C15)/'[1]Atul Financials'!C15*100</f>
        <v>-36.024317549296327</v>
      </c>
      <c r="D56" s="13">
        <f>('[1]Atul Financials'!C15-'[1]Atul Financials'!D15)/'[1]Atul Financials'!D15*100</f>
        <v>-16.223501008697955</v>
      </c>
      <c r="E56" s="13">
        <f>('[1]Atul Financials'!D15-'[1]Atul Financials'!E15)/'[1]Atul Financials'!E15*100</f>
        <v>-8.3755037726129462</v>
      </c>
      <c r="F56" s="13">
        <f>('[1]Atul Financials'!E15-'[1]Atul Financials'!F15)/'[1]Atul Financials'!F15*100</f>
        <v>-1.6231685322919596</v>
      </c>
      <c r="G56" s="13">
        <f>('[1]Atul Financials'!F15-'[1]Atul Financials'!G15)/'[1]Atul Financials'!G15*100</f>
        <v>53.871382046695103</v>
      </c>
    </row>
    <row r="57" spans="1:7" ht="16.8" x14ac:dyDescent="0.3">
      <c r="A57" s="4">
        <v>55</v>
      </c>
      <c r="B57" s="5" t="s">
        <v>57</v>
      </c>
      <c r="C57" s="13">
        <f>('[1]Atul Financials'!B11-'[1]Atul Financials'!C11)/'[1]Atul Financials'!C11*100</f>
        <v>-31.651185359767105</v>
      </c>
      <c r="D57" s="13">
        <f>('[1]Atul Financials'!C11-'[1]Atul Financials'!D11)/'[1]Atul Financials'!D11*100</f>
        <v>80.274297853728527</v>
      </c>
      <c r="E57" s="13">
        <f>('[1]Atul Financials'!D11-'[1]Atul Financials'!E11)/'[1]Atul Financials'!E11*100</f>
        <v>-51.498575671252723</v>
      </c>
      <c r="F57" s="13">
        <f>('[1]Atul Financials'!E11-'[1]Atul Financials'!F11)/'[1]Atul Financials'!F11*100</f>
        <v>-14.490800725576605</v>
      </c>
      <c r="G57" s="13">
        <f>('[1]Atul Financials'!F11-'[1]Atul Financials'!G11)/'[1]Atul Financials'!G11*100</f>
        <v>64.720947604311121</v>
      </c>
    </row>
    <row r="58" spans="1:7" ht="16.8" x14ac:dyDescent="0.3">
      <c r="A58" s="4">
        <v>56</v>
      </c>
      <c r="B58" s="5" t="s">
        <v>58</v>
      </c>
      <c r="C58" s="13">
        <f>('[1]Atul Financials'!B9-'[1]Atul Financials'!C9)/'[1]Atul Financials'!C9*100</f>
        <v>-17.754404078208701</v>
      </c>
      <c r="D58" s="13">
        <f>('[1]Atul Financials'!C9-'[1]Atul Financials'!D9)/'[1]Atul Financials'!D9*100</f>
        <v>55.974475623012133</v>
      </c>
      <c r="E58" s="13">
        <f>('[1]Atul Financials'!D9-'[1]Atul Financials'!E9)/'[1]Atul Financials'!E9*100</f>
        <v>-37.612397649068093</v>
      </c>
      <c r="F58" s="13">
        <f>('[1]Atul Financials'!E9-'[1]Atul Financials'!F9)/'[1]Atul Financials'!F9*100</f>
        <v>-11.721599538807812</v>
      </c>
      <c r="G58" s="13">
        <f>('[1]Atul Financials'!F9-'[1]Atul Financials'!G9)/'[1]Atul Financials'!G9*100</f>
        <v>53.544071085690916</v>
      </c>
    </row>
    <row r="59" spans="1:7" ht="16.8" x14ac:dyDescent="0.3">
      <c r="A59" s="4">
        <v>57</v>
      </c>
      <c r="B59" s="5" t="s">
        <v>59</v>
      </c>
      <c r="C59" s="13">
        <f>'[1]Atul Financials'!B62/[1]Atul!C3</f>
        <v>0.22853885579094221</v>
      </c>
      <c r="D59" s="13">
        <f>'[1]Atul Financials'!C62/[1]Atul!D3</f>
        <v>0.1868400189532404</v>
      </c>
      <c r="E59" s="13">
        <f>'[1]Atul Financials'!D62/[1]Atul!E3</f>
        <v>9.7475676124311891E-2</v>
      </c>
      <c r="F59" s="16">
        <v>0</v>
      </c>
      <c r="G59" s="13">
        <f>'[1]Atul Financials'!F62/[1]Atul!G3</f>
        <v>0.22545337084841091</v>
      </c>
    </row>
    <row r="60" spans="1:7" ht="16.8" x14ac:dyDescent="0.3">
      <c r="A60" s="4">
        <v>58</v>
      </c>
      <c r="B60" s="5" t="s">
        <v>60</v>
      </c>
      <c r="C60" s="17">
        <f>'[1]Atul Financials'!B62/'[1]Atul Financials'!B47</f>
        <v>3.4012861421346989E-3</v>
      </c>
      <c r="D60" s="17">
        <f>'[1]Atul Financials'!C62/'[1]Atul Financials'!C47</f>
        <v>4.5606505386754344E-3</v>
      </c>
      <c r="E60" s="17">
        <f>'[1]Atul Financials'!D62/'[1]Atul Financials'!D47</f>
        <v>2.4106874951402538E-3</v>
      </c>
      <c r="F60" s="16">
        <v>0</v>
      </c>
      <c r="G60" s="17">
        <f>'[1]Atul Financials'!F62/'[1]Atul Financials'!F47</f>
        <v>7.3416112892651366E-3</v>
      </c>
    </row>
    <row r="61" spans="1:7" ht="16.8" x14ac:dyDescent="0.3">
      <c r="A61" s="4">
        <v>59</v>
      </c>
      <c r="B61" s="5" t="s">
        <v>61</v>
      </c>
      <c r="C61" s="13">
        <f>'[1]Atul Financials'!B15/'[1]Atul Financials'!B36*100</f>
        <v>6.2772713275580578</v>
      </c>
      <c r="D61" s="13">
        <f>'[1]Atul Financials'!C15/'[1]Atul Financials'!C36*100</f>
        <v>10.735005572718681</v>
      </c>
      <c r="E61" s="13">
        <f>'[1]Atul Financials'!D15/'[1]Atul Financials'!D36*100</f>
        <v>13.559679271005237</v>
      </c>
      <c r="F61" s="13">
        <f>'[1]Atul Financials'!E15/'[1]Atul Financials'!E36*100</f>
        <v>17.111597941485293</v>
      </c>
      <c r="G61" s="13">
        <f>'[1]Atul Financials'!F15/'[1]Atul Financials'!F36*100</f>
        <v>21.089376255394857</v>
      </c>
    </row>
    <row r="62" spans="1:7" ht="16.8" x14ac:dyDescent="0.3">
      <c r="A62" s="4">
        <v>60</v>
      </c>
      <c r="B62" s="5" t="s">
        <v>62</v>
      </c>
      <c r="C62" s="13">
        <f>'[1]Atul Financials'!B15/'[1]Atul Financials'!B25*100</f>
        <v>5.8004212696429951</v>
      </c>
      <c r="D62" s="13">
        <f>'[1]Atul Financials'!C15/'[1]Atul Financials'!C25*100</f>
        <v>10.281162802496068</v>
      </c>
      <c r="E62" s="13">
        <f>'[1]Atul Financials'!D15/'[1]Atul Financials'!D25*100</f>
        <v>12.845490462636475</v>
      </c>
      <c r="F62" s="13">
        <f>'[1]Atul Financials'!E15/'[1]Atul Financials'!E25*100</f>
        <v>15.976935813395043</v>
      </c>
      <c r="G62" s="13">
        <f>'[1]Atul Financials'!F15/'[1]Atul Financials'!F25*100</f>
        <v>19.624653743663547</v>
      </c>
    </row>
    <row r="63" spans="1:7" ht="16.8" x14ac:dyDescent="0.3">
      <c r="A63" s="4">
        <v>61</v>
      </c>
      <c r="B63" s="5" t="s">
        <v>63</v>
      </c>
      <c r="C63" s="13">
        <f>'[1]Atul Financials'!B15/'[1]Atul Financials'!B35*100</f>
        <v>5.0047249346847265</v>
      </c>
      <c r="D63" s="13">
        <f>'[1]Atul Financials'!C15/'[1]Atul Financials'!C35*100</f>
        <v>8.7834909274997486</v>
      </c>
      <c r="E63" s="13">
        <f>'[1]Atul Financials'!D15/'[1]Atul Financials'!D35*100</f>
        <v>10.597667510755562</v>
      </c>
      <c r="F63" s="13">
        <f>'[1]Atul Financials'!E15/'[1]Atul Financials'!E35*100</f>
        <v>13.368305922385156</v>
      </c>
      <c r="G63" s="13">
        <f>'[1]Atul Financials'!F15/'[1]Atul Financials'!F35*100</f>
        <v>16.164636379406719</v>
      </c>
    </row>
    <row r="64" spans="1:7" ht="16.8" x14ac:dyDescent="0.3">
      <c r="A64" s="4">
        <v>62</v>
      </c>
      <c r="B64" s="5" t="s">
        <v>64</v>
      </c>
      <c r="C64" s="13">
        <f>'[1]Atul Financials'!B50/'[1]Atul Financials'!B9</f>
        <v>1.047357519457695</v>
      </c>
      <c r="D64" s="13">
        <f>'[1]Atul Financials'!C50/'[1]Atul Financials'!C9</f>
        <v>0.91203458733948473</v>
      </c>
      <c r="E64" s="13">
        <f>'[1]Atul Financials'!D50/'[1]Atul Financials'!D9</f>
        <v>0.46590039856676957</v>
      </c>
      <c r="F64" s="13">
        <f>'[1]Atul Financials'!E50/'[1]Atul Financials'!E9</f>
        <v>0.90163007987140231</v>
      </c>
      <c r="G64" s="13">
        <f>'[1]Atul Financials'!F50/'[1]Atul Financials'!F9</f>
        <v>0.97712885666456017</v>
      </c>
    </row>
    <row r="65" spans="1:7" ht="16.8" x14ac:dyDescent="0.3">
      <c r="A65" s="4">
        <v>63</v>
      </c>
      <c r="B65" s="5" t="s">
        <v>65</v>
      </c>
      <c r="C65" s="13">
        <f>'[1]Atul Financials'!B61/'[1]Atul Financials'!B5</f>
        <v>3.4194072999475328E-2</v>
      </c>
      <c r="D65" s="13">
        <f>'[1]Atul Financials'!C61/'[1]Atul Financials'!C5</f>
        <v>-3.0310028706027524E-2</v>
      </c>
      <c r="E65" s="13">
        <f>'[1]Atul Financials'!D61/'[1]Atul Financials'!D5</f>
        <v>-6.97028635476033E-2</v>
      </c>
      <c r="F65" s="13">
        <f>'[1]Atul Financials'!E61/'[1]Atul Financials'!E5</f>
        <v>0.10312821917093717</v>
      </c>
      <c r="G65" s="13">
        <f>'[1]Atul Financials'!F61/'[1]Atul Financials'!F5</f>
        <v>0.12164417060247895</v>
      </c>
    </row>
    <row r="66" spans="1:7" ht="16.8" x14ac:dyDescent="0.3">
      <c r="A66" s="4">
        <v>64</v>
      </c>
      <c r="B66" s="5" t="s">
        <v>66</v>
      </c>
      <c r="C66" s="13">
        <f>'[1]Atul Financials'!B57/'[1]Atul Financials'!B3*100</f>
        <v>10.662592473464136</v>
      </c>
      <c r="D66" s="13">
        <f>'[1]Atul Financials'!C57/'[1]Atul Financials'!C3*100</f>
        <v>16.115647662284061</v>
      </c>
      <c r="E66" s="13">
        <f>'[1]Atul Financials'!D57/'[1]Atul Financials'!D3*100</f>
        <v>11.62985225029473</v>
      </c>
      <c r="F66" s="13">
        <f>'[1]Atul Financials'!E57/'[1]Atul Financials'!E3*100</f>
        <v>8.6429744845865031</v>
      </c>
      <c r="G66" s="13">
        <f>'[1]Atul Financials'!F57/'[1]Atul Financials'!F3*100</f>
        <v>9.1371736549183247</v>
      </c>
    </row>
    <row r="67" spans="1:7" ht="16.8" x14ac:dyDescent="0.3">
      <c r="A67" s="4">
        <v>65</v>
      </c>
      <c r="B67" s="5" t="s">
        <v>67</v>
      </c>
      <c r="C67" s="13">
        <f>'[1]Atul Financials'!B49/'[1]Atul Financials'!B27*100</f>
        <v>7.8856427876308306</v>
      </c>
      <c r="D67" s="13">
        <f>'[1]Atul Financials'!C49/'[1]Atul Financials'!C27*100</f>
        <v>7.0269542955226472</v>
      </c>
      <c r="E67" s="13">
        <f>'[1]Atul Financials'!D49/'[1]Atul Financials'!D27*100</f>
        <v>8.8360904962893319</v>
      </c>
      <c r="F67" s="13">
        <f>'[1]Atul Financials'!E49/'[1]Atul Financials'!E27*100</f>
        <v>8.4698163381961873</v>
      </c>
      <c r="G67" s="13">
        <f>'[1]Atul Financials'!F49/'[1]Atul Financials'!F27*100</f>
        <v>9.0872927251409745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403A-6933-4E3C-82AC-C2D016C26930}">
  <dimension ref="A1:G67"/>
  <sheetViews>
    <sheetView workbookViewId="0">
      <selection activeCell="J21" sqref="J21"/>
    </sheetView>
  </sheetViews>
  <sheetFormatPr defaultRowHeight="14.4" x14ac:dyDescent="0.3"/>
  <cols>
    <col min="1" max="1" width="24.6640625" customWidth="1"/>
    <col min="2" max="2" width="34.44140625" customWidth="1"/>
    <col min="3" max="3" width="12.21875" bestFit="1" customWidth="1"/>
    <col min="4" max="4" width="10.33203125" customWidth="1"/>
    <col min="5" max="6" width="11.109375" customWidth="1"/>
    <col min="7" max="7" width="11.109375" bestFit="1" customWidth="1"/>
  </cols>
  <sheetData>
    <row r="1" spans="1:7" ht="15.6" x14ac:dyDescent="0.3">
      <c r="A1" s="24" t="s">
        <v>68</v>
      </c>
      <c r="B1" s="25"/>
      <c r="C1" s="25"/>
      <c r="D1" s="25"/>
      <c r="E1" s="25"/>
      <c r="F1" s="25"/>
      <c r="G1" s="26"/>
    </row>
    <row r="2" spans="1:7" x14ac:dyDescent="0.3">
      <c r="A2" s="1" t="s">
        <v>1</v>
      </c>
      <c r="B2" s="2" t="s">
        <v>2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ht="16.8" x14ac:dyDescent="0.4">
      <c r="A3" s="4">
        <v>1</v>
      </c>
      <c r="B3" s="5" t="s">
        <v>3</v>
      </c>
      <c r="C3" s="6">
        <v>10.38</v>
      </c>
      <c r="D3" s="6">
        <v>10.130000000000001</v>
      </c>
      <c r="E3" s="6">
        <v>10.25</v>
      </c>
      <c r="F3" s="6">
        <v>10.039999999999999</v>
      </c>
      <c r="G3" s="6">
        <v>98.24</v>
      </c>
    </row>
    <row r="4" spans="1:7" ht="16.8" x14ac:dyDescent="0.4">
      <c r="A4" s="4">
        <v>2</v>
      </c>
      <c r="B4" s="5" t="s">
        <v>4</v>
      </c>
      <c r="C4" s="6">
        <v>10.38</v>
      </c>
      <c r="D4" s="6">
        <v>10.130000000000001</v>
      </c>
      <c r="E4" s="6">
        <v>10.25</v>
      </c>
      <c r="F4" s="6">
        <v>10.039999999999999</v>
      </c>
      <c r="G4" s="6">
        <v>98.24</v>
      </c>
    </row>
    <row r="5" spans="1:7" ht="16.8" x14ac:dyDescent="0.4">
      <c r="A5" s="4">
        <v>3</v>
      </c>
      <c r="B5" s="5" t="s">
        <v>5</v>
      </c>
      <c r="C5" s="7">
        <f>'[1]CESE Financials'!B51/'[1]CESE Financials'!B60</f>
        <v>17.738853755209369</v>
      </c>
      <c r="D5" s="7">
        <f>'[1]CESE Financials'!C51/'[1]CESE Financials'!C60</f>
        <v>14.924518194027609</v>
      </c>
      <c r="E5" s="7">
        <f>'[1]CESE Financials'!D51/'[1]CESE Financials'!D60</f>
        <v>18.852789285590809</v>
      </c>
      <c r="F5" s="7">
        <f>'[1]CESE Financials'!E51/'[1]CESE Financials'!E60</f>
        <v>211.67641767627543</v>
      </c>
      <c r="G5" s="7">
        <f>'[1]CESE Financials'!F51/'[1]CESE Financials'!F60</f>
        <v>226.56811980937144</v>
      </c>
    </row>
    <row r="6" spans="1:7" ht="16.8" x14ac:dyDescent="0.4">
      <c r="A6" s="4">
        <v>4</v>
      </c>
      <c r="B6" s="5" t="s">
        <v>6</v>
      </c>
      <c r="C6" s="7">
        <f>'[1]CESE Financials'!B37/'[1]CESE Financials'!B60</f>
        <v>90.416546180801575</v>
      </c>
      <c r="D6" s="7">
        <f>'[1]CESE Financials'!C37/'[1]CESE Financials'!C60</f>
        <v>85.91848265655716</v>
      </c>
      <c r="E6" s="7">
        <f>'[1]CESE Financials'!D37/'[1]CESE Financials'!D60</f>
        <v>81.705126750602005</v>
      </c>
      <c r="F6" s="7">
        <f>'[1]CESE Financials'!E37/'[1]CESE Financials'!E60</f>
        <v>774.69214517707678</v>
      </c>
      <c r="G6" s="7">
        <f>'[1]CESE Financials'!F37/'[1]CESE Financials'!F60</f>
        <v>732.75774565973074</v>
      </c>
    </row>
    <row r="7" spans="1:7" ht="16.8" x14ac:dyDescent="0.4">
      <c r="A7" s="4">
        <v>5</v>
      </c>
      <c r="B7" s="5" t="s">
        <v>7</v>
      </c>
      <c r="C7" s="7">
        <f>'[1]CESE Financials'!B52/'[1]CESE Financials'!B60</f>
        <v>4.5731255486741667</v>
      </c>
      <c r="D7" s="7">
        <f>'[1]CESE Financials'!C52/'[1]CESE Financials'!C60</f>
        <v>4.5549446965258573</v>
      </c>
      <c r="E7" s="7">
        <f>'[1]CESE Financials'!D52/'[1]CESE Financials'!D60</f>
        <v>4.5461937469440992</v>
      </c>
      <c r="F7" s="7">
        <f>'[1]CESE Financials'!E52/'[1]CESE Financials'!E60</f>
        <v>44.813160172862332</v>
      </c>
      <c r="G7" s="7">
        <f>'[1]CESE Financials'!F52/'[1]CESE Financials'!F60</f>
        <v>19.939340378918985</v>
      </c>
    </row>
    <row r="8" spans="1:7" ht="16.8" x14ac:dyDescent="0.4">
      <c r="A8" s="4">
        <v>6</v>
      </c>
      <c r="B8" s="5" t="s">
        <v>8</v>
      </c>
      <c r="C8" s="7">
        <f>'[1]CESE Financials'!B3/'[1]CESE Financials'!B60</f>
        <v>115.37078418383247</v>
      </c>
      <c r="D8" s="7">
        <f>'[1]CESE Financials'!C3/'[1]CESE Financials'!C60</f>
        <v>107.47335394317751</v>
      </c>
      <c r="E8" s="7">
        <f>'[1]CESE Financials'!D3/'[1]CESE Financials'!D60</f>
        <v>94.630052965197777</v>
      </c>
      <c r="F8" s="7">
        <f>'[1]CESE Financials'!E3/'[1]CESE Financials'!E60</f>
        <v>877.47204801483088</v>
      </c>
      <c r="G8" s="7">
        <f>'[1]CESE Financials'!F3/'[1]CESE Financials'!F60</f>
        <v>830.93132969177657</v>
      </c>
    </row>
    <row r="9" spans="1:7" ht="16.8" x14ac:dyDescent="0.4">
      <c r="A9" s="4">
        <v>7</v>
      </c>
      <c r="B9" s="5" t="s">
        <v>9</v>
      </c>
      <c r="C9" s="7">
        <f>'[1]CESE Financials'!B9/'[1]CESE Financials'!B60</f>
        <v>17.928055320304633</v>
      </c>
      <c r="D9" s="7">
        <f>'[1]CESE Financials'!C9/'[1]CESE Financials'!C60</f>
        <v>18.543413042187435</v>
      </c>
      <c r="E9" s="7">
        <f>'[1]CESE Financials'!D9/'[1]CESE Financials'!D60</f>
        <v>24.083895715748575</v>
      </c>
      <c r="F9" s="7">
        <f>'[1]CESE Financials'!E9/'[1]CESE Financials'!E60</f>
        <v>257.06593349400538</v>
      </c>
      <c r="G9" s="7">
        <f>'[1]CESE Financials'!F9/'[1]CESE Financials'!F60</f>
        <v>232.00427004093629</v>
      </c>
    </row>
    <row r="10" spans="1:7" ht="16.8" x14ac:dyDescent="0.4">
      <c r="A10" s="4">
        <v>8</v>
      </c>
      <c r="B10" s="5" t="s">
        <v>10</v>
      </c>
      <c r="C10" s="7">
        <f>'[1]CESE Financials'!B11/'[1]CESE Financials'!B60</f>
        <v>8.7491390404657707</v>
      </c>
      <c r="D10" s="7">
        <f>'[1]CESE Financials'!C11/'[1]CESE Financials'!C60</f>
        <v>11.920830189309523</v>
      </c>
      <c r="E10" s="7">
        <f>'[1]CESE Financials'!D11/'[1]CESE Financials'!D60</f>
        <v>17.410089632129164</v>
      </c>
      <c r="F10" s="7">
        <f>'[1]CESE Financials'!E11/'[1]CESE Financials'!E60</f>
        <v>191.68653301959981</v>
      </c>
      <c r="G10" s="7">
        <f>'[1]CESE Financials'!F11/'[1]CESE Financials'!F60</f>
        <v>173.05455433250725</v>
      </c>
    </row>
    <row r="11" spans="1:7" ht="16.8" x14ac:dyDescent="0.4">
      <c r="A11" s="4">
        <v>9</v>
      </c>
      <c r="B11" s="5" t="s">
        <v>11</v>
      </c>
      <c r="C11" s="7">
        <f>'[1]CESE Financials'!B13/'[1]CESE Financials'!B60</f>
        <v>12.69740152547006</v>
      </c>
      <c r="D11" s="7">
        <f>'[1]CESE Financials'!C13/'[1]CESE Financials'!C60</f>
        <v>13.119634842789907</v>
      </c>
      <c r="E11" s="7">
        <f>'[1]CESE Financials'!D13/'[1]CESE Financials'!D60</f>
        <v>14.450231814540402</v>
      </c>
      <c r="F11" s="7">
        <f>'[1]CESE Financials'!E13/'[1]CESE Financials'!E60</f>
        <v>132.13481233132214</v>
      </c>
      <c r="G11" s="7">
        <f>'[1]CESE Financials'!F13/'[1]CESE Financials'!F60</f>
        <v>125.87562020374881</v>
      </c>
    </row>
    <row r="12" spans="1:7" ht="16.8" x14ac:dyDescent="0.4">
      <c r="A12" s="4">
        <v>10</v>
      </c>
      <c r="B12" s="5" t="s">
        <v>12</v>
      </c>
      <c r="C12" s="7">
        <f>'[1]CESE Financials'!B15/'[1]CESE Financials'!B60</f>
        <v>10.918242948433905</v>
      </c>
      <c r="D12" s="7">
        <f>'[1]CESE Financials'!C15/'[1]CESE Financials'!C60</f>
        <v>10.541348602654029</v>
      </c>
      <c r="E12" s="7">
        <f>'[1]CESE Financials'!D15/'[1]CESE Financials'!D60</f>
        <v>10.592270076513399</v>
      </c>
      <c r="F12" s="7">
        <f>'[1]CESE Financials'!E15/'[1]CESE Financials'!E60</f>
        <v>102.80932413376179</v>
      </c>
      <c r="G12" s="7">
        <f>'[1]CESE Financials'!F15/'[1]CESE Financials'!F60</f>
        <v>98.512306132236219</v>
      </c>
    </row>
    <row r="13" spans="1:7" ht="16.8" x14ac:dyDescent="0.4">
      <c r="A13" s="4">
        <v>11</v>
      </c>
      <c r="B13" s="5" t="s">
        <v>13</v>
      </c>
      <c r="C13" s="7">
        <f>'[1]CESE Financials'!B7/'[1]CESE Financials'!B5*100</f>
        <v>28.003777600220271</v>
      </c>
      <c r="D13" s="7">
        <f>'[1]CESE Financials'!C7/'[1]CESE Financials'!C5*100</f>
        <v>28.999142569762391</v>
      </c>
      <c r="E13" s="7">
        <f>'[1]CESE Financials'!D7/'[1]CESE Financials'!D5*100</f>
        <v>38.446531357916058</v>
      </c>
      <c r="F13" s="7">
        <f>'[1]CESE Financials'!E7/'[1]CESE Financials'!E5*100</f>
        <v>41.045608290211305</v>
      </c>
      <c r="G13" s="7">
        <f>'[1]CESE Financials'!F7/'[1]CESE Financials'!F5*100</f>
        <v>39.270969565190263</v>
      </c>
    </row>
    <row r="14" spans="1:7" ht="16.8" x14ac:dyDescent="0.4">
      <c r="A14" s="4">
        <v>12</v>
      </c>
      <c r="B14" s="5" t="s">
        <v>14</v>
      </c>
      <c r="C14" s="19">
        <f>'[1]CESE Financials'!B14/'[1]CESE Financials'!B13</f>
        <v>0.14011989567056615</v>
      </c>
      <c r="D14" s="19">
        <f>'[1]CESE Financials'!C14/'[1]CESE Financials'!C13</f>
        <v>0.19652118912080963</v>
      </c>
      <c r="E14" s="19">
        <f>'[1]CESE Financials'!D14/'[1]CESE Financials'!D13</f>
        <v>0.26698268841230394</v>
      </c>
      <c r="F14" s="19">
        <f>'[1]CESE Financials'!E14/'[1]CESE Financials'!E13</f>
        <v>0.22193612478162075</v>
      </c>
      <c r="G14" s="19">
        <f>'[1]CESE Financials'!F14/'[1]CESE Financials'!F13</f>
        <v>0.21738374776005803</v>
      </c>
    </row>
    <row r="15" spans="1:7" ht="16.8" x14ac:dyDescent="0.4">
      <c r="A15" s="4">
        <v>13</v>
      </c>
      <c r="B15" s="5" t="s">
        <v>15</v>
      </c>
      <c r="C15" s="11">
        <f>'[1]CESE Financials'!B15/'[1]CESE Financials'!B34</f>
        <v>285.46153846153845</v>
      </c>
      <c r="D15" s="11"/>
      <c r="E15" s="11">
        <f>'[1]CESE Financials'!D15/'[1]CESE Financials'!D34</f>
        <v>4.0679105342449873</v>
      </c>
      <c r="F15" s="11">
        <f>'[1]CESE Financials'!E15/'[1]CESE Financials'!E34</f>
        <v>8.0658735795454533</v>
      </c>
      <c r="G15" s="11">
        <f>'[1]CESE Financials'!F15/'[1]CESE Financials'!F34</f>
        <v>86.998667554963347</v>
      </c>
    </row>
    <row r="16" spans="1:7" ht="16.8" x14ac:dyDescent="0.4">
      <c r="A16" s="4">
        <v>14</v>
      </c>
      <c r="B16" s="5" t="s">
        <v>16</v>
      </c>
      <c r="C16" s="19">
        <f>('[1]CESE Financials'!B15-'[1]CESE Financials'!B52)/'[1]CESE Financials'!B15</f>
        <v>0.58114821493964575</v>
      </c>
      <c r="D16" s="19">
        <f>('[1]CESE Financials'!C15-'[1]CESE Financials'!C52)/'[1]CESE Financials'!C15</f>
        <v>0.56789734708336614</v>
      </c>
      <c r="E16" s="19">
        <f>('[1]CESE Financials'!D15-'[1]CESE Financials'!D52)/'[1]CESE Financials'!D15</f>
        <v>0.57080080907070818</v>
      </c>
      <c r="F16" s="19">
        <f>('[1]CESE Financials'!E15-'[1]CESE Financials'!E52)/'[1]CESE Financials'!E15</f>
        <v>0.5641138529949149</v>
      </c>
      <c r="G16" s="19">
        <f>('[1]CESE Financials'!F15-'[1]CESE Financials'!F52)/'[1]CESE Financials'!F15</f>
        <v>0.79759543592296211</v>
      </c>
    </row>
    <row r="17" spans="1:7" ht="16.8" x14ac:dyDescent="0.4">
      <c r="A17" s="4">
        <v>15</v>
      </c>
      <c r="B17" s="8" t="s">
        <v>17</v>
      </c>
      <c r="C17" s="7">
        <f>'[1]CESE Financials'!B9/'[1]CESE Financials'!B5*100</f>
        <v>15.288537376497818</v>
      </c>
      <c r="D17" s="7">
        <f>'[1]CESE Financials'!C9/'[1]CESE Financials'!C5*100</f>
        <v>16.887940463561964</v>
      </c>
      <c r="E17" s="7">
        <f>'[1]CESE Financials'!D9/'[1]CESE Financials'!D5*100</f>
        <v>24.903253385253947</v>
      </c>
      <c r="F17" s="7">
        <f>'[1]CESE Financials'!E9/'[1]CESE Financials'!E5*100</f>
        <v>28.699651654808111</v>
      </c>
      <c r="G17" s="7">
        <f>'[1]CESE Financials'!F9/'[1]CESE Financials'!F5*100</f>
        <v>27.416914725655229</v>
      </c>
    </row>
    <row r="18" spans="1:7" ht="16.8" x14ac:dyDescent="0.4">
      <c r="A18" s="4">
        <v>16</v>
      </c>
      <c r="B18" s="5" t="s">
        <v>18</v>
      </c>
      <c r="C18" s="7">
        <f>'[1]CESE Financials'!B11/'[1]CESE Financials'!B5*100</f>
        <v>7.4610177647568925</v>
      </c>
      <c r="D18" s="7">
        <f>'[1]CESE Financials'!C11/'[1]CESE Financials'!C5*100</f>
        <v>10.856592044586376</v>
      </c>
      <c r="E18" s="7">
        <f>'[1]CESE Financials'!D11/'[1]CESE Financials'!D5*100</f>
        <v>18.002397896341293</v>
      </c>
      <c r="F18" s="7">
        <f>'[1]CESE Financials'!E11/'[1]CESE Financials'!E5*100</f>
        <v>21.400489165588624</v>
      </c>
      <c r="G18" s="7">
        <f>'[1]CESE Financials'!F11/'[1]CESE Financials'!F5*100</f>
        <v>20.450580319851227</v>
      </c>
    </row>
    <row r="19" spans="1:7" ht="16.8" x14ac:dyDescent="0.4">
      <c r="A19" s="4">
        <v>17</v>
      </c>
      <c r="B19" s="5" t="s">
        <v>19</v>
      </c>
      <c r="C19" s="7">
        <f>'[1]CESE Financials'!B13/'[1]CESE Financials'!B5*100</f>
        <v>10.827984091877003</v>
      </c>
      <c r="D19" s="7">
        <f>'[1]CESE Financials'!C13/'[1]CESE Financials'!C5*100</f>
        <v>11.948372806270232</v>
      </c>
      <c r="E19" s="7">
        <f>'[1]CESE Financials'!D13/'[1]CESE Financials'!D5*100</f>
        <v>14.941842823121213</v>
      </c>
      <c r="F19" s="7">
        <f>'[1]CESE Financials'!E13/'[1]CESE Financials'!E5*100</f>
        <v>14.751947229409227</v>
      </c>
      <c r="G19" s="7">
        <f>'[1]CESE Financials'!F13/'[1]CESE Financials'!F5*100</f>
        <v>14.875248393299866</v>
      </c>
    </row>
    <row r="20" spans="1:7" ht="16.8" x14ac:dyDescent="0.4">
      <c r="A20" s="4">
        <v>18</v>
      </c>
      <c r="B20" s="5" t="s">
        <v>20</v>
      </c>
      <c r="C20" s="7">
        <f>'[1]CESE Financials'!B15/'[1]CESE Financials'!B5*100</f>
        <v>9.3107680906006465</v>
      </c>
      <c r="D20" s="7">
        <f>'[1]CESE Financials'!C15/'[1]CESE Financials'!C5*100</f>
        <v>9.6002643743232614</v>
      </c>
      <c r="E20" s="7">
        <f>'[1]CESE Financials'!D15/'[1]CESE Financials'!D5*100</f>
        <v>10.95262945637022</v>
      </c>
      <c r="F20" s="7">
        <f>'[1]CESE Financials'!E15/'[1]CESE Financials'!E5*100</f>
        <v>11.477957228331176</v>
      </c>
      <c r="G20" s="7">
        <f>'[1]CESE Financials'!F15/'[1]CESE Financials'!F5*100</f>
        <v>11.641611148702559</v>
      </c>
    </row>
    <row r="21" spans="1:7" ht="16.8" x14ac:dyDescent="0.4">
      <c r="A21" s="4">
        <v>19</v>
      </c>
      <c r="B21" s="5" t="s">
        <v>21</v>
      </c>
      <c r="C21" s="7">
        <f>'[1]CESE Financials'!B11/'[1]CESE Financials'!B5*100</f>
        <v>7.4610177647568925</v>
      </c>
      <c r="D21" s="7">
        <f>'[1]CESE Financials'!C11/'[1]CESE Financials'!C5*100</f>
        <v>10.856592044586376</v>
      </c>
      <c r="E21" s="7">
        <f>'[1]CESE Financials'!D11/'[1]CESE Financials'!D5*100</f>
        <v>18.002397896341293</v>
      </c>
      <c r="F21" s="7">
        <f>'[1]CESE Financials'!E11/'[1]CESE Financials'!E5*100</f>
        <v>21.400489165588624</v>
      </c>
      <c r="G21" s="7">
        <f>'[1]CESE Financials'!F11/'[1]CESE Financials'!F5*100</f>
        <v>20.450580319851227</v>
      </c>
    </row>
    <row r="22" spans="1:7" ht="16.8" x14ac:dyDescent="0.4">
      <c r="A22" s="4">
        <v>20</v>
      </c>
      <c r="B22" s="5" t="s">
        <v>22</v>
      </c>
      <c r="C22" s="7">
        <f>'[1]CESE Financials'!B11/'[1]CESE Financials'!B5*100</f>
        <v>7.4610177647568925</v>
      </c>
      <c r="D22" s="7">
        <f>'[1]CESE Financials'!C11/'[1]CESE Financials'!C5*100</f>
        <v>10.856592044586376</v>
      </c>
      <c r="E22" s="7">
        <f>'[1]CESE Financials'!D11/'[1]CESE Financials'!D5*100</f>
        <v>18.002397896341293</v>
      </c>
      <c r="F22" s="7">
        <f>'[1]CESE Financials'!E11/'[1]CESE Financials'!E5*100</f>
        <v>21.400489165588624</v>
      </c>
      <c r="G22" s="7">
        <f>'[1]CESE Financials'!F11/'[1]CESE Financials'!F5*100</f>
        <v>20.450580319851227</v>
      </c>
    </row>
    <row r="23" spans="1:7" ht="16.8" x14ac:dyDescent="0.4">
      <c r="A23" s="4">
        <v>21</v>
      </c>
      <c r="B23" s="5" t="s">
        <v>23</v>
      </c>
      <c r="C23" s="7">
        <f>'[1]CESE Financials'!B9/'[1]CESE Financials'!B5*100</f>
        <v>15.288537376497818</v>
      </c>
      <c r="D23" s="7">
        <f>'[1]CESE Financials'!C9/'[1]CESE Financials'!C5*100</f>
        <v>16.887940463561964</v>
      </c>
      <c r="E23" s="7">
        <f>'[1]CESE Financials'!D9/'[1]CESE Financials'!D5*100</f>
        <v>24.903253385253947</v>
      </c>
      <c r="F23" s="7">
        <f>'[1]CESE Financials'!E9/'[1]CESE Financials'!E5*100</f>
        <v>28.699651654808111</v>
      </c>
      <c r="G23" s="7">
        <f>'[1]CESE Financials'!F9/'[1]CESE Financials'!F5*100</f>
        <v>27.416914725655229</v>
      </c>
    </row>
    <row r="24" spans="1:7" ht="16.8" x14ac:dyDescent="0.4">
      <c r="A24" s="4">
        <v>22</v>
      </c>
      <c r="B24" s="5" t="s">
        <v>24</v>
      </c>
      <c r="C24" s="7">
        <f>'[1]CESE Financials'!B68/'[1]CESE Financials'!B37</f>
        <v>1.1983863633519254</v>
      </c>
      <c r="D24" s="7">
        <f>'[1]CESE Financials'!C68/'[1]CESE Financials'!C37</f>
        <v>1.2347288196609039</v>
      </c>
      <c r="E24" s="7">
        <f>'[1]CESE Financials'!D68/'[1]CESE Financials'!D37</f>
        <v>1.3608575340770908</v>
      </c>
      <c r="F24" s="7">
        <f>'[1]CESE Financials'!E68/'[1]CESE Financials'!E37</f>
        <v>1.3673548483848132</v>
      </c>
      <c r="G24" s="7">
        <f>'[1]CESE Financials'!F68/'[1]CESE Financials'!F37</f>
        <v>1.2541258202738126</v>
      </c>
    </row>
    <row r="25" spans="1:7" ht="16.8" x14ac:dyDescent="0.4">
      <c r="A25" s="4">
        <v>23</v>
      </c>
      <c r="B25" s="5" t="s">
        <v>25</v>
      </c>
      <c r="C25" s="7">
        <f>'[1]CESE Financials'!B35/'[1]CESE Financials'!B41</f>
        <v>2.0348454130765332</v>
      </c>
      <c r="D25" s="7">
        <f>'[1]CESE Financials'!C35/'[1]CESE Financials'!C41</f>
        <v>1.5075201190090535</v>
      </c>
      <c r="E25" s="7">
        <f>'[1]CESE Financials'!D35/'[1]CESE Financials'!D41</f>
        <v>1.5328373211265887</v>
      </c>
      <c r="F25" s="7">
        <f>'[1]CESE Financials'!E35/'[1]CESE Financials'!E41</f>
        <v>1.4716165376117205</v>
      </c>
      <c r="G25" s="7">
        <f>'[1]CESE Financials'!F35/'[1]CESE Financials'!F41</f>
        <v>1.1822417809992232</v>
      </c>
    </row>
    <row r="26" spans="1:7" ht="16.8" x14ac:dyDescent="0.4">
      <c r="A26" s="4">
        <v>24</v>
      </c>
      <c r="B26" s="5" t="s">
        <v>26</v>
      </c>
      <c r="C26" s="7">
        <f>('[1]CESE Financials'!B35-'[1]CESE Financials'!B33)/'[1]CESE Financials'!B41</f>
        <v>1.9778443648343547</v>
      </c>
      <c r="D26" s="7">
        <f>('[1]CESE Financials'!C35-'[1]CESE Financials'!C33)/'[1]CESE Financials'!C41</f>
        <v>1.4772702085215936</v>
      </c>
      <c r="E26" s="7">
        <f>('[1]CESE Financials'!D35-'[1]CESE Financials'!D33)/'[1]CESE Financials'!D41</f>
        <v>1.4725948162083482</v>
      </c>
      <c r="F26" s="7">
        <f>('[1]CESE Financials'!E35-'[1]CESE Financials'!E33)/'[1]CESE Financials'!E41</f>
        <v>1.4162589326591954</v>
      </c>
      <c r="G26" s="7">
        <f>('[1]CESE Financials'!F35-'[1]CESE Financials'!F33)/'[1]CESE Financials'!F41</f>
        <v>1.164514917618577</v>
      </c>
    </row>
    <row r="27" spans="1:7" ht="16.8" x14ac:dyDescent="0.4">
      <c r="A27" s="4">
        <v>25</v>
      </c>
      <c r="B27" s="5" t="s">
        <v>27</v>
      </c>
      <c r="C27" s="7">
        <f>'[1]CESE Financials'!B68/'[1]CESE Financials'!B36</f>
        <v>0.38643900711853119</v>
      </c>
      <c r="D27" s="7">
        <f>'[1]CESE Financials'!C68/'[1]CESE Financials'!C36</f>
        <v>0.3728916795207029</v>
      </c>
      <c r="E27" s="7">
        <f>'[1]CESE Financials'!D68/'[1]CESE Financials'!D36</f>
        <v>0.39310551944111866</v>
      </c>
      <c r="F27" s="7">
        <f>'[1]CESE Financials'!E68/'[1]CESE Financials'!E36</f>
        <v>0.39154743258304936</v>
      </c>
      <c r="G27" s="7">
        <f>'[1]CESE Financials'!F68/'[1]CESE Financials'!F36</f>
        <v>0.35440402629227741</v>
      </c>
    </row>
    <row r="28" spans="1:7" ht="16.8" x14ac:dyDescent="0.4">
      <c r="A28" s="4">
        <v>26</v>
      </c>
      <c r="B28" s="5" t="s">
        <v>28</v>
      </c>
      <c r="C28" s="7">
        <f>'[1]CESE Financials'!B66/'[1]CESE Financials'!B37</f>
        <v>0.90578164175430842</v>
      </c>
      <c r="D28" s="7">
        <f>'[1]CESE Financials'!C66/'[1]CESE Financials'!C37</f>
        <v>0.84018140151548404</v>
      </c>
      <c r="E28" s="7">
        <f>'[1]CESE Financials'!D66/'[1]CESE Financials'!D37</f>
        <v>0.97658391648100418</v>
      </c>
      <c r="F28" s="7">
        <f>'[1]CESE Financials'!E66/'[1]CESE Financials'!E37</f>
        <v>1.0613189678929682</v>
      </c>
      <c r="G28" s="7">
        <f>'[1]CESE Financials'!F66/'[1]CESE Financials'!F37</f>
        <v>1.0048274413634204</v>
      </c>
    </row>
    <row r="29" spans="1:7" ht="16.8" x14ac:dyDescent="0.4">
      <c r="A29" s="4">
        <v>27</v>
      </c>
      <c r="B29" s="5" t="s">
        <v>29</v>
      </c>
      <c r="C29" s="7">
        <f>'[1]CESE Financials'!B67/'[1]CESE Financials'!B37</f>
        <v>0.29260472159761708</v>
      </c>
      <c r="D29" s="7">
        <f>'[1]CESE Financials'!C67/'[1]CESE Financials'!C37</f>
        <v>0.39454741814541971</v>
      </c>
      <c r="E29" s="7">
        <f>'[1]CESE Financials'!D67/'[1]CESE Financials'!D37</f>
        <v>0.38427361759608664</v>
      </c>
      <c r="F29" s="7">
        <f>'[1]CESE Financials'!E67/'[1]CESE Financials'!E37</f>
        <v>0.30603588049184494</v>
      </c>
      <c r="G29" s="7">
        <f>'[1]CESE Financials'!F67/'[1]CESE Financials'!F37</f>
        <v>0.24929837891039222</v>
      </c>
    </row>
    <row r="30" spans="1:7" ht="16.8" x14ac:dyDescent="0.4">
      <c r="A30" s="4">
        <v>28</v>
      </c>
      <c r="B30" s="5" t="s">
        <v>30</v>
      </c>
      <c r="C30" s="7">
        <f>'[1]CESE Financials'!B65/'[1]CESE Financials'!B37</f>
        <v>1.091974785884434</v>
      </c>
      <c r="D30" s="7">
        <f>'[1]CESE Financials'!C65/'[1]CESE Financials'!C37</f>
        <v>1.1355813892230291</v>
      </c>
      <c r="E30" s="7">
        <f>'[1]CESE Financials'!D65/'[1]CESE Financials'!D37</f>
        <v>1.1620964324196557</v>
      </c>
      <c r="F30" s="7">
        <f>'[1]CESE Financials'!E65/'[1]CESE Financials'!E37</f>
        <v>1.2855949261326953</v>
      </c>
      <c r="G30" s="7">
        <f>'[1]CESE Financials'!F65/'[1]CESE Financials'!F37</f>
        <v>1.1292578568178215</v>
      </c>
    </row>
    <row r="31" spans="1:7" ht="16.8" x14ac:dyDescent="0.4">
      <c r="A31" s="4">
        <v>29</v>
      </c>
      <c r="B31" s="20" t="s">
        <v>31</v>
      </c>
      <c r="C31" s="7">
        <f>'[1]CESE Financials'!B11/'[1]CESE Financials'!B12</f>
        <v>0.93991409352459654</v>
      </c>
      <c r="D31" s="7">
        <f>'[1]CESE Financials'!C11/'[1]CESE Financials'!C12</f>
        <v>1.4143693387275791</v>
      </c>
      <c r="E31" s="7">
        <f>'[1]CESE Financials'!D11/'[1]CESE Financials'!D12</f>
        <v>2.0435933764278751</v>
      </c>
      <c r="F31" s="7">
        <f>'[1]CESE Financials'!E11/'[1]CESE Financials'!E12</f>
        <v>2.0942215921734766</v>
      </c>
      <c r="G31" s="7">
        <f>'[1]CESE Financials'!F11/'[1]CESE Financials'!F12</f>
        <v>1.690015913243355</v>
      </c>
    </row>
    <row r="32" spans="1:7" ht="16.8" x14ac:dyDescent="0.4">
      <c r="A32" s="4">
        <v>30</v>
      </c>
      <c r="B32" s="20" t="s">
        <v>32</v>
      </c>
      <c r="C32" s="11">
        <f>'[1]CESE Financials'!B37/'[1]CESE Financials'!B36</f>
        <v>0.3224661252299707</v>
      </c>
      <c r="D32" s="11">
        <f>'[1]CESE Financials'!C37/'[1]CESE Financials'!C36</f>
        <v>0.30200289616882103</v>
      </c>
      <c r="E32" s="11">
        <f>'[1]CESE Financials'!D37/'[1]CESE Financials'!D36</f>
        <v>0.28886603453881438</v>
      </c>
      <c r="F32" s="11">
        <f>'[1]CESE Financials'!E37/'[1]CESE Financials'!E36</f>
        <v>0.28635392856913805</v>
      </c>
      <c r="G32" s="11">
        <f>'[1]CESE Financials'!F37/'[1]CESE Financials'!F36</f>
        <v>0.28259048698550887</v>
      </c>
    </row>
    <row r="33" spans="1:7" ht="16.8" x14ac:dyDescent="0.4">
      <c r="A33" s="4">
        <v>31</v>
      </c>
      <c r="B33" s="20" t="s">
        <v>33</v>
      </c>
      <c r="C33" s="9">
        <f>(1.2*'[1]CESE Financials'!B53)+(1.4*'[1]CESE Financials'!B54)+(3.3*'[1]CESE Financials'!B55)+(0.6*'[1]CESE Financials'!B56)+(1*'[1]CESE Financials'!B57)</f>
        <v>1.3449390394614178</v>
      </c>
      <c r="D33" s="9">
        <f>(1.2*'[1]CESE Financials'!C53)+(1.4*'[1]CESE Financials'!C54)+(3.3*'[1]CESE Financials'!C55)+(0.6*'[1]CESE Financials'!C56)+(1*'[1]CESE Financials'!C57)</f>
        <v>1.2408549258797539</v>
      </c>
      <c r="E33" s="9">
        <f>(1.2*'[1]CESE Financials'!D53)+(1.4*'[1]CESE Financials'!D54)+(3.3*'[1]CESE Financials'!D55)+(0.6*'[1]CESE Financials'!D56)+(1*'[1]CESE Financials'!D57)</f>
        <v>1.3158714236156808</v>
      </c>
      <c r="F33" s="9">
        <f>(1.2*'[1]CESE Financials'!E53)+(1.4*'[1]CESE Financials'!E54)+(3.3*'[1]CESE Financials'!E55)+(0.6*'[1]CESE Financials'!E56)+(1*'[1]CESE Financials'!E57)</f>
        <v>1.2830870834409289</v>
      </c>
      <c r="G33" s="9">
        <f>(1.2*'[1]CESE Financials'!F53)+(1.4*'[1]CESE Financials'!F54)+(3.3*'[1]CESE Financials'!F55)+(0.6*'[1]CESE Financials'!F56)+(1*'[1]CESE Financials'!F57)</f>
        <v>1.0646687231582987</v>
      </c>
    </row>
    <row r="34" spans="1:7" ht="16.8" x14ac:dyDescent="0.4">
      <c r="A34" s="4">
        <v>32</v>
      </c>
      <c r="B34" s="21" t="s">
        <v>34</v>
      </c>
      <c r="C34" s="7">
        <f>'[1]CESE Financials'!B29/'[1]CESE Financials'!B41</f>
        <v>0.18364108648573932</v>
      </c>
      <c r="D34" s="7">
        <f>'[1]CESE Financials'!C29/'[1]CESE Financials'!C41</f>
        <v>0.12033042914869313</v>
      </c>
      <c r="E34" s="7">
        <f>'[1]CESE Financials'!D29/'[1]CESE Financials'!D41</f>
        <v>0.24367080727061982</v>
      </c>
      <c r="F34" s="7">
        <f>'[1]CESE Financials'!E29/'[1]CESE Financials'!E41</f>
        <v>0.1114185427739183</v>
      </c>
      <c r="G34" s="7">
        <f>'[1]CESE Financials'!F29/'[1]CESE Financials'!F41</f>
        <v>0.14740422863351477</v>
      </c>
    </row>
    <row r="35" spans="1:7" ht="16.8" x14ac:dyDescent="0.4">
      <c r="A35" s="4">
        <v>33</v>
      </c>
      <c r="B35" s="20" t="s">
        <v>35</v>
      </c>
      <c r="C35" s="9">
        <f>C57/'[1]CESE Financials'!B70</f>
        <v>-3.6207571125899514</v>
      </c>
      <c r="D35" s="9">
        <f>D57/'[1]CESE Financials'!C70</f>
        <v>-2.3230853904757813</v>
      </c>
      <c r="E35" s="9">
        <f>E57/'[1]CESE Financials'!D70</f>
        <v>-1.1695844783655189</v>
      </c>
      <c r="F35" s="9">
        <f>F57/'[1]CESE Financials'!E70</f>
        <v>1.9222417140038832</v>
      </c>
      <c r="G35" s="9">
        <f>G57/'[1]CESE Financials'!F70</f>
        <v>0.51217171798432215</v>
      </c>
    </row>
    <row r="36" spans="1:7" ht="16.8" x14ac:dyDescent="0.4">
      <c r="A36" s="4">
        <v>34</v>
      </c>
      <c r="B36" s="5" t="s">
        <v>36</v>
      </c>
      <c r="C36" s="7">
        <f>'[1]CESE Financials'!B3/'[1]CESE Financials'!B36</f>
        <v>0.41146417676815777</v>
      </c>
      <c r="D36" s="7">
        <f>'[1]CESE Financials'!C3/'[1]CESE Financials'!C36</f>
        <v>0.37776812564949674</v>
      </c>
      <c r="E36" s="7">
        <f>'[1]CESE Financials'!D3/'[1]CESE Financials'!D36</f>
        <v>0.33456172501504927</v>
      </c>
      <c r="F36" s="7">
        <f>'[1]CESE Financials'!E3/'[1]CESE Financials'!E36</f>
        <v>0.32434505722427348</v>
      </c>
      <c r="G36" s="7">
        <f>'[1]CESE Financials'!F3/'[1]CESE Financials'!F36</f>
        <v>0.32045145957168131</v>
      </c>
    </row>
    <row r="37" spans="1:7" ht="16.8" x14ac:dyDescent="0.4">
      <c r="A37" s="4">
        <v>35</v>
      </c>
      <c r="B37" s="5" t="s">
        <v>37</v>
      </c>
      <c r="C37" s="7">
        <f>'[1]CESE Financials'!B6/'[1]CESE Financials'!B32</f>
        <v>12.726691722910543</v>
      </c>
      <c r="D37" s="7">
        <f>'[1]CESE Financials'!C6/'[1]CESE Financials'!C32</f>
        <v>13.424255020654181</v>
      </c>
      <c r="E37" s="7">
        <f>'[1]CESE Financials'!D6/'[1]CESE Financials'!D32</f>
        <v>12.554216484102174</v>
      </c>
      <c r="F37" s="7">
        <f>'[1]CESE Financials'!E6/'[1]CESE Financials'!E32</f>
        <v>10.637781813484494</v>
      </c>
      <c r="G37" s="7">
        <f>'[1]CESE Financials'!F6/'[1]CESE Financials'!F32</f>
        <v>9.6024555789711101</v>
      </c>
    </row>
    <row r="38" spans="1:7" ht="16.8" x14ac:dyDescent="0.4">
      <c r="A38" s="4">
        <v>36</v>
      </c>
      <c r="B38" s="5" t="s">
        <v>38</v>
      </c>
      <c r="C38" s="7">
        <f>'[1]CESE Financials'!B3/'[1]CESE Financials'!B23</f>
        <v>6.8765361043539244</v>
      </c>
      <c r="D38" s="7">
        <f>'[1]CESE Financials'!C3/'[1]CESE Financials'!C23</f>
        <v>6.6462872724812865</v>
      </c>
      <c r="E38" s="7">
        <f>'[1]CESE Financials'!D3/'[1]CESE Financials'!D23</f>
        <v>5.6882282387137888</v>
      </c>
      <c r="F38" s="7">
        <f>'[1]CESE Financials'!E3/'[1]CESE Financials'!E23</f>
        <v>5.5430375524208921</v>
      </c>
      <c r="G38" s="7">
        <f>'[1]CESE Financials'!F3/'[1]CESE Financials'!F23</f>
        <v>6.0842772194096675</v>
      </c>
    </row>
    <row r="39" spans="1:7" ht="16.8" x14ac:dyDescent="0.4">
      <c r="A39" s="4">
        <v>37</v>
      </c>
      <c r="B39" s="5" t="s">
        <v>39</v>
      </c>
      <c r="C39" s="7">
        <f>'[1]CESE Financials'!B23/'[1]CESE Financials'!B3*365</f>
        <v>53.079049460512223</v>
      </c>
      <c r="D39" s="7">
        <f>'[1]CESE Financials'!C23/'[1]CESE Financials'!C3*365</f>
        <v>54.917878965489408</v>
      </c>
      <c r="E39" s="7">
        <f>'[1]CESE Financials'!D23/'[1]CESE Financials'!D3*365</f>
        <v>64.167608028775788</v>
      </c>
      <c r="F39" s="7">
        <f>'[1]CESE Financials'!E23/'[1]CESE Financials'!E3*365</f>
        <v>65.848372223382867</v>
      </c>
      <c r="G39" s="7">
        <f>'[1]CESE Financials'!F23/'[1]CESE Financials'!F3*365</f>
        <v>59.99069188294061</v>
      </c>
    </row>
    <row r="40" spans="1:7" ht="16.8" x14ac:dyDescent="0.4">
      <c r="A40" s="4">
        <v>38</v>
      </c>
      <c r="B40" s="5" t="s">
        <v>40</v>
      </c>
      <c r="C40" s="7">
        <f>'[1]CESE Financials'!B40/'[1]CESE Financials'!B6*365</f>
        <v>1.9651974573060453</v>
      </c>
      <c r="D40" s="7">
        <f>'[1]CESE Financials'!C40/'[1]CESE Financials'!C6*365</f>
        <v>2.2362486525401915</v>
      </c>
      <c r="E40" s="7">
        <f>'[1]CESE Financials'!D40/'[1]CESE Financials'!D6*365</f>
        <v>2.9631511781307305</v>
      </c>
      <c r="F40" s="7">
        <f>'[1]CESE Financials'!E40/'[1]CESE Financials'!E6*365</f>
        <v>5.2858573506175883</v>
      </c>
      <c r="G40" s="7">
        <f>'[1]CESE Financials'!F40/'[1]CESE Financials'!F6*365</f>
        <v>7.6761112326281591</v>
      </c>
    </row>
    <row r="41" spans="1:7" ht="16.8" x14ac:dyDescent="0.4">
      <c r="A41" s="4">
        <v>39</v>
      </c>
      <c r="B41" s="5" t="s">
        <v>41</v>
      </c>
      <c r="C41" s="7">
        <f>'[1]CESE Financials'!B32/'[1]CESE Financials'!B6*365</f>
        <v>28.67988067495407</v>
      </c>
      <c r="D41" s="7">
        <f>'[1]CESE Financials'!C32/'[1]CESE Financials'!C6*365</f>
        <v>27.189590739927191</v>
      </c>
      <c r="E41" s="7">
        <f>'[1]CESE Financials'!D32/'[1]CESE Financials'!D6*365</f>
        <v>29.073897240995628</v>
      </c>
      <c r="F41" s="7">
        <f>'[1]CESE Financials'!E32/'[1]CESE Financials'!E6*365</f>
        <v>34.311664442799959</v>
      </c>
      <c r="G41" s="7">
        <f>'[1]CESE Financials'!F32/'[1]CESE Financials'!F6*365</f>
        <v>38.011110491292612</v>
      </c>
    </row>
    <row r="42" spans="1:7" ht="16.8" x14ac:dyDescent="0.4">
      <c r="A42" s="4">
        <v>40</v>
      </c>
      <c r="B42" s="5" t="s">
        <v>42</v>
      </c>
      <c r="C42" s="7">
        <f>C39+C41-C40</f>
        <v>79.793732678160254</v>
      </c>
      <c r="D42" s="7">
        <f t="shared" ref="D42:G42" si="0">D39+D41-D40</f>
        <v>79.871221052876407</v>
      </c>
      <c r="E42" s="7">
        <f t="shared" si="0"/>
        <v>90.278354091640679</v>
      </c>
      <c r="F42" s="7">
        <f t="shared" si="0"/>
        <v>94.874179315565243</v>
      </c>
      <c r="G42" s="7">
        <f t="shared" si="0"/>
        <v>90.325691141605063</v>
      </c>
    </row>
    <row r="43" spans="1:7" ht="16.8" x14ac:dyDescent="0.4">
      <c r="A43" s="4">
        <v>41</v>
      </c>
      <c r="B43" s="20" t="s">
        <v>43</v>
      </c>
      <c r="C43" s="7">
        <f>'[1]CESE Financials'!B5/'[1]CESE Financials'!B27</f>
        <v>0.70061731177309461</v>
      </c>
      <c r="D43" s="7">
        <f>'[1]CESE Financials'!C5/'[1]CESE Financials'!C27</f>
        <v>0.63735039576265107</v>
      </c>
      <c r="E43" s="7">
        <f>'[1]CESE Financials'!D5/'[1]CESE Financials'!D27</f>
        <v>0.55294687003026644</v>
      </c>
      <c r="F43" s="7">
        <f>'[1]CESE Financials'!E5/'[1]CESE Financials'!E27</f>
        <v>0.49129343301034994</v>
      </c>
      <c r="G43" s="7">
        <f>'[1]CESE Financials'!F5/'[1]CESE Financials'!F27</f>
        <v>0.47558053260182909</v>
      </c>
    </row>
    <row r="44" spans="1:7" ht="16.8" x14ac:dyDescent="0.4">
      <c r="A44" s="4">
        <v>42</v>
      </c>
      <c r="B44" s="22" t="s">
        <v>44</v>
      </c>
      <c r="C44" s="7">
        <f>'[1]CESE Financials'!B3/'[1]CESE Financials'!B46</f>
        <v>2.5596165899974976</v>
      </c>
      <c r="D44" s="7">
        <f>'[1]CESE Financials'!C3/'[1]CESE Financials'!C46</f>
        <v>3.008739194802946</v>
      </c>
      <c r="E44" s="7">
        <f>'[1]CESE Financials'!D3/'[1]CESE Financials'!D46</f>
        <v>3.0368105437211446</v>
      </c>
      <c r="F44" s="7">
        <f>'[1]CESE Financials'!E3/'[1]CESE Financials'!E46</f>
        <v>4.6034301590411228</v>
      </c>
      <c r="G44" s="7">
        <f>'[1]CESE Financials'!F3/'[1]CESE Financials'!F46</f>
        <v>10.966328156113111</v>
      </c>
    </row>
    <row r="45" spans="1:7" ht="16.8" x14ac:dyDescent="0.4">
      <c r="A45" s="4">
        <v>43</v>
      </c>
      <c r="B45" s="20" t="s">
        <v>45</v>
      </c>
      <c r="C45" s="7">
        <f>'[1]CESE Financials'!B3/'[1]CESE Financials'!B64</f>
        <v>2.5124379825858387</v>
      </c>
      <c r="D45" s="7">
        <f>'[1]CESE Financials'!C3/'[1]CESE Financials'!C64</f>
        <v>2.202249188437162</v>
      </c>
      <c r="E45" s="7">
        <f>'[1]CESE Financials'!D3/'[1]CESE Financials'!D64</f>
        <v>1.8126994219653179</v>
      </c>
      <c r="F45" s="7">
        <f>'[1]CESE Financials'!E3/'[1]CESE Financials'!E64</f>
        <v>1.5767263115087433</v>
      </c>
      <c r="G45" s="7">
        <f>'[1]CESE Financials'!F3/'[1]CESE Financials'!F64</f>
        <v>1.3967258432665484</v>
      </c>
    </row>
    <row r="46" spans="1:7" ht="16.8" x14ac:dyDescent="0.4">
      <c r="A46" s="4">
        <v>44</v>
      </c>
      <c r="B46" s="5" t="s">
        <v>46</v>
      </c>
      <c r="C46" s="7">
        <f>'[1]CESE Financials'!B48/[1]CESE!C3</f>
        <v>565.89595375722536</v>
      </c>
      <c r="D46" s="7">
        <f>'[1]CESE Financials'!C48/[1]CESE!D3</f>
        <v>606.4659427443238</v>
      </c>
      <c r="E46" s="7">
        <f>'[1]CESE Financials'!D48/[1]CESE!E3</f>
        <v>912.97560975609758</v>
      </c>
      <c r="F46" s="7">
        <f>'[1]CESE Financials'!E48/[1]CESE!F3</f>
        <v>805.64741035856582</v>
      </c>
      <c r="G46" s="7">
        <f>'[1]CESE Financials'!F48/[1]CESE!G3</f>
        <v>40.599043159609124</v>
      </c>
    </row>
    <row r="47" spans="1:7" ht="16.8" x14ac:dyDescent="0.4">
      <c r="A47" s="4">
        <v>45</v>
      </c>
      <c r="B47" s="5" t="s">
        <v>47</v>
      </c>
      <c r="C47" s="7">
        <f>'[1]CESE Financials'!B48/'[1]CESE Financials'!B3</f>
        <v>0.38409202515364665</v>
      </c>
      <c r="D47" s="7">
        <f>'[1]CESE Financials'!C48/'[1]CESE Financials'!C3</f>
        <v>0.43123326325690436</v>
      </c>
      <c r="E47" s="7">
        <f>'[1]CESE Financials'!D48/'[1]CESE Financials'!D3</f>
        <v>0.74602116729432999</v>
      </c>
      <c r="F47" s="7">
        <f>'[1]CESE Financials'!E48/'[1]CESE Financials'!E3</f>
        <v>0.69541271941476213</v>
      </c>
      <c r="G47" s="7">
        <f>'[1]CESE Financials'!F48/'[1]CESE Financials'!F3</f>
        <v>0.36210640805187305</v>
      </c>
    </row>
    <row r="48" spans="1:7" ht="16.8" x14ac:dyDescent="0.4">
      <c r="A48" s="4">
        <v>46</v>
      </c>
      <c r="B48" s="5" t="s">
        <v>48</v>
      </c>
      <c r="C48" s="7">
        <f>'[1]CESE Financials'!B48/[1]CESE!C6</f>
        <v>64.965985188751262</v>
      </c>
      <c r="D48" s="7">
        <f>'[1]CESE Financials'!C48/[1]CESE!D6</f>
        <v>71.503823275807562</v>
      </c>
      <c r="E48" s="7">
        <f>'[1]CESE Financials'!D48/[1]CESE!E6</f>
        <v>114.53381656899577</v>
      </c>
      <c r="F48" s="7">
        <f>'[1]CESE Financials'!E48/[1]CESE!F6</f>
        <v>10.44117982911923</v>
      </c>
      <c r="G48" s="7">
        <f>'[1]CESE Financials'!F48/[1]CESE!G6</f>
        <v>5.4430676763560388</v>
      </c>
    </row>
    <row r="49" spans="1:7" ht="16.8" x14ac:dyDescent="0.4">
      <c r="A49" s="4">
        <v>47</v>
      </c>
      <c r="B49" s="5" t="s">
        <v>49</v>
      </c>
      <c r="C49" s="7">
        <f>'[1]CESE Financials'!B48/'[1]CESE Financials'!B61</f>
        <v>0.49499902668730711</v>
      </c>
      <c r="D49" s="7">
        <f>'[1]CESE Financials'!C48/'[1]CESE Financials'!C61</f>
        <v>0.54561795996522122</v>
      </c>
      <c r="E49" s="7">
        <f>'[1]CESE Financials'!D48/'[1]CESE Financials'!D61</f>
        <v>0.87485988499117007</v>
      </c>
      <c r="F49" s="7">
        <f>'[1]CESE Financials'!E48/'[1]CESE Financials'!E61</f>
        <v>0.80042947122592256</v>
      </c>
      <c r="G49" s="7">
        <f>'[1]CESE Financials'!F48/'[1]CESE Financials'!F61</f>
        <v>0.41694107660689228</v>
      </c>
    </row>
    <row r="50" spans="1:7" ht="16.8" x14ac:dyDescent="0.4">
      <c r="A50" s="4">
        <v>48</v>
      </c>
      <c r="B50" s="5" t="s">
        <v>50</v>
      </c>
      <c r="C50" s="7">
        <f>'[1]CESE Financials'!B48/'[1]CESE Financials'!B62</f>
        <v>3.7171333649738965</v>
      </c>
      <c r="D50" s="7">
        <f>'[1]CESE Financials'!C48/'[1]CESE Financials'!C62</f>
        <v>4.7890958130978092</v>
      </c>
      <c r="E50" s="7">
        <f>'[1]CESE Financials'!D48/'[1]CESE Financials'!D62</f>
        <v>5.4375363160952936</v>
      </c>
      <c r="F50" s="7">
        <f>'[1]CESE Financials'!E48/'[1]CESE Financials'!E62</f>
        <v>3.8098355714023291</v>
      </c>
      <c r="G50" s="7">
        <f>'[1]CESE Financials'!F48/'[1]CESE Financials'!F62</f>
        <v>1.7672092940822004</v>
      </c>
    </row>
    <row r="51" spans="1:7" ht="16.8" x14ac:dyDescent="0.4">
      <c r="A51" s="4">
        <v>49</v>
      </c>
      <c r="B51" s="5" t="s">
        <v>51</v>
      </c>
      <c r="C51" s="7">
        <f>'[1]CESE Financials'!B48/'[1]CESE Financials'!B51</f>
        <v>2.4980756227114798</v>
      </c>
      <c r="D51" s="7">
        <f>'[1]CESE Financials'!C48/'[1]CESE Financials'!C51</f>
        <v>3.1053655824298025</v>
      </c>
      <c r="E51" s="7">
        <f>'[1]CESE Financials'!D48/'[1]CESE Financials'!D51</f>
        <v>3.7445929885917559</v>
      </c>
      <c r="F51" s="7">
        <f>'[1]CESE Financials'!E48/'[1]CESE Financials'!E51</f>
        <v>2.8827265210697379</v>
      </c>
      <c r="G51" s="7">
        <f>'[1]CESE Financials'!F48/'[1]CESE Financials'!F51</f>
        <v>1.3280136648775354</v>
      </c>
    </row>
    <row r="52" spans="1:7" ht="16.8" x14ac:dyDescent="0.4">
      <c r="A52" s="4">
        <v>50</v>
      </c>
      <c r="B52" s="22" t="s">
        <v>52</v>
      </c>
      <c r="C52" s="7">
        <f>'[1]CESE Financials'!B61/'[1]CESE Financials'!B60</f>
        <v>89.521384389964098</v>
      </c>
      <c r="D52" s="7">
        <f>'[1]CESE Financials'!C61/'[1]CESE Financials'!C60</f>
        <v>84.942374582088405</v>
      </c>
      <c r="E52" s="7">
        <f>'[1]CESE Financials'!D61/'[1]CESE Financials'!D60</f>
        <v>80.694090317026763</v>
      </c>
      <c r="F52" s="7">
        <f>'[1]CESE Financials'!E61/'[1]CESE Financials'!E60</f>
        <v>762.34727112915459</v>
      </c>
      <c r="G52" s="7">
        <f>'[1]CESE Financials'!F61/'[1]CESE Financials'!F60</f>
        <v>721.65007482854014</v>
      </c>
    </row>
    <row r="53" spans="1:7" ht="16.8" x14ac:dyDescent="0.4">
      <c r="A53" s="4">
        <v>51</v>
      </c>
      <c r="B53" s="22" t="s">
        <v>53</v>
      </c>
      <c r="C53" s="7">
        <f>('[1]CESE Financials'!B36-'[1]CESE Financials'!B42)/'[1]CESE Financials'!B60</f>
        <v>90.416546180801561</v>
      </c>
      <c r="D53" s="7">
        <f>('[1]CESE Financials'!C36-'[1]CESE Financials'!C42)/'[1]CESE Financials'!C60</f>
        <v>85.918482656557146</v>
      </c>
      <c r="E53" s="7">
        <f>('[1]CESE Financials'!D36-'[1]CESE Financials'!D42)/'[1]CESE Financials'!D60</f>
        <v>81.705126750602005</v>
      </c>
      <c r="F53" s="7">
        <f>('[1]CESE Financials'!E36-'[1]CESE Financials'!E42)/'[1]CESE Financials'!E60</f>
        <v>774.69214517707678</v>
      </c>
      <c r="G53" s="7">
        <f>('[1]CESE Financials'!F36-'[1]CESE Financials'!F42)/'[1]CESE Financials'!F60</f>
        <v>732.75774565973086</v>
      </c>
    </row>
    <row r="54" spans="1:7" ht="16.8" x14ac:dyDescent="0.4">
      <c r="A54" s="4">
        <v>52</v>
      </c>
      <c r="B54" s="22" t="s">
        <v>54</v>
      </c>
      <c r="C54" s="7">
        <f>'[1]CESE Financials'!B25/'[1]CESE Financials'!B60</f>
        <v>227.99859830910682</v>
      </c>
      <c r="D54" s="7">
        <f>'[1]CESE Financials'!C25/'[1]CESE Financials'!C60</f>
        <v>213.70218706523198</v>
      </c>
      <c r="E54" s="7">
        <f>'[1]CESE Financials'!D25/'[1]CESE Financials'!D60</f>
        <v>216.2013375630294</v>
      </c>
      <c r="F54" s="7">
        <f>'[1]CESE Financials'!E25/'[1]CESE Financials'!E60</f>
        <v>2136.889852016388</v>
      </c>
      <c r="G54" s="7">
        <f>'[1]CESE Financials'!F25/'[1]CESE Financials'!F60</f>
        <v>1972.2739288926352</v>
      </c>
    </row>
    <row r="55" spans="1:7" ht="16.8" x14ac:dyDescent="0.4">
      <c r="A55" s="4">
        <v>53</v>
      </c>
      <c r="B55" s="5" t="s">
        <v>55</v>
      </c>
      <c r="C55" s="7">
        <f>('[1]CESE Financials'!B5-'[1]CESE Financials'!C5)/'[1]CESE Financials'!C5*100</f>
        <v>6.7958216764959642</v>
      </c>
      <c r="D55" s="7">
        <f>('[1]CESE Financials'!C5-'[1]CESE Financials'!D5)/'[1]CESE Financials'!D5*100</f>
        <v>13.53828560552344</v>
      </c>
      <c r="E55" s="7">
        <f>('[1]CESE Financials'!D5-'[1]CESE Financials'!E5)/'[1]CESE Financials'!E5*100</f>
        <v>7.9699122736093058</v>
      </c>
      <c r="F55" s="7">
        <f>('[1]CESE Financials'!E5-'[1]CESE Financials'!F5)/'[1]CESE Financials'!F5*100</f>
        <v>5.8499129453360945</v>
      </c>
      <c r="G55" s="7">
        <f>('[1]CESE Financials'!F5-'[1]CESE Financials'!G5)/'[1]CESE Financials'!G5*100</f>
        <v>3.2079120830588352</v>
      </c>
    </row>
    <row r="56" spans="1:7" ht="16.8" x14ac:dyDescent="0.4">
      <c r="A56" s="4">
        <v>54</v>
      </c>
      <c r="B56" s="5" t="s">
        <v>56</v>
      </c>
      <c r="C56" s="7">
        <f>('[1]CESE Financials'!B15-'[1]CESE Financials'!C15)/'[1]CESE Financials'!C15*100</f>
        <v>3.5753902084690115</v>
      </c>
      <c r="D56" s="7">
        <f>('[1]CESE Financials'!C15-'[1]CESE Financials'!D15)/'[1]CESE Financials'!D15*100</f>
        <v>-0.48074183807190474</v>
      </c>
      <c r="E56" s="7">
        <f>('[1]CESE Financials'!D15-'[1]CESE Financials'!E15)/'[1]CESE Financials'!E15*100</f>
        <v>3.0283018175681118</v>
      </c>
      <c r="F56" s="7">
        <f>('[1]CESE Financials'!E15-'[1]CESE Financials'!F15)/'[1]CESE Financials'!F15*100</f>
        <v>4.361909867136351</v>
      </c>
      <c r="G56" s="7">
        <f>('[1]CESE Financials'!F15-'[1]CESE Financials'!G15)/'[1]CESE Financials'!G15*100</f>
        <v>8.9961354511839851</v>
      </c>
    </row>
    <row r="57" spans="1:7" ht="16.8" x14ac:dyDescent="0.4">
      <c r="A57" s="4">
        <v>55</v>
      </c>
      <c r="B57" s="5" t="s">
        <v>57</v>
      </c>
      <c r="C57" s="7">
        <f>('[1]CESE Financials'!B11-'[1]CESE Financials'!C11)/'[1]CESE Financials'!C11*100</f>
        <v>-26.606294179813862</v>
      </c>
      <c r="D57" s="7">
        <f>('[1]CESE Financials'!C11-'[1]CESE Financials'!D11)/'[1]CESE Financials'!D11*100</f>
        <v>-31.529185425269588</v>
      </c>
      <c r="E57" s="7">
        <f>('[1]CESE Financials'!D11-'[1]CESE Financials'!E11)/'[1]CESE Financials'!E11*100</f>
        <v>-9.1741638921029782</v>
      </c>
      <c r="F57" s="7">
        <f>('[1]CESE Financials'!E11-'[1]CESE Financials'!F11)/'[1]CESE Financials'!F11*100</f>
        <v>10.766534725976081</v>
      </c>
      <c r="G57" s="7">
        <f>('[1]CESE Financials'!F11-'[1]CESE Financials'!G11)/'[1]CESE Financials'!G11*100</f>
        <v>1.6830748363245995</v>
      </c>
    </row>
    <row r="58" spans="1:7" ht="16.8" x14ac:dyDescent="0.4">
      <c r="A58" s="4">
        <v>56</v>
      </c>
      <c r="B58" s="5" t="s">
        <v>58</v>
      </c>
      <c r="C58" s="7">
        <f>('[1]CESE Financials'!B9-'[1]CESE Financials'!C9)/'[1]CESE Financials'!C9*100</f>
        <v>-3.3184706638568873</v>
      </c>
      <c r="D58" s="7">
        <f>('[1]CESE Financials'!C9-'[1]CESE Financials'!D9)/'[1]CESE Financials'!D9*100</f>
        <v>-23.004927188495472</v>
      </c>
      <c r="E58" s="7">
        <f>('[1]CESE Financials'!D9-'[1]CESE Financials'!E9)/'[1]CESE Financials'!E9*100</f>
        <v>-6.3123791301184022</v>
      </c>
      <c r="F58" s="7">
        <f>('[1]CESE Financials'!E9-'[1]CESE Financials'!F9)/'[1]CESE Financials'!F9*100</f>
        <v>10.80224232452578</v>
      </c>
      <c r="G58" s="7">
        <f>('[1]CESE Financials'!F9-'[1]CESE Financials'!G9)/'[1]CESE Financials'!G9*100</f>
        <v>1.8415309775247672</v>
      </c>
    </row>
    <row r="59" spans="1:7" ht="16.8" x14ac:dyDescent="0.4">
      <c r="A59" s="4">
        <v>57</v>
      </c>
      <c r="B59" s="5" t="s">
        <v>59</v>
      </c>
      <c r="C59" s="7">
        <f>'[1]CESE Financials'!B63/[1]CESE!C3</f>
        <v>0.44057086210733781</v>
      </c>
      <c r="D59" s="7">
        <f>'[1]CESE Financials'!C63/[1]CESE!D3</f>
        <v>0.44964903223354957</v>
      </c>
      <c r="E59" s="7">
        <f>'[1]CESE Financials'!D63/[1]CESE!E3</f>
        <v>0.44353109726283896</v>
      </c>
      <c r="F59" s="7">
        <f>'[1]CESE Financials'!E63/[1]CESE!F3</f>
        <v>4.4634621686117866</v>
      </c>
      <c r="G59" s="7">
        <f>'[1]CESE Financials'!F63/[1]CESE!G3</f>
        <v>0.20296559831961508</v>
      </c>
    </row>
    <row r="60" spans="1:7" ht="16.8" x14ac:dyDescent="0.4">
      <c r="A60" s="4">
        <v>58</v>
      </c>
      <c r="B60" s="5" t="s">
        <v>60</v>
      </c>
      <c r="C60" s="23">
        <f>'[1]CESE Financials'!B63/'[1]CESE Financials'!B48</f>
        <v>7.7853686562379414E-4</v>
      </c>
      <c r="D60" s="23">
        <f>'[1]CESE Financials'!C63/'[1]CESE Financials'!C48</f>
        <v>7.4142503402390455E-4</v>
      </c>
      <c r="E60" s="23">
        <f>'[1]CESE Financials'!D63/'[1]CESE Financials'!D48</f>
        <v>4.8580826532849958E-4</v>
      </c>
      <c r="F60" s="23">
        <f>'[1]CESE Financials'!E63/'[1]CESE Financials'!E48</f>
        <v>5.5402178561279724E-3</v>
      </c>
      <c r="G60" s="23">
        <f>'[1]CESE Financials'!F63/'[1]CESE Financials'!F48</f>
        <v>4.9992704882646103E-3</v>
      </c>
    </row>
    <row r="61" spans="1:7" ht="16.8" x14ac:dyDescent="0.4">
      <c r="A61" s="4">
        <v>59</v>
      </c>
      <c r="B61" s="5" t="s">
        <v>61</v>
      </c>
      <c r="C61" s="7">
        <f>'[1]CESE Financials'!B15/'[1]CESE Financials'!B37*100</f>
        <v>12.075492163349422</v>
      </c>
      <c r="D61" s="7">
        <f>'[1]CESE Financials'!C15/'[1]CESE Financials'!C37*100</f>
        <v>12.269011598809387</v>
      </c>
      <c r="E61" s="7">
        <f>'[1]CESE Financials'!D15/'[1]CESE Financials'!D37*100</f>
        <v>12.964021350637406</v>
      </c>
      <c r="F61" s="7">
        <f>'[1]CESE Financials'!E15/'[1]CESE Financials'!E37*100</f>
        <v>13.270990905718033</v>
      </c>
      <c r="G61" s="7">
        <f>'[1]CESE Financials'!F15/'[1]CESE Financials'!F37*100</f>
        <v>13.444048420606142</v>
      </c>
    </row>
    <row r="62" spans="1:7" ht="16.8" x14ac:dyDescent="0.4">
      <c r="A62" s="4">
        <v>60</v>
      </c>
      <c r="B62" s="5" t="s">
        <v>62</v>
      </c>
      <c r="C62" s="7">
        <f>'[1]CESE Financials'!B15/'[1]CESE Financials'!B25*100</f>
        <v>4.7887324875706501</v>
      </c>
      <c r="D62" s="7">
        <f>'[1]CESE Financials'!C15/'[1]CESE Financials'!C25*100</f>
        <v>4.9327284607697122</v>
      </c>
      <c r="E62" s="7">
        <f>'[1]CESE Financials'!D15/'[1]CESE Financials'!D25*100</f>
        <v>4.8992620470839707</v>
      </c>
      <c r="F62" s="7">
        <f>'[1]CESE Financials'!E15/'[1]CESE Financials'!E25*100</f>
        <v>4.8111662862149869</v>
      </c>
      <c r="G62" s="7">
        <f>'[1]CESE Financials'!F15/'[1]CESE Financials'!F25*100</f>
        <v>4.9948592175300686</v>
      </c>
    </row>
    <row r="63" spans="1:7" ht="16.8" x14ac:dyDescent="0.4">
      <c r="A63" s="4">
        <v>61</v>
      </c>
      <c r="B63" s="5" t="s">
        <v>63</v>
      </c>
      <c r="C63" s="7">
        <f>'[1]CESE Financials'!B15/'[1]CESE Financials'!B36*100</f>
        <v>3.8939371681601642</v>
      </c>
      <c r="D63" s="7">
        <f>'[1]CESE Financials'!C15/'[1]CESE Financials'!C36*100</f>
        <v>3.7052770359692921</v>
      </c>
      <c r="E63" s="7">
        <f>'[1]CESE Financials'!D15/'[1]CESE Financials'!D36*100</f>
        <v>3.7448654392351517</v>
      </c>
      <c r="F63" s="7">
        <f>'[1]CESE Financials'!E15/'[1]CESE Financials'!E36*100</f>
        <v>3.8002003818576622</v>
      </c>
      <c r="G63" s="7">
        <f>'[1]CESE Financials'!F15/'[1]CESE Financials'!F36*100</f>
        <v>3.7991601902358516</v>
      </c>
    </row>
    <row r="64" spans="1:7" ht="16.8" x14ac:dyDescent="0.4">
      <c r="A64" s="4">
        <v>62</v>
      </c>
      <c r="B64" s="5" t="s">
        <v>64</v>
      </c>
      <c r="C64" s="7">
        <f>'[1]CESE Financials'!B51/'[1]CESE Financials'!B9</f>
        <v>0.9894466208568099</v>
      </c>
      <c r="D64" s="7">
        <f>'[1]CESE Financials'!C51/'[1]CESE Financials'!C9</f>
        <v>0.80484202989349307</v>
      </c>
      <c r="E64" s="7">
        <f>'[1]CESE Financials'!D51/'[1]CESE Financials'!D9</f>
        <v>0.7827965005371984</v>
      </c>
      <c r="F64" s="7">
        <f>'[1]CESE Financials'!E51/'[1]CESE Financials'!E9</f>
        <v>0.82343239650310018</v>
      </c>
      <c r="G64" s="7">
        <f>'[1]CESE Financials'!F51/'[1]CESE Financials'!F9</f>
        <v>0.97656874922773773</v>
      </c>
    </row>
    <row r="65" spans="1:7" ht="16.8" x14ac:dyDescent="0.4">
      <c r="A65" s="4">
        <v>63</v>
      </c>
      <c r="B65" s="5" t="s">
        <v>65</v>
      </c>
      <c r="C65" s="7">
        <f>'[1]CESE Financials'!B62/'[1]CESE Financials'!B15</f>
        <v>1.0918682503161081</v>
      </c>
      <c r="D65" s="7">
        <f>'[1]CESE Financials'!C62/'[1]CESE Financials'!C15</f>
        <v>0.9180436976233245</v>
      </c>
      <c r="E65" s="7">
        <f>'[1]CESE Financials'!D62/'[1]CESE Financials'!D15</f>
        <v>1.225713634550738</v>
      </c>
      <c r="F65" s="7">
        <f>'[1]CESE Financials'!E62/'[1]CESE Financials'!E15</f>
        <v>1.5578914155311454</v>
      </c>
      <c r="G65" s="7">
        <f>'[1]CESE Financials'!F62/'[1]CESE Financials'!F15</f>
        <v>1.7283148906842289</v>
      </c>
    </row>
    <row r="66" spans="1:7" ht="16.8" x14ac:dyDescent="0.4">
      <c r="A66" s="4">
        <v>64</v>
      </c>
      <c r="B66" s="5" t="s">
        <v>66</v>
      </c>
      <c r="C66" s="7">
        <f>'[1]CESE Financials'!B58/'[1]CESE Financials'!B3*100</f>
        <v>5.0424992529364339</v>
      </c>
      <c r="D66" s="7">
        <f>'[1]CESE Financials'!C58/'[1]CESE Financials'!C3*100</f>
        <v>4.882232993012245</v>
      </c>
      <c r="E66" s="7">
        <f>'[1]CESE Financials'!D58/'[1]CESE Financials'!D3*100</f>
        <v>6.2027857409350222</v>
      </c>
      <c r="F66" s="7">
        <f>'[1]CESE Financials'!E58/'[1]CESE Financials'!E3*100</f>
        <v>5.8703470142741558</v>
      </c>
      <c r="G66" s="7">
        <f>'[1]CESE Financials'!F58/'[1]CESE Financials'!F3*100</f>
        <v>6.7764726389930434</v>
      </c>
    </row>
    <row r="67" spans="1:7" ht="16.8" x14ac:dyDescent="0.4">
      <c r="A67" s="4">
        <v>65</v>
      </c>
      <c r="B67" s="5" t="s">
        <v>67</v>
      </c>
      <c r="C67" s="7">
        <f>'[1]CESE Financials'!B50/'[1]CESE Financials'!B27*100</f>
        <v>6.5288292170200641</v>
      </c>
      <c r="D67" s="7">
        <f>'[1]CESE Financials'!C50/'[1]CESE Financials'!C27*100</f>
        <v>4.6906062638919792</v>
      </c>
      <c r="E67" s="7">
        <f>'[1]CESE Financials'!D50/'[1]CESE Financials'!D27*100</f>
        <v>4.7237998127163934</v>
      </c>
      <c r="F67" s="7">
        <f>'[1]CESE Financials'!E50/'[1]CESE Financials'!E27*100</f>
        <v>4.5249818039929011</v>
      </c>
      <c r="G67" s="7">
        <f>'[1]CESE Financials'!F50/'[1]CESE Financials'!F27*100</f>
        <v>4.529405030929234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07EF0-BC95-4203-8C94-C79E40726C3B}">
  <dimension ref="A1:G67"/>
  <sheetViews>
    <sheetView workbookViewId="0">
      <selection activeCell="C4" sqref="C4"/>
    </sheetView>
  </sheetViews>
  <sheetFormatPr defaultRowHeight="14.4" x14ac:dyDescent="0.3"/>
  <cols>
    <col min="1" max="1" width="24.6640625" customWidth="1"/>
    <col min="2" max="2" width="34.44140625" customWidth="1"/>
    <col min="3" max="4" width="10.109375" bestFit="1" customWidth="1"/>
    <col min="5" max="6" width="11.21875" bestFit="1" customWidth="1"/>
    <col min="7" max="7" width="12.33203125" bestFit="1" customWidth="1"/>
  </cols>
  <sheetData>
    <row r="1" spans="1:7" ht="15.6" x14ac:dyDescent="0.3">
      <c r="A1" s="24" t="s">
        <v>69</v>
      </c>
      <c r="B1" s="25"/>
      <c r="C1" s="25"/>
      <c r="D1" s="25"/>
      <c r="E1" s="25"/>
      <c r="F1" s="25"/>
      <c r="G1" s="26"/>
    </row>
    <row r="2" spans="1:7" x14ac:dyDescent="0.3">
      <c r="A2" s="1" t="s">
        <v>1</v>
      </c>
      <c r="B2" s="2" t="s">
        <v>2</v>
      </c>
      <c r="C2" s="27">
        <v>2024</v>
      </c>
      <c r="D2" s="27">
        <v>2023</v>
      </c>
      <c r="E2" s="27">
        <v>2022</v>
      </c>
      <c r="F2" s="27">
        <v>2021</v>
      </c>
      <c r="G2" s="27">
        <v>2020</v>
      </c>
    </row>
    <row r="3" spans="1:7" ht="16.8" x14ac:dyDescent="0.4">
      <c r="A3" s="4">
        <v>1</v>
      </c>
      <c r="B3" s="5" t="s">
        <v>3</v>
      </c>
      <c r="C3" s="45">
        <v>12</v>
      </c>
      <c r="D3" s="28">
        <v>7.54</v>
      </c>
      <c r="E3" s="28">
        <v>10.050000000000001</v>
      </c>
      <c r="F3" s="28">
        <v>11.43</v>
      </c>
      <c r="G3" s="28">
        <v>6.99</v>
      </c>
    </row>
    <row r="4" spans="1:7" ht="16.8" x14ac:dyDescent="0.4">
      <c r="A4" s="4">
        <v>2</v>
      </c>
      <c r="B4" s="5" t="s">
        <v>4</v>
      </c>
      <c r="C4" s="45">
        <v>12</v>
      </c>
      <c r="D4" s="28">
        <v>7.54</v>
      </c>
      <c r="E4" s="28">
        <v>10.050000000000001</v>
      </c>
      <c r="F4" s="28">
        <v>11.43</v>
      </c>
      <c r="G4" s="28">
        <v>6.94</v>
      </c>
    </row>
    <row r="5" spans="1:7" ht="16.8" x14ac:dyDescent="0.4">
      <c r="A5" s="4">
        <v>3</v>
      </c>
      <c r="B5" s="5" t="s">
        <v>5</v>
      </c>
      <c r="C5" s="29">
        <f>'[1]Hatsun Financials'!B50/'[1]Hatsun Financials'!B71</f>
        <v>-3.2079710716314076</v>
      </c>
      <c r="D5" s="29">
        <f>'[1]Hatsun Financials'!C50/'[1]Hatsun Financials'!C71</f>
        <v>33.680373156229244</v>
      </c>
      <c r="E5" s="29">
        <f>'[1]Hatsun Financials'!D50/'[1]Hatsun Financials'!D71</f>
        <v>26.738087536347731</v>
      </c>
      <c r="F5" s="29">
        <f>'[1]Hatsun Financials'!E50/'[1]Hatsun Financials'!E71</f>
        <v>24.026545554783453</v>
      </c>
      <c r="G5" s="29">
        <f>'[1]Hatsun Financials'!F50/'[1]Hatsun Financials'!F71</f>
        <v>25.604290763322478</v>
      </c>
    </row>
    <row r="6" spans="1:7" ht="16.8" x14ac:dyDescent="0.4">
      <c r="A6" s="4">
        <v>4</v>
      </c>
      <c r="B6" s="5" t="s">
        <v>6</v>
      </c>
      <c r="C6" s="29">
        <f>'[1]Hatsun Financials'!B36/'[1]Hatsun Financials'!B59</f>
        <v>70.584315385114465</v>
      </c>
      <c r="D6" s="29">
        <f>'[1]Hatsun Financials'!C36/'[1]Hatsun Financials'!C59</f>
        <v>64.677333428244665</v>
      </c>
      <c r="E6" s="29">
        <f>'[1]Hatsun Financials'!D36/'[1]Hatsun Financials'!D59</f>
        <v>51.435702723881278</v>
      </c>
      <c r="F6" s="29">
        <f>'[1]Hatsun Financials'!E36/'[1]Hatsun Financials'!E59</f>
        <v>47.387936212135678</v>
      </c>
      <c r="G6" s="29">
        <f>'[1]Hatsun Financials'!F36/'[1]Hatsun Financials'!F59</f>
        <v>55.94550695748169</v>
      </c>
    </row>
    <row r="7" spans="1:7" ht="16.8" x14ac:dyDescent="0.4">
      <c r="A7" s="4">
        <v>5</v>
      </c>
      <c r="B7" s="5" t="s">
        <v>7</v>
      </c>
      <c r="C7" s="29">
        <f>'[1]Hatsun Financials'!B51/'[1]Hatsun Financials'!B59</f>
        <v>5.99999727046138</v>
      </c>
      <c r="D7" s="29">
        <f>'[1]Hatsun Financials'!C51/'[1]Hatsun Financials'!C59</f>
        <v>5.806464901446506</v>
      </c>
      <c r="E7" s="29">
        <f>'[1]Hatsun Financials'!D51/'[1]Hatsun Financials'!D59</f>
        <v>6.0000002876185015</v>
      </c>
      <c r="F7" s="29">
        <f>'[1]Hatsun Financials'!E51/'[1]Hatsun Financials'!E59</f>
        <v>6.000181208934138</v>
      </c>
      <c r="G7" s="29">
        <f>'[1]Hatsun Financials'!F51/'[1]Hatsun Financials'!F59</f>
        <v>7.1768958458138936</v>
      </c>
    </row>
    <row r="8" spans="1:7" ht="16.8" x14ac:dyDescent="0.4">
      <c r="A8" s="4">
        <v>6</v>
      </c>
      <c r="B8" s="5" t="s">
        <v>8</v>
      </c>
      <c r="C8" s="29">
        <f>'[1]Hatsun Financials'!B3/'[1]Hatsun Financials'!B59</f>
        <v>358.71901369845892</v>
      </c>
      <c r="D8" s="29">
        <f>'[1]Hatsun Financials'!C3/'[1]Hatsun Financials'!C59</f>
        <v>325.34338269243017</v>
      </c>
      <c r="E8" s="29">
        <f>'[1]Hatsun Financials'!D3/'[1]Hatsun Financials'!D59</f>
        <v>295.52158555284473</v>
      </c>
      <c r="F8" s="29">
        <f>'[1]Hatsun Financials'!E3/'[1]Hatsun Financials'!E59</f>
        <v>257.52317336470082</v>
      </c>
      <c r="G8" s="29">
        <f>'[1]Hatsun Financials'!F3/'[1]Hatsun Financials'!F59</f>
        <v>328.3409112957176</v>
      </c>
    </row>
    <row r="9" spans="1:7" ht="16.8" x14ac:dyDescent="0.4">
      <c r="A9" s="4">
        <v>7</v>
      </c>
      <c r="B9" s="5" t="s">
        <v>9</v>
      </c>
      <c r="C9" s="29">
        <f>'[1]Hatsun Financials'!B9/'[1]Hatsun Financials'!B59</f>
        <v>-25.708424363595938</v>
      </c>
      <c r="D9" s="29">
        <f>'[1]Hatsun Financials'!C9/'[1]Hatsun Financials'!C59</f>
        <v>31.964244049700085</v>
      </c>
      <c r="E9" s="29">
        <f>'[1]Hatsun Financials'!D9/'[1]Hatsun Financials'!D59</f>
        <v>33.91695256061719</v>
      </c>
      <c r="F9" s="29">
        <f>'[1]Hatsun Financials'!E9/'[1]Hatsun Financials'!E59</f>
        <v>23.493815782381503</v>
      </c>
      <c r="G9" s="29">
        <f>'[1]Hatsun Financials'!F9/'[1]Hatsun Financials'!F59</f>
        <v>34.559334751468896</v>
      </c>
    </row>
    <row r="10" spans="1:7" ht="16.8" x14ac:dyDescent="0.4">
      <c r="A10" s="4">
        <v>8</v>
      </c>
      <c r="B10" s="5" t="s">
        <v>10</v>
      </c>
      <c r="C10" s="29">
        <f>'[1]Hatsun Financials'!B11/'[1]Hatsun Financials'!B59</f>
        <v>-44.091754733643981</v>
      </c>
      <c r="D10" s="29">
        <f>'[1]Hatsun Financials'!C11/'[1]Hatsun Financials'!C59</f>
        <v>15.734075202775539</v>
      </c>
      <c r="E10" s="29">
        <f>'[1]Hatsun Financials'!D11/'[1]Hatsun Financials'!D59</f>
        <v>19.500102992938178</v>
      </c>
      <c r="F10" s="29">
        <f>'[1]Hatsun Financials'!E11/'[1]Hatsun Financials'!E59</f>
        <v>9.8087651024010327</v>
      </c>
      <c r="G10" s="29">
        <f>'[1]Hatsun Financials'!F11/'[1]Hatsun Financials'!F59</f>
        <v>16.220806808238255</v>
      </c>
    </row>
    <row r="11" spans="1:7" ht="16.8" x14ac:dyDescent="0.4">
      <c r="A11" s="4">
        <v>9</v>
      </c>
      <c r="B11" s="5" t="s">
        <v>11</v>
      </c>
      <c r="C11" s="29">
        <f>'[1]Hatsun Financials'!B13/'[1]Hatsun Financials'!B59</f>
        <v>16.067096871882299</v>
      </c>
      <c r="D11" s="29">
        <f>'[1]Hatsun Financials'!C13/'[1]Hatsun Financials'!C59</f>
        <v>10.081259083011142</v>
      </c>
      <c r="E11" s="29">
        <f>'[1]Hatsun Financials'!D13/'[1]Hatsun Financials'!D59</f>
        <v>12.77496543324302</v>
      </c>
      <c r="F11" s="29">
        <f>'[1]Hatsun Financials'!E13/'[1]Hatsun Financials'!E59</f>
        <v>16.893082502722415</v>
      </c>
      <c r="G11" s="29">
        <f>'[1]Hatsun Financials'!F13/'[1]Hatsun Financials'!F59</f>
        <v>9.6735336561757848</v>
      </c>
    </row>
    <row r="12" spans="1:7" ht="16.8" x14ac:dyDescent="0.4">
      <c r="A12" s="4">
        <v>10</v>
      </c>
      <c r="B12" s="5" t="s">
        <v>12</v>
      </c>
      <c r="C12" s="29">
        <f>'[1]Hatsun Financials'!B15/'[1]Hatsun Financials'!B59</f>
        <v>11.999523156786116</v>
      </c>
      <c r="D12" s="29">
        <f>'[1]Hatsun Financials'!C15/'[1]Hatsun Financials'!C59</f>
        <v>7.4459030137105255</v>
      </c>
      <c r="E12" s="29">
        <f>'[1]Hatsun Financials'!D15/'[1]Hatsun Financials'!D59</f>
        <v>10.108834701903348</v>
      </c>
      <c r="F12" s="29">
        <f>'[1]Hatsun Financials'!E15/'[1]Hatsun Financials'!E59</f>
        <v>11.428224271714351</v>
      </c>
      <c r="G12" s="29">
        <f>'[1]Hatsun Financials'!F15/'[1]Hatsun Financials'!F59</f>
        <v>6.9444367127133937</v>
      </c>
    </row>
    <row r="13" spans="1:7" ht="16.8" x14ac:dyDescent="0.4">
      <c r="A13" s="4">
        <v>11</v>
      </c>
      <c r="B13" s="5" t="s">
        <v>13</v>
      </c>
      <c r="C13" s="29">
        <f>'[1]Hatsun Financials'!B7/'[1]Hatsun Financials'!B5*100</f>
        <v>8.4057473344181002</v>
      </c>
      <c r="D13" s="29">
        <f>'[1]Hatsun Financials'!C7/'[1]Hatsun Financials'!C5*100</f>
        <v>25.501382109606848</v>
      </c>
      <c r="E13" s="29">
        <f>'[1]Hatsun Financials'!D7/'[1]Hatsun Financials'!D5*100</f>
        <v>27.614416099645915</v>
      </c>
      <c r="F13" s="29">
        <f>'[1]Hatsun Financials'!E7/'[1]Hatsun Financials'!E5*100</f>
        <v>23.022509010676409</v>
      </c>
      <c r="G13" s="29">
        <f>'[1]Hatsun Financials'!F7/'[1]Hatsun Financials'!F5*100</f>
        <v>26.110368856758569</v>
      </c>
    </row>
    <row r="14" spans="1:7" ht="16.8" x14ac:dyDescent="0.4">
      <c r="A14" s="4">
        <v>12</v>
      </c>
      <c r="B14" s="5" t="s">
        <v>14</v>
      </c>
      <c r="C14" s="30">
        <f>'[1]Hatsun Financials'!B14/'[1]Hatsun Financials'!B13</f>
        <v>0.25316170976814784</v>
      </c>
      <c r="D14" s="30">
        <f>'[1]Hatsun Financials'!C14/'[1]Hatsun Financials'!C13</f>
        <v>0.26141140184976464</v>
      </c>
      <c r="E14" s="30">
        <f>'[1]Hatsun Financials'!D14/'[1]Hatsun Financials'!D13</f>
        <v>0.20869964347628417</v>
      </c>
      <c r="F14" s="30">
        <f>'[1]Hatsun Financials'!E14/'[1]Hatsun Financials'!E13</f>
        <v>0.32349680587467516</v>
      </c>
      <c r="G14" s="30">
        <f>'[1]Hatsun Financials'!F14/'[1]Hatsun Financials'!F13</f>
        <v>0.28211996158405661</v>
      </c>
    </row>
    <row r="15" spans="1:7" ht="16.8" x14ac:dyDescent="0.4">
      <c r="A15" s="4">
        <v>13</v>
      </c>
      <c r="B15" s="5" t="s">
        <v>15</v>
      </c>
      <c r="C15" s="31">
        <f>'[1]Hatsun Financials'!B15/'[1]Hatsun Financials'!B33</f>
        <v>8.7807917214191846</v>
      </c>
      <c r="D15" s="31">
        <f>'[1]Hatsun Financials'!C15/'[1]Hatsun Financials'!C33</f>
        <v>8.0473653566229988</v>
      </c>
      <c r="E15" s="31">
        <f>'[1]Hatsun Financials'!D15/'[1]Hatsun Financials'!D33</f>
        <v>16.129489267209472</v>
      </c>
      <c r="F15" s="31">
        <f>'[1]Hatsun Financials'!E15/'[1]Hatsun Financials'!E33</f>
        <v>29.680795180722892</v>
      </c>
      <c r="G15" s="31">
        <f>'[1]Hatsun Financials'!F15/'[1]Hatsun Financials'!F33</f>
        <v>935.59749999999997</v>
      </c>
    </row>
    <row r="16" spans="1:7" ht="16.8" x14ac:dyDescent="0.4">
      <c r="A16" s="4">
        <v>14</v>
      </c>
      <c r="B16" s="5" t="s">
        <v>16</v>
      </c>
      <c r="C16" s="30">
        <f>('[1]Hatsun Financials'!B15-'[1]Hatsun Financials'!B51)/'[1]Hatsun Financials'!B15</f>
        <v>0.49998035821380216</v>
      </c>
      <c r="D16" s="30">
        <f>('[1]Hatsun Financials'!C15-'[1]Hatsun Financials'!C51)/'[1]Hatsun Financials'!C15</f>
        <v>0.22017989077285022</v>
      </c>
      <c r="E16" s="30">
        <f>('[1]Hatsun Financials'!D15-'[1]Hatsun Financials'!D51)/'[1]Hatsun Financials'!D15</f>
        <v>0.4064597488681076</v>
      </c>
      <c r="F16" s="30">
        <f>('[1]Hatsun Financials'!E15-'[1]Hatsun Financials'!E51)/'[1]Hatsun Financials'!E15</f>
        <v>0.47496819573404736</v>
      </c>
      <c r="G16" s="30">
        <f>('[1]Hatsun Financials'!F15-'[1]Hatsun Financials'!F51)/'[1]Hatsun Financials'!F15</f>
        <v>-3.3474152435564772E-2</v>
      </c>
    </row>
    <row r="17" spans="1:7" ht="16.8" x14ac:dyDescent="0.4">
      <c r="A17" s="4">
        <v>15</v>
      </c>
      <c r="B17" s="8" t="s">
        <v>17</v>
      </c>
      <c r="C17" s="29">
        <f>'[1]Hatsun Financials'!B9/'[1]Hatsun Financials'!B5*100</f>
        <v>-7.1465316239035248</v>
      </c>
      <c r="D17" s="29">
        <f>'[1]Hatsun Financials'!C9/'[1]Hatsun Financials'!C5*100</f>
        <v>9.8104746015055326</v>
      </c>
      <c r="E17" s="29">
        <f>'[1]Hatsun Financials'!D9/'[1]Hatsun Financials'!D5*100</f>
        <v>11.459326562996679</v>
      </c>
      <c r="F17" s="29">
        <f>'[1]Hatsun Financials'!E9/'[1]Hatsun Financials'!E5*100</f>
        <v>9.1135283143714307</v>
      </c>
      <c r="G17" s="29">
        <f>'[1]Hatsun Financials'!F9/'[1]Hatsun Financials'!F5*100</f>
        <v>10.508317363444332</v>
      </c>
    </row>
    <row r="18" spans="1:7" ht="16.8" x14ac:dyDescent="0.4">
      <c r="A18" s="4">
        <v>16</v>
      </c>
      <c r="B18" s="5" t="s">
        <v>18</v>
      </c>
      <c r="C18" s="29">
        <f>'[1]Hatsun Financials'!B11/'[1]Hatsun Financials'!B5*100</f>
        <v>-12.25680403827401</v>
      </c>
      <c r="D18" s="29">
        <f>'[1]Hatsun Financials'!C11/'[1]Hatsun Financials'!C5*100</f>
        <v>4.8291067016945695</v>
      </c>
      <c r="E18" s="29">
        <f>'[1]Hatsun Financials'!D11/'[1]Hatsun Financials'!D5*100</f>
        <v>6.588388146275169</v>
      </c>
      <c r="F18" s="29">
        <f>'[1]Hatsun Financials'!E11/'[1]Hatsun Financials'!E5*100</f>
        <v>3.8049357038368981</v>
      </c>
      <c r="G18" s="29">
        <f>'[1]Hatsun Financials'!F11/'[1]Hatsun Financials'!F5*100</f>
        <v>4.9321952247602576</v>
      </c>
    </row>
    <row r="19" spans="1:7" ht="16.8" x14ac:dyDescent="0.4">
      <c r="A19" s="4">
        <v>17</v>
      </c>
      <c r="B19" s="5" t="s">
        <v>19</v>
      </c>
      <c r="C19" s="29">
        <f>'[1]Hatsun Financials'!B13/'[1]Hatsun Financials'!B5*100</f>
        <v>4.4663964728162506</v>
      </c>
      <c r="D19" s="29">
        <f>'[1]Hatsun Financials'!C13/'[1]Hatsun Financials'!C5*100</f>
        <v>3.0941428188102491</v>
      </c>
      <c r="E19" s="29">
        <f>'[1]Hatsun Financials'!D13/'[1]Hatsun Financials'!D5*100</f>
        <v>4.3162044251732219</v>
      </c>
      <c r="F19" s="29">
        <f>'[1]Hatsun Financials'!E13/'[1]Hatsun Financials'!E5*100</f>
        <v>6.553026001890581</v>
      </c>
      <c r="G19" s="29">
        <f>'[1]Hatsun Financials'!F13/'[1]Hatsun Financials'!F5*100</f>
        <v>2.941392316029305</v>
      </c>
    </row>
    <row r="20" spans="1:7" ht="16.8" x14ac:dyDescent="0.4">
      <c r="A20" s="4">
        <v>18</v>
      </c>
      <c r="B20" s="5" t="s">
        <v>20</v>
      </c>
      <c r="C20" s="29">
        <f>'[1]Hatsun Financials'!B15/'[1]Hatsun Financials'!B5*100</f>
        <v>3.3356759052556639</v>
      </c>
      <c r="D20" s="29">
        <f>'[1]Hatsun Financials'!C15/'[1]Hatsun Financials'!C5*100</f>
        <v>2.2852986070216792</v>
      </c>
      <c r="E20" s="29">
        <f>'[1]Hatsun Financials'!D15/'[1]Hatsun Financials'!D5*100</f>
        <v>3.4154141004688094</v>
      </c>
      <c r="F20" s="29">
        <f>'[1]Hatsun Financials'!E15/'[1]Hatsun Financials'!E5*100</f>
        <v>4.4331430214652858</v>
      </c>
      <c r="G20" s="29">
        <f>'[1]Hatsun Financials'!F15/'[1]Hatsun Financials'!F5*100</f>
        <v>2.111566828827478</v>
      </c>
    </row>
    <row r="21" spans="1:7" ht="16.8" x14ac:dyDescent="0.4">
      <c r="A21" s="4">
        <v>19</v>
      </c>
      <c r="B21" s="5" t="s">
        <v>21</v>
      </c>
      <c r="C21" s="29">
        <f>'[1]Hatsun Financials'!B11/'[1]Hatsun Financials'!B5*100</f>
        <v>-12.25680403827401</v>
      </c>
      <c r="D21" s="29">
        <f>'[1]Hatsun Financials'!C11/'[1]Hatsun Financials'!C5*100</f>
        <v>4.8291067016945695</v>
      </c>
      <c r="E21" s="29">
        <f>'[1]Hatsun Financials'!D11/'[1]Hatsun Financials'!D5*100</f>
        <v>6.588388146275169</v>
      </c>
      <c r="F21" s="29">
        <f>'[1]Hatsun Financials'!E11/'[1]Hatsun Financials'!E5*100</f>
        <v>3.8049357038368981</v>
      </c>
      <c r="G21" s="29">
        <f>'[1]Hatsun Financials'!F11/'[1]Hatsun Financials'!F5*100</f>
        <v>4.9321952247602576</v>
      </c>
    </row>
    <row r="22" spans="1:7" ht="16.8" x14ac:dyDescent="0.4">
      <c r="A22" s="4">
        <v>20</v>
      </c>
      <c r="B22" s="5" t="s">
        <v>22</v>
      </c>
      <c r="C22" s="29">
        <f>'[1]Hatsun Financials'!B11/'[1]Hatsun Financials'!B5*100</f>
        <v>-12.25680403827401</v>
      </c>
      <c r="D22" s="29">
        <f>'[1]Hatsun Financials'!C11/'[1]Hatsun Financials'!C5*100</f>
        <v>4.8291067016945695</v>
      </c>
      <c r="E22" s="29">
        <f>'[1]Hatsun Financials'!D11/'[1]Hatsun Financials'!D5*100</f>
        <v>6.588388146275169</v>
      </c>
      <c r="F22" s="29">
        <f>'[1]Hatsun Financials'!E11/'[1]Hatsun Financials'!E5*100</f>
        <v>3.8049357038368981</v>
      </c>
      <c r="G22" s="29">
        <f>'[1]Hatsun Financials'!F11/'[1]Hatsun Financials'!F5*100</f>
        <v>4.9321952247602576</v>
      </c>
    </row>
    <row r="23" spans="1:7" ht="16.8" x14ac:dyDescent="0.4">
      <c r="A23" s="4">
        <v>21</v>
      </c>
      <c r="B23" s="5" t="s">
        <v>23</v>
      </c>
      <c r="C23" s="29">
        <f>'[1]Hatsun Financials'!B9/'[1]Hatsun Financials'!B5*100</f>
        <v>-7.1465316239035248</v>
      </c>
      <c r="D23" s="29">
        <f>'[1]Hatsun Financials'!C9/'[1]Hatsun Financials'!C5*100</f>
        <v>9.8104746015055326</v>
      </c>
      <c r="E23" s="29">
        <f>'[1]Hatsun Financials'!D9/'[1]Hatsun Financials'!D5*100</f>
        <v>11.459326562996679</v>
      </c>
      <c r="F23" s="29">
        <f>'[1]Hatsun Financials'!E9/'[1]Hatsun Financials'!E5*100</f>
        <v>9.1135283143714307</v>
      </c>
      <c r="G23" s="29">
        <f>'[1]Hatsun Financials'!F9/'[1]Hatsun Financials'!F5*100</f>
        <v>10.508317363444332</v>
      </c>
    </row>
    <row r="24" spans="1:7" ht="16.8" x14ac:dyDescent="0.4">
      <c r="A24" s="4">
        <v>22</v>
      </c>
      <c r="B24" s="5" t="s">
        <v>24</v>
      </c>
      <c r="C24" s="29">
        <f>'[1]Hatsun Financials'!B67/'[1]Hatsun Financials'!B36</f>
        <v>0.88210214714752722</v>
      </c>
      <c r="D24" s="29">
        <f>'[1]Hatsun Financials'!C67/'[1]Hatsun Financials'!C36</f>
        <v>0.73580201633066245</v>
      </c>
      <c r="E24" s="29">
        <f>'[1]Hatsun Financials'!D67/'[1]Hatsun Financials'!D36</f>
        <v>1.5406930647438306</v>
      </c>
      <c r="F24" s="29">
        <f>'[1]Hatsun Financials'!E67/'[1]Hatsun Financials'!E36</f>
        <v>1.3876586242270146</v>
      </c>
      <c r="G24" s="29">
        <f>'[1]Hatsun Financials'!F67/'[1]Hatsun Financials'!F36</f>
        <v>1.0069462088119239</v>
      </c>
    </row>
    <row r="25" spans="1:7" ht="16.8" x14ac:dyDescent="0.4">
      <c r="A25" s="4">
        <v>23</v>
      </c>
      <c r="B25" s="5" t="s">
        <v>25</v>
      </c>
      <c r="C25" s="29">
        <f>'[1]Hatsun Financials'!B34/'[1]Hatsun Financials'!B40</f>
        <v>0.86412241071547413</v>
      </c>
      <c r="D25" s="29">
        <f>'[1]Hatsun Financials'!C34/'[1]Hatsun Financials'!C40</f>
        <v>0.62270800897050538</v>
      </c>
      <c r="E25" s="29">
        <f>'[1]Hatsun Financials'!D34/'[1]Hatsun Financials'!D40</f>
        <v>0.56302361355275055</v>
      </c>
      <c r="F25" s="29">
        <f>'[1]Hatsun Financials'!E34/'[1]Hatsun Financials'!E40</f>
        <v>0.5368316090492129</v>
      </c>
      <c r="G25" s="29">
        <f>'[1]Hatsun Financials'!F34/'[1]Hatsun Financials'!F40</f>
        <v>0.52050489365780483</v>
      </c>
    </row>
    <row r="26" spans="1:7" ht="16.8" x14ac:dyDescent="0.4">
      <c r="A26" s="4">
        <v>24</v>
      </c>
      <c r="B26" s="5" t="s">
        <v>26</v>
      </c>
      <c r="C26" s="29">
        <f>('[1]Hatsun Financials'!B34-'[1]Hatsun Financials'!B31)/'[1]Hatsun Financials'!B40</f>
        <v>7.5069115047589313E-2</v>
      </c>
      <c r="D26" s="29">
        <f>('[1]Hatsun Financials'!C34-'[1]Hatsun Financials'!C31)/'[1]Hatsun Financials'!C40</f>
        <v>0.12089926938955675</v>
      </c>
      <c r="E26" s="29">
        <f>('[1]Hatsun Financials'!D34-'[1]Hatsun Financials'!D31)/'[1]Hatsun Financials'!D40</f>
        <v>0.13405725178341876</v>
      </c>
      <c r="F26" s="29">
        <f>('[1]Hatsun Financials'!E34-'[1]Hatsun Financials'!E31)/'[1]Hatsun Financials'!E40</f>
        <v>0.1108102841834971</v>
      </c>
      <c r="G26" s="29">
        <f>('[1]Hatsun Financials'!F34-'[1]Hatsun Financials'!F31)/'[1]Hatsun Financials'!F40</f>
        <v>0.12987374524775402</v>
      </c>
    </row>
    <row r="27" spans="1:7" ht="16.8" x14ac:dyDescent="0.4">
      <c r="A27" s="4">
        <v>25</v>
      </c>
      <c r="B27" s="5" t="s">
        <v>27</v>
      </c>
      <c r="C27" s="29">
        <f>'[1]Hatsun Financials'!B67/'[1]Hatsun Financials'!B35</f>
        <v>0.29292591675467827</v>
      </c>
      <c r="D27" s="29">
        <f>'[1]Hatsun Financials'!C67/'[1]Hatsun Financials'!C35</f>
        <v>0.28604211534486107</v>
      </c>
      <c r="E27" s="29">
        <f>'[1]Hatsun Financials'!D67/'[1]Hatsun Financials'!D35</f>
        <v>0.48233414975690109</v>
      </c>
      <c r="F27" s="29">
        <f>'[1]Hatsun Financials'!E67/'[1]Hatsun Financials'!E35</f>
        <v>0.45476178208723261</v>
      </c>
      <c r="G27" s="29">
        <f>'[1]Hatsun Financials'!F67/'[1]Hatsun Financials'!F35</f>
        <v>0.33554660456803947</v>
      </c>
    </row>
    <row r="28" spans="1:7" ht="16.8" x14ac:dyDescent="0.4">
      <c r="A28" s="4">
        <v>26</v>
      </c>
      <c r="B28" s="5" t="s">
        <v>28</v>
      </c>
      <c r="C28" s="29">
        <f>'[1]Hatsun Financials'!B65/'[1]Hatsun Financials'!B36</f>
        <v>0.6077505699780964</v>
      </c>
      <c r="D28" s="29">
        <f>'[1]Hatsun Financials'!C65/'[1]Hatsun Financials'!C36</f>
        <v>0.54168437825454763</v>
      </c>
      <c r="E28" s="29">
        <f>'[1]Hatsun Financials'!D65/'[1]Hatsun Financials'!D36</f>
        <v>0.70750675684146269</v>
      </c>
      <c r="F28" s="29">
        <f>'[1]Hatsun Financials'!E65/'[1]Hatsun Financials'!E36</f>
        <v>0.52447822101807906</v>
      </c>
      <c r="G28" s="29">
        <f>'[1]Hatsun Financials'!F65/'[1]Hatsun Financials'!F36</f>
        <v>0.67892632111967222</v>
      </c>
    </row>
    <row r="29" spans="1:7" ht="16.8" x14ac:dyDescent="0.4">
      <c r="A29" s="4">
        <v>27</v>
      </c>
      <c r="B29" s="5" t="s">
        <v>29</v>
      </c>
      <c r="C29" s="29">
        <f>'[1]Hatsun Financials'!B66/'[1]Hatsun Financials'!B36</f>
        <v>0.27435157716943082</v>
      </c>
      <c r="D29" s="29">
        <f>'[1]Hatsun Financials'!C66/'[1]Hatsun Financials'!C36</f>
        <v>0.19411763807611479</v>
      </c>
      <c r="E29" s="29">
        <f>'[1]Hatsun Financials'!D66/'[1]Hatsun Financials'!D36</f>
        <v>0.83318630790236814</v>
      </c>
      <c r="F29" s="29">
        <f>'[1]Hatsun Financials'!E66/'[1]Hatsun Financials'!E36</f>
        <v>0.86318040320893552</v>
      </c>
      <c r="G29" s="29">
        <f>'[1]Hatsun Financials'!F66/'[1]Hatsun Financials'!F36</f>
        <v>0.3280198876922516</v>
      </c>
    </row>
    <row r="30" spans="1:7" ht="16.8" x14ac:dyDescent="0.4">
      <c r="A30" s="4">
        <v>28</v>
      </c>
      <c r="B30" s="5" t="s">
        <v>30</v>
      </c>
      <c r="C30" s="29">
        <f>'[1]Hatsun Financials'!B64/'[1]Hatsun Financials'!B36</f>
        <v>0.84983947244127434</v>
      </c>
      <c r="D30" s="29">
        <f>'[1]Hatsun Financials'!C64/'[1]Hatsun Financials'!C36</f>
        <v>0.71004265774048914</v>
      </c>
      <c r="E30" s="29">
        <f>'[1]Hatsun Financials'!D64/'[1]Hatsun Financials'!D36</f>
        <v>1.5072231259804263</v>
      </c>
      <c r="F30" s="29">
        <f>'[1]Hatsun Financials'!E64/'[1]Hatsun Financials'!E36</f>
        <v>1.3543022237371907</v>
      </c>
      <c r="G30" s="29">
        <f>'[1]Hatsun Financials'!F64/'[1]Hatsun Financials'!F36</f>
        <v>0.96195743626994112</v>
      </c>
    </row>
    <row r="31" spans="1:7" ht="16.8" x14ac:dyDescent="0.4">
      <c r="A31" s="4">
        <v>29</v>
      </c>
      <c r="B31" s="20" t="s">
        <v>31</v>
      </c>
      <c r="C31" s="29">
        <f>'[1]Hatsun Financials'!B11/'[1]Hatsun Financials'!B12</f>
        <v>-6.3700209494036217</v>
      </c>
      <c r="D31" s="29">
        <f>'[1]Hatsun Financials'!C11/'[1]Hatsun Financials'!C12</f>
        <v>2.7834047436574534</v>
      </c>
      <c r="E31" s="29">
        <f>'[1]Hatsun Financials'!D11/'[1]Hatsun Financials'!D12</f>
        <v>3.9421725005908317</v>
      </c>
      <c r="F31" s="29">
        <f>'[1]Hatsun Financials'!E11/'[1]Hatsun Financials'!E12</f>
        <v>1.952636055442635</v>
      </c>
      <c r="G31" s="29">
        <f>'[1]Hatsun Financials'!F11/'[1]Hatsun Financials'!F12</f>
        <v>2.477490465344113</v>
      </c>
    </row>
    <row r="32" spans="1:7" ht="16.8" x14ac:dyDescent="0.4">
      <c r="A32" s="4">
        <v>30</v>
      </c>
      <c r="B32" s="20" t="s">
        <v>32</v>
      </c>
      <c r="C32" s="31">
        <f>'[1]Hatsun Financials'!B36/'[1]Hatsun Financials'!B35</f>
        <v>0.33207709300098537</v>
      </c>
      <c r="D32" s="31">
        <f>'[1]Hatsun Financials'!C36/'[1]Hatsun Financials'!C35</f>
        <v>0.38874875169724521</v>
      </c>
      <c r="E32" s="31">
        <f>'[1]Hatsun Financials'!D36/'[1]Hatsun Financials'!D35</f>
        <v>0.31306310179120478</v>
      </c>
      <c r="F32" s="31">
        <f>'[1]Hatsun Financials'!E36/'[1]Hatsun Financials'!E35</f>
        <v>0.32771877329739829</v>
      </c>
      <c r="G32" s="31">
        <f>'[1]Hatsun Financials'!F36/'[1]Hatsun Financials'!F35</f>
        <v>0.3332319061650218</v>
      </c>
    </row>
    <row r="33" spans="1:7" ht="16.8" x14ac:dyDescent="0.4">
      <c r="A33" s="4">
        <v>31</v>
      </c>
      <c r="B33" s="20" t="s">
        <v>33</v>
      </c>
      <c r="C33" s="29">
        <f>(1.2*'[1]Hatsun Financials'!B52)+(1.4*'[1]Hatsun Financials'!B53)+(3.3*'[1]Hatsun Financials'!B54)+(0.6*'[1]Hatsun Financials'!B55)+(1*'[1]Hatsun Financials'!B56)</f>
        <v>1.1240314034902243</v>
      </c>
      <c r="D33" s="29">
        <f>(1.2*'[1]Hatsun Financials'!C52)+(1.4*'[1]Hatsun Financials'!C53)+(3.3*'[1]Hatsun Financials'!C54)+(0.6*'[1]Hatsun Financials'!C55)+(1*'[1]Hatsun Financials'!C56)</f>
        <v>2.3127602696013589</v>
      </c>
      <c r="E33" s="29">
        <f>(1.2*'[1]Hatsun Financials'!D52)+(1.4*'[1]Hatsun Financials'!D53)+(3.3*'[1]Hatsun Financials'!D54)+(0.6*'[1]Hatsun Financials'!D55)+(1*'[1]Hatsun Financials'!D56)</f>
        <v>2.1605955996833459</v>
      </c>
      <c r="F33" s="29">
        <f>(1.2*'[1]Hatsun Financials'!E52)+(1.4*'[1]Hatsun Financials'!E53)+(3.3*'[1]Hatsun Financials'!E54)+(0.6*'[1]Hatsun Financials'!E55)+(1*'[1]Hatsun Financials'!E56)</f>
        <v>1.9313974989239167</v>
      </c>
      <c r="G33" s="29">
        <f>(1.2*'[1]Hatsun Financials'!F52)+(1.4*'[1]Hatsun Financials'!F53)+(3.3*'[1]Hatsun Financials'!F54)+(0.6*'[1]Hatsun Financials'!F55)+(1*'[1]Hatsun Financials'!F56)</f>
        <v>2.2006190161384254</v>
      </c>
    </row>
    <row r="34" spans="1:7" ht="16.8" x14ac:dyDescent="0.4">
      <c r="A34" s="4">
        <v>32</v>
      </c>
      <c r="B34" s="21" t="s">
        <v>34</v>
      </c>
      <c r="C34" s="29">
        <f>'[1]Hatsun Financials'!B29/'[1]Hatsun Financials'!B40</f>
        <v>2.7559144741864095E-2</v>
      </c>
      <c r="D34" s="29">
        <f>'[1]Hatsun Financials'!C29/'[1]Hatsun Financials'!C40</f>
        <v>3.2316965751726559E-2</v>
      </c>
      <c r="E34" s="29">
        <f>'[1]Hatsun Financials'!D29/'[1]Hatsun Financials'!D40</f>
        <v>2.6132256598235825E-2</v>
      </c>
      <c r="F34" s="29">
        <f>'[1]Hatsun Financials'!E29/'[1]Hatsun Financials'!E40</f>
        <v>2.5477249334280229E-2</v>
      </c>
      <c r="G34" s="29">
        <f>'[1]Hatsun Financials'!F29/'[1]Hatsun Financials'!F40</f>
        <v>4.2505958098234584E-2</v>
      </c>
    </row>
    <row r="35" spans="1:7" ht="16.8" x14ac:dyDescent="0.4">
      <c r="A35" s="4">
        <v>33</v>
      </c>
      <c r="B35" s="20" t="s">
        <v>35</v>
      </c>
      <c r="C35" s="29">
        <f>C57/'[1]Hatsun Financials'!B69</f>
        <v>-37.06465849937085</v>
      </c>
      <c r="D35" s="29">
        <f>D57/'[1]Hatsun Financials'!C69</f>
        <v>-1.2080404987671416</v>
      </c>
      <c r="E35" s="29">
        <f>E57/'[1]Hatsun Financials'!D69</f>
        <v>6.6960743501974251</v>
      </c>
      <c r="F35" s="29">
        <f>F57/'[1]Hatsun Financials'!E69</f>
        <v>-4.233292110279927</v>
      </c>
      <c r="G35" s="29">
        <f>G57/'[1]Hatsun Financials'!F69</f>
        <v>0.53954710025562691</v>
      </c>
    </row>
    <row r="36" spans="1:7" ht="16.8" x14ac:dyDescent="0.4">
      <c r="A36" s="4">
        <v>34</v>
      </c>
      <c r="B36" s="5" t="s">
        <v>36</v>
      </c>
      <c r="C36" s="29">
        <f>'[1]Hatsun Financials'!B3/'[1]Hatsun Financials'!B35</f>
        <v>1.6876605889456089</v>
      </c>
      <c r="D36" s="29">
        <f>'[1]Hatsun Financials'!C3/'[1]Hatsun Financials'!C35</f>
        <v>1.9555047679100632</v>
      </c>
      <c r="E36" s="29">
        <f>'[1]Hatsun Financials'!D3/'[1]Hatsun Financials'!D35</f>
        <v>1.7986903905266065</v>
      </c>
      <c r="F36" s="29">
        <f>'[1]Hatsun Financials'!E3/'[1]Hatsun Financials'!E35</f>
        <v>1.7809422654097362</v>
      </c>
      <c r="G36" s="29">
        <f>'[1]Hatsun Financials'!F3/'[1]Hatsun Financials'!F35</f>
        <v>1.9557185856977966</v>
      </c>
    </row>
    <row r="37" spans="1:7" ht="16.8" x14ac:dyDescent="0.4">
      <c r="A37" s="4">
        <v>35</v>
      </c>
      <c r="B37" s="5" t="s">
        <v>37</v>
      </c>
      <c r="C37" s="29">
        <f>'[1]Hatsun Financials'!B6/'[1]Hatsun Financials'!B32</f>
        <v>7.2360632476566265</v>
      </c>
      <c r="D37" s="29">
        <f>'[1]Hatsun Financials'!C6/'[1]Hatsun Financials'!C32</f>
        <v>9.1220914969604046</v>
      </c>
      <c r="E37" s="29">
        <f>'[1]Hatsun Financials'!D6/'[1]Hatsun Financials'!D32</f>
        <v>7.834680272508141</v>
      </c>
      <c r="F37" s="29">
        <f>'[1]Hatsun Financials'!E6/'[1]Hatsun Financials'!E32</f>
        <v>9.0654504105902696</v>
      </c>
      <c r="G37" s="29">
        <f>'[1]Hatsun Financials'!F6/'[1]Hatsun Financials'!F32</f>
        <v>10.107771870623022</v>
      </c>
    </row>
    <row r="38" spans="1:7" ht="16.8" x14ac:dyDescent="0.4">
      <c r="A38" s="4">
        <v>36</v>
      </c>
      <c r="B38" s="5" t="s">
        <v>38</v>
      </c>
      <c r="C38" s="29">
        <f>'[1]Hatsun Financials'!B3/'[1]Hatsun Financials'!B23</f>
        <v>894.81714288913906</v>
      </c>
      <c r="D38" s="29">
        <f>'[1]Hatsun Financials'!C3/'[1]Hatsun Financials'!C23</f>
        <v>930.31496315694881</v>
      </c>
      <c r="E38" s="29">
        <f>'[1]Hatsun Financials'!D3/'[1]Hatsun Financials'!D23</f>
        <v>756.02728427148986</v>
      </c>
      <c r="F38" s="29">
        <f>'[1]Hatsun Financials'!E3/'[1]Hatsun Financials'!E23</f>
        <v>469.94354333508289</v>
      </c>
      <c r="G38" s="29">
        <f>'[1]Hatsun Financials'!F3/'[1]Hatsun Financials'!F23</f>
        <v>465.59435848858016</v>
      </c>
    </row>
    <row r="39" spans="1:7" ht="16.8" x14ac:dyDescent="0.4">
      <c r="A39" s="4">
        <v>37</v>
      </c>
      <c r="B39" s="5" t="s">
        <v>39</v>
      </c>
      <c r="C39" s="29">
        <f>'[1]Hatsun Financials'!B23/'[1]Hatsun Financials'!B3*365</f>
        <v>0.40790456787797674</v>
      </c>
      <c r="D39" s="29">
        <f>'[1]Hatsun Financials'!C23/'[1]Hatsun Financials'!C3*365</f>
        <v>0.39234024438497894</v>
      </c>
      <c r="E39" s="29">
        <f>'[1]Hatsun Financials'!D23/'[1]Hatsun Financials'!D3*365</f>
        <v>0.48278680888046932</v>
      </c>
      <c r="F39" s="29">
        <f>'[1]Hatsun Financials'!E23/'[1]Hatsun Financials'!E3*365</f>
        <v>0.77668904100624014</v>
      </c>
      <c r="G39" s="29">
        <f>'[1]Hatsun Financials'!F23/'[1]Hatsun Financials'!F3*365</f>
        <v>0.78394420667997111</v>
      </c>
    </row>
    <row r="40" spans="1:7" ht="16.8" x14ac:dyDescent="0.4">
      <c r="A40" s="4">
        <v>38</v>
      </c>
      <c r="B40" s="5" t="s">
        <v>40</v>
      </c>
      <c r="C40" s="29">
        <f>'[1]Hatsun Financials'!B39/'[1]Hatsun Financials'!B6*365</f>
        <v>9.2706827399085494</v>
      </c>
      <c r="D40" s="29">
        <f>'[1]Hatsun Financials'!C39/'[1]Hatsun Financials'!C6*365</f>
        <v>11.17569274640249</v>
      </c>
      <c r="E40" s="29">
        <f>'[1]Hatsun Financials'!D39/'[1]Hatsun Financials'!D6*365</f>
        <v>11.325875961143506</v>
      </c>
      <c r="F40" s="29">
        <f>'[1]Hatsun Financials'!E39/'[1]Hatsun Financials'!E6*365</f>
        <v>12.034511126169209</v>
      </c>
      <c r="G40" s="29">
        <f>'[1]Hatsun Financials'!F39/'[1]Hatsun Financials'!F6*365</f>
        <v>14.850545634563321</v>
      </c>
    </row>
    <row r="41" spans="1:7" ht="16.8" x14ac:dyDescent="0.4">
      <c r="A41" s="4">
        <v>39</v>
      </c>
      <c r="B41" s="5" t="s">
        <v>41</v>
      </c>
      <c r="C41" s="29">
        <f>'[1]Hatsun Financials'!B32/'[1]Hatsun Financials'!B6*365</f>
        <v>50.441792381818104</v>
      </c>
      <c r="D41" s="29">
        <f>'[1]Hatsun Financials'!C32/'[1]Hatsun Financials'!C6*365</f>
        <v>40.012753667470079</v>
      </c>
      <c r="E41" s="29">
        <f>'[1]Hatsun Financials'!D32/'[1]Hatsun Financials'!D6*365</f>
        <v>46.587733934820982</v>
      </c>
      <c r="F41" s="29">
        <f>'[1]Hatsun Financials'!E32/'[1]Hatsun Financials'!E6*365</f>
        <v>40.262754024180261</v>
      </c>
      <c r="G41" s="29">
        <f>'[1]Hatsun Financials'!F32/'[1]Hatsun Financials'!F6*365</f>
        <v>36.110826863913204</v>
      </c>
    </row>
    <row r="42" spans="1:7" ht="16.8" x14ac:dyDescent="0.4">
      <c r="A42" s="4">
        <v>40</v>
      </c>
      <c r="B42" s="5" t="s">
        <v>42</v>
      </c>
      <c r="C42" s="29">
        <f>C39+C41-C40</f>
        <v>41.57901420978753</v>
      </c>
      <c r="D42" s="29">
        <f t="shared" ref="D42:G42" si="0">D39+D41-D40</f>
        <v>29.229401165452572</v>
      </c>
      <c r="E42" s="29">
        <f t="shared" si="0"/>
        <v>35.744644782557941</v>
      </c>
      <c r="F42" s="29">
        <f t="shared" si="0"/>
        <v>29.004931939017297</v>
      </c>
      <c r="G42" s="29">
        <f t="shared" si="0"/>
        <v>22.044225436029851</v>
      </c>
    </row>
    <row r="43" spans="1:7" ht="16.8" x14ac:dyDescent="0.4">
      <c r="A43" s="4">
        <v>41</v>
      </c>
      <c r="B43" s="20" t="s">
        <v>43</v>
      </c>
      <c r="C43" s="29">
        <f>'[1]Hatsun Financials'!B5/'[1]Hatsun Financials'!B27</f>
        <v>2.6771097941107973</v>
      </c>
      <c r="D43" s="29">
        <f>'[1]Hatsun Financials'!C5/'[1]Hatsun Financials'!C27</f>
        <v>2.5413054082057491</v>
      </c>
      <c r="E43" s="29">
        <f>'[1]Hatsun Financials'!D5/'[1]Hatsun Financials'!D27</f>
        <v>2.4253164998686452</v>
      </c>
      <c r="F43" s="29">
        <f>'[1]Hatsun Financials'!E5/'[1]Hatsun Financials'!E27</f>
        <v>2.4178881340054548</v>
      </c>
      <c r="G43" s="29">
        <f>'[1]Hatsun Financials'!F5/'[1]Hatsun Financials'!F27</f>
        <v>2.5344059058826693</v>
      </c>
    </row>
    <row r="44" spans="1:7" ht="16.8" x14ac:dyDescent="0.4">
      <c r="A44" s="4">
        <v>42</v>
      </c>
      <c r="B44" s="22" t="s">
        <v>44</v>
      </c>
      <c r="C44" s="29">
        <f>'[1]Hatsun Financials'!B3/'[1]Hatsun Financials'!B45</f>
        <v>-23.385809921023473</v>
      </c>
      <c r="D44" s="29">
        <f>'[1]Hatsun Financials'!C3/'[1]Hatsun Financials'!C45</f>
        <v>-13.753865623162319</v>
      </c>
      <c r="E44" s="29">
        <f>'[1]Hatsun Financials'!D3/'[1]Hatsun Financials'!D45</f>
        <v>-10.274768326799737</v>
      </c>
      <c r="F44" s="29">
        <f>'[1]Hatsun Financials'!E3/'[1]Hatsun Financials'!E45</f>
        <v>-10.29460503848709</v>
      </c>
      <c r="G44" s="29">
        <f>'[1]Hatsun Financials'!F3/'[1]Hatsun Financials'!F45</f>
        <v>-12.998655527086395</v>
      </c>
    </row>
    <row r="45" spans="1:7" ht="16.8" x14ac:dyDescent="0.4">
      <c r="A45" s="4">
        <v>43</v>
      </c>
      <c r="B45" s="20" t="s">
        <v>45</v>
      </c>
      <c r="C45" s="29">
        <f>'[1]Hatsun Financials'!B5/'[1]Hatsun Financials'!B63</f>
        <v>153.44671964764458</v>
      </c>
      <c r="D45" s="29">
        <f>'[1]Hatsun Financials'!C5/'[1]Hatsun Financials'!C63</f>
        <v>136.67662146892656</v>
      </c>
      <c r="E45" s="29">
        <f>'[1]Hatsun Financials'!D5/'[1]Hatsun Financials'!D63</f>
        <v>146.46866620752985</v>
      </c>
      <c r="F45" s="29">
        <f>'[1]Hatsun Financials'!E5/'[1]Hatsun Financials'!E63</f>
        <v>134.16269917914053</v>
      </c>
      <c r="G45" s="29">
        <f>'[1]Hatsun Financials'!F5/'[1]Hatsun Financials'!F63</f>
        <v>109.31302220394737</v>
      </c>
    </row>
    <row r="46" spans="1:7" ht="16.8" x14ac:dyDescent="0.4">
      <c r="A46" s="4">
        <v>44</v>
      </c>
      <c r="B46" s="5" t="s">
        <v>46</v>
      </c>
      <c r="C46" s="29">
        <f>'[1]Hatsun Financials'!B47/'[1]Hatsun Agro'!C3</f>
        <v>86.745833333333337</v>
      </c>
      <c r="D46" s="29">
        <f>'[1]Hatsun Financials'!C47/'[1]Hatsun Agro'!D3</f>
        <v>111.72413793103448</v>
      </c>
      <c r="E46" s="29">
        <f>'[1]Hatsun Financials'!D47/'[1]Hatsun Agro'!E3</f>
        <v>106.66666666666666</v>
      </c>
      <c r="F46" s="29">
        <f>'[1]Hatsun Financials'!E47/'[1]Hatsun Agro'!F3</f>
        <v>63.416447944007004</v>
      </c>
      <c r="G46" s="29">
        <f>'[1]Hatsun Financials'!F47/'[1]Hatsun Agro'!G3</f>
        <v>73.927038626609445</v>
      </c>
    </row>
    <row r="47" spans="1:7" ht="16.8" x14ac:dyDescent="0.4">
      <c r="A47" s="4">
        <v>45</v>
      </c>
      <c r="B47" s="5" t="s">
        <v>47</v>
      </c>
      <c r="C47" s="29">
        <f>'[1]Hatsun Financials'!B47/'[1]Hatsun Financials'!B3</f>
        <v>1.3027501651074235E-3</v>
      </c>
      <c r="D47" s="29">
        <f>'[1]Hatsun Financials'!C47/'[1]Hatsun Financials'!C3</f>
        <v>1.1624172455582283E-3</v>
      </c>
      <c r="E47" s="29">
        <f>'[1]Hatsun Financials'!D47/'[1]Hatsun Financials'!D3</f>
        <v>1.6827930408658911E-3</v>
      </c>
      <c r="F47" s="29">
        <f>'[1]Hatsun Financials'!E47/'[1]Hatsun Financials'!E3</f>
        <v>1.30574075041156E-3</v>
      </c>
      <c r="G47" s="29">
        <f>'[1]Hatsun Financials'!F47/'[1]Hatsun Financials'!F3</f>
        <v>9.7346919214433823E-4</v>
      </c>
    </row>
    <row r="48" spans="1:7" ht="16.8" x14ac:dyDescent="0.4">
      <c r="A48" s="4">
        <v>46</v>
      </c>
      <c r="B48" s="5" t="s">
        <v>48</v>
      </c>
      <c r="C48" s="29">
        <f>'[1]Hatsun Financials'!B47/'[1]Hatsun Agro'!C6</f>
        <v>14.747610631632281</v>
      </c>
      <c r="D48" s="29">
        <f>'[1]Hatsun Financials'!C47/'[1]Hatsun Agro'!D6</f>
        <v>13.024655707777262</v>
      </c>
      <c r="E48" s="29">
        <f>'[1]Hatsun Financials'!D47/'[1]Hatsun Agro'!E6</f>
        <v>20.841554469562581</v>
      </c>
      <c r="F48" s="29">
        <f>'[1]Hatsun Financials'!E47/'[1]Hatsun Agro'!F6</f>
        <v>15.296087104430001</v>
      </c>
      <c r="G48" s="29">
        <f>'[1]Hatsun Financials'!F47/'[1]Hatsun Agro'!G6</f>
        <v>9.2366666798234114</v>
      </c>
    </row>
    <row r="49" spans="1:7" ht="16.8" x14ac:dyDescent="0.4">
      <c r="A49" s="4">
        <v>47</v>
      </c>
      <c r="B49" s="5" t="s">
        <v>49</v>
      </c>
      <c r="C49" s="29">
        <f>'[1]Hatsun Financials'!B47/'[1]Hatsun Financials'!B60</f>
        <v>6.6715666475376002E-3</v>
      </c>
      <c r="D49" s="29">
        <f>'[1]Hatsun Financials'!C47/'[1]Hatsun Financials'!C60</f>
        <v>5.9015798075177043E-3</v>
      </c>
      <c r="E49" s="29">
        <f>'[1]Hatsun Financials'!D47/'[1]Hatsun Financials'!D60</f>
        <v>9.8103706599634004E-3</v>
      </c>
      <c r="F49" s="29">
        <f>'[1]Hatsun Financials'!E47/'[1]Hatsun Financials'!E60</f>
        <v>7.203368018019898E-3</v>
      </c>
      <c r="G49" s="29">
        <f>'[1]Hatsun Financials'!F47/'[1]Hatsun Financials'!F60</f>
        <v>5.7928354256296345E-3</v>
      </c>
    </row>
    <row r="50" spans="1:7" ht="16.8" x14ac:dyDescent="0.4">
      <c r="A50" s="4">
        <v>48</v>
      </c>
      <c r="B50" s="5" t="s">
        <v>50</v>
      </c>
      <c r="C50" s="29">
        <f>'[1]Hatsun Financials'!B47/'[1]Hatsun Financials'!B61</f>
        <v>-1.7156640565125024E-2</v>
      </c>
      <c r="D50" s="29">
        <f>'[1]Hatsun Financials'!C47/'[1]Hatsun Financials'!C61</f>
        <v>3.1200127111628975E-2</v>
      </c>
      <c r="E50" s="29">
        <f>'[1]Hatsun Financials'!D47/'[1]Hatsun Financials'!D61</f>
        <v>-0.6566816747833023</v>
      </c>
      <c r="F50" s="29">
        <f>'[1]Hatsun Financials'!E47/'[1]Hatsun Financials'!E61</f>
        <v>7.154652424152394E-2</v>
      </c>
      <c r="G50" s="29">
        <f>'[1]Hatsun Financials'!F47/'[1]Hatsun Financials'!F61</f>
        <v>0.91635338345864947</v>
      </c>
    </row>
    <row r="51" spans="1:7" ht="16.8" x14ac:dyDescent="0.4">
      <c r="A51" s="4">
        <v>49</v>
      </c>
      <c r="B51" s="5" t="s">
        <v>51</v>
      </c>
      <c r="C51" s="29">
        <f>'[1]Hatsun Financials'!B47/'[1]Hatsun Financials'!B50</f>
        <v>-0.14567502134150609</v>
      </c>
      <c r="D51" s="29">
        <f>'[1]Hatsun Financials'!C47/'[1]Hatsun Financials'!C50</f>
        <v>1.1365880985302071E-2</v>
      </c>
      <c r="E51" s="29">
        <f>'[1]Hatsun Financials'!D47/'[1]Hatsun Financials'!D50</f>
        <v>1.8598999158707583E-2</v>
      </c>
      <c r="F51" s="29">
        <f>'[1]Hatsun Financials'!E47/'[1]Hatsun Financials'!E50</f>
        <v>1.3995291202843969E-2</v>
      </c>
      <c r="G51" s="29">
        <f>'[1]Hatsun Financials'!F47/'[1]Hatsun Financials'!F50</f>
        <v>9.3625222988375795E-3</v>
      </c>
    </row>
    <row r="52" spans="1:7" ht="16.8" x14ac:dyDescent="0.4">
      <c r="A52" s="4">
        <v>50</v>
      </c>
      <c r="B52" s="22" t="s">
        <v>52</v>
      </c>
      <c r="C52" s="29">
        <f>'[1]Hatsun Financials'!B60/'[1]Hatsun Financials'!B59</f>
        <v>70.046704021958988</v>
      </c>
      <c r="D52" s="29">
        <f>'[1]Hatsun Financials'!C60/'[1]Hatsun Financials'!C59</f>
        <v>64.081952816800353</v>
      </c>
      <c r="E52" s="29">
        <f>'[1]Hatsun Financials'!D60/'[1]Hatsun Financials'!D59</f>
        <v>50.691424904411967</v>
      </c>
      <c r="F52" s="29">
        <f>'[1]Hatsun Financials'!E60/'[1]Hatsun Financials'!E59</f>
        <v>46.680733345347441</v>
      </c>
      <c r="G52" s="29">
        <f>'[1]Hatsun Financials'!F60/'[1]Hatsun Financials'!F59</f>
        <v>55.176737846343507</v>
      </c>
    </row>
    <row r="53" spans="1:7" ht="16.8" x14ac:dyDescent="0.4">
      <c r="A53" s="4">
        <v>51</v>
      </c>
      <c r="B53" s="22" t="s">
        <v>53</v>
      </c>
      <c r="C53" s="29">
        <f>('[1]Hatsun Financials'!B35-'[1]Hatsun Financials'!B41)/'[1]Hatsun Financials'!B59</f>
        <v>70.584315385114451</v>
      </c>
      <c r="D53" s="29">
        <f>('[1]Hatsun Financials'!C35-'[1]Hatsun Financials'!C41)/'[1]Hatsun Financials'!C59</f>
        <v>64.677333428244665</v>
      </c>
      <c r="E53" s="29">
        <f>('[1]Hatsun Financials'!D35-'[1]Hatsun Financials'!D41)/'[1]Hatsun Financials'!D59</f>
        <v>51.435702723881285</v>
      </c>
      <c r="F53" s="29">
        <f>('[1]Hatsun Financials'!E35-'[1]Hatsun Financials'!E41)/'[1]Hatsun Financials'!E59</f>
        <v>47.387936212135685</v>
      </c>
      <c r="G53" s="29">
        <f>('[1]Hatsun Financials'!F35-'[1]Hatsun Financials'!F41)/'[1]Hatsun Financials'!F59</f>
        <v>55.94550695748169</v>
      </c>
    </row>
    <row r="54" spans="1:7" ht="16.8" x14ac:dyDescent="0.4">
      <c r="A54" s="4">
        <v>52</v>
      </c>
      <c r="B54" s="22" t="s">
        <v>54</v>
      </c>
      <c r="C54" s="29">
        <f>'[1]Hatsun Financials'!B25/'[1]Hatsun Financials'!B59</f>
        <v>129.92303491221759</v>
      </c>
      <c r="D54" s="29">
        <f>'[1]Hatsun Financials'!C25/'[1]Hatsun Financials'!C59</f>
        <v>114.81978391858921</v>
      </c>
      <c r="E54" s="29">
        <f>'[1]Hatsun Financials'!D25/'[1]Hatsun Financials'!D59</f>
        <v>98.419850393566279</v>
      </c>
      <c r="F54" s="29">
        <f>'[1]Hatsun Financials'!E25/'[1]Hatsun Financials'!E59</f>
        <v>82.556159147722923</v>
      </c>
      <c r="G54" s="29">
        <f>'[1]Hatsun Financials'!F25/'[1]Hatsun Financials'!F59</f>
        <v>108.67426741600872</v>
      </c>
    </row>
    <row r="55" spans="1:7" ht="16.8" x14ac:dyDescent="0.4">
      <c r="A55" s="4">
        <v>53</v>
      </c>
      <c r="B55" s="5" t="s">
        <v>55</v>
      </c>
      <c r="C55" s="29">
        <f>('[1]Hatsun Financials'!B5-'[1]Hatsun Financials'!C5)/'[1]Hatsun Financials'!C5*100</f>
        <v>10.409316196149753</v>
      </c>
      <c r="D55" s="29">
        <f>('[1]Hatsun Financials'!C5-'[1]Hatsun Financials'!D5)/'[1]Hatsun Financials'!D5*100</f>
        <v>13.751244852198488</v>
      </c>
      <c r="E55" s="29">
        <f>('[1]Hatsun Financials'!D5-'[1]Hatsun Financials'!E5)/'[1]Hatsun Financials'!E5*100</f>
        <v>14.81290778383158</v>
      </c>
      <c r="F55" s="29">
        <f>('[1]Hatsun Financials'!E5-'[1]Hatsun Financials'!F5)/'[1]Hatsun Financials'!F5*100</f>
        <v>4.514467916349739</v>
      </c>
      <c r="G55" s="29">
        <f>('[1]Hatsun Financials'!F5-'[1]Hatsun Financials'!G5)/'[1]Hatsun Financials'!G5*100</f>
        <v>11.552619937019289</v>
      </c>
    </row>
    <row r="56" spans="1:7" ht="16.8" x14ac:dyDescent="0.4">
      <c r="A56" s="4">
        <v>54</v>
      </c>
      <c r="B56" s="5" t="s">
        <v>56</v>
      </c>
      <c r="C56" s="29">
        <f>('[1]Hatsun Financials'!B15-'[1]Hatsun Financials'!C15)/'[1]Hatsun Financials'!C15*100</f>
        <v>61.156049638180555</v>
      </c>
      <c r="D56" s="29">
        <f>('[1]Hatsun Financials'!C15-'[1]Hatsun Financials'!D15)/'[1]Hatsun Financials'!D15*100</f>
        <v>-23.887542253799058</v>
      </c>
      <c r="E56" s="29">
        <f>('[1]Hatsun Financials'!D15-'[1]Hatsun Financials'!E15)/'[1]Hatsun Financials'!E15*100</f>
        <v>-11.545009429650273</v>
      </c>
      <c r="F56" s="29">
        <f>('[1]Hatsun Financials'!E15-'[1]Hatsun Financials'!F15)/'[1]Hatsun Financials'!F15*100</f>
        <v>119.42359472600843</v>
      </c>
      <c r="G56" s="29">
        <f>('[1]Hatsun Financials'!F15-'[1]Hatsun Financials'!G15)/'[1]Hatsun Financials'!G15*100</f>
        <v>-2.2421192772626464</v>
      </c>
    </row>
    <row r="57" spans="1:7" ht="16.8" x14ac:dyDescent="0.4">
      <c r="A57" s="4">
        <v>55</v>
      </c>
      <c r="B57" s="5" t="s">
        <v>57</v>
      </c>
      <c r="C57" s="29">
        <f>('[1]Hatsun Financials'!B11-'[1]Hatsun Financials'!C11)/'[1]Hatsun Financials'!C11*100</f>
        <v>-380.23099016245999</v>
      </c>
      <c r="D57" s="29">
        <f>('[1]Hatsun Financials'!C11-'[1]Hatsun Financials'!D11)/'[1]Hatsun Financials'!D11*100</f>
        <v>-16.62347653994626</v>
      </c>
      <c r="E57" s="29">
        <f>('[1]Hatsun Financials'!D11-'[1]Hatsun Financials'!E11)/'[1]Hatsun Financials'!E11*100</f>
        <v>98.80283388746723</v>
      </c>
      <c r="F57" s="29">
        <f>('[1]Hatsun Financials'!E11-'[1]Hatsun Financials'!F11)/'[1]Hatsun Financials'!F11*100</f>
        <v>-19.372447273360923</v>
      </c>
      <c r="G57" s="29">
        <f>('[1]Hatsun Financials'!F11-'[1]Hatsun Financials'!G11)/'[1]Hatsun Financials'!G11*100</f>
        <v>6.2116050078733966</v>
      </c>
    </row>
    <row r="58" spans="1:7" ht="16.8" x14ac:dyDescent="0.4">
      <c r="A58" s="4">
        <v>56</v>
      </c>
      <c r="B58" s="5" t="s">
        <v>58</v>
      </c>
      <c r="C58" s="29">
        <f>('[1]Hatsun Financials'!B9-'[1]Hatsun Financials'!C9)/'[1]Hatsun Financials'!C9*100</f>
        <v>-180.4286950244242</v>
      </c>
      <c r="D58" s="29">
        <f>('[1]Hatsun Financials'!C9-'[1]Hatsun Financials'!D9)/'[1]Hatsun Financials'!D9*100</f>
        <v>-2.6161186368789582</v>
      </c>
      <c r="E58" s="29">
        <f>('[1]Hatsun Financials'!D9-'[1]Hatsun Financials'!E9)/'[1]Hatsun Financials'!E9*100</f>
        <v>44.365448655863759</v>
      </c>
      <c r="F58" s="29">
        <f>('[1]Hatsun Financials'!E9-'[1]Hatsun Financials'!F9)/'[1]Hatsun Financials'!F9*100</f>
        <v>-9.3579371774020572</v>
      </c>
      <c r="G58" s="29">
        <f>('[1]Hatsun Financials'!F9-'[1]Hatsun Financials'!G9)/'[1]Hatsun Financials'!G9*100</f>
        <v>24.854793425882963</v>
      </c>
    </row>
    <row r="59" spans="1:7" ht="16.8" x14ac:dyDescent="0.4">
      <c r="A59" s="4">
        <v>57</v>
      </c>
      <c r="B59" s="5" t="s">
        <v>59</v>
      </c>
      <c r="C59" s="29">
        <f>'[1]Hatsun Financials'!B62/'[1]Hatsun Agro'!C3</f>
        <v>0.49999977253844835</v>
      </c>
      <c r="D59" s="29">
        <f>'[1]Hatsun Financials'!C62/'[1]Hatsun Agro'!D3</f>
        <v>0.77008818321571693</v>
      </c>
      <c r="E59" s="29">
        <f>'[1]Hatsun Financials'!D62/'[1]Hatsun Agro'!E3</f>
        <v>0.59701495399189064</v>
      </c>
      <c r="F59" s="29">
        <f>'[1]Hatsun Financials'!E62/'[1]Hatsun Agro'!F3</f>
        <v>0.52495023700211185</v>
      </c>
      <c r="G59" s="29">
        <f>'[1]Hatsun Financials'!F62/'[1]Hatsun Agro'!G3</f>
        <v>1.0267376031207287</v>
      </c>
    </row>
    <row r="60" spans="1:7" ht="16.8" x14ac:dyDescent="0.4">
      <c r="A60" s="4">
        <v>58</v>
      </c>
      <c r="B60" s="5" t="s">
        <v>60</v>
      </c>
      <c r="C60" s="29">
        <f>'[1]Hatsun Financials'!B62/'[1]Hatsun Financials'!B47</f>
        <v>5.763962986177415E-3</v>
      </c>
      <c r="D60" s="29">
        <f>'[1]Hatsun Financials'!C62/'[1]Hatsun Financials'!C47</f>
        <v>6.8927646028567264E-3</v>
      </c>
      <c r="E60" s="29">
        <f>'[1]Hatsun Financials'!D62/'[1]Hatsun Financials'!D47</f>
        <v>5.5970151936739756E-3</v>
      </c>
      <c r="F60" s="29">
        <f>'[1]Hatsun Financials'!E62/'[1]Hatsun Financials'!E47</f>
        <v>8.277824665702059E-3</v>
      </c>
      <c r="G60" s="29">
        <f>'[1]Hatsun Financials'!F62/'[1]Hatsun Financials'!F47</f>
        <v>1.3888526068338449E-2</v>
      </c>
    </row>
    <row r="61" spans="1:7" ht="16.8" x14ac:dyDescent="0.4">
      <c r="A61" s="4">
        <v>59</v>
      </c>
      <c r="B61" s="5" t="s">
        <v>61</v>
      </c>
      <c r="C61" s="29">
        <f>'[1]Hatsun Financials'!B15/'[1]Hatsun Financials'!B36*100</f>
        <v>17.000268531777387</v>
      </c>
      <c r="D61" s="29">
        <f>'[1]Hatsun Financials'!C15/'[1]Hatsun Financials'!C36*100</f>
        <v>11.512384044050417</v>
      </c>
      <c r="E61" s="29">
        <f>'[1]Hatsun Financials'!D15/'[1]Hatsun Financials'!D36*100</f>
        <v>19.653342263388339</v>
      </c>
      <c r="F61" s="29">
        <f>'[1]Hatsun Financials'!E15/'[1]Hatsun Financials'!E36*100</f>
        <v>24.116315638974108</v>
      </c>
      <c r="G61" s="29">
        <f>'[1]Hatsun Financials'!F15/'[1]Hatsun Financials'!F36*100</f>
        <v>12.4128586733357</v>
      </c>
    </row>
    <row r="62" spans="1:7" ht="16.8" x14ac:dyDescent="0.4">
      <c r="A62" s="4">
        <v>60</v>
      </c>
      <c r="B62" s="5" t="s">
        <v>62</v>
      </c>
      <c r="C62" s="29">
        <f>'[1]Hatsun Financials'!B15/'[1]Hatsun Financials'!B25*100</f>
        <v>9.235870425050944</v>
      </c>
      <c r="D62" s="29">
        <f>'[1]Hatsun Financials'!C15/'[1]Hatsun Financials'!C25*100</f>
        <v>6.4848606743502515</v>
      </c>
      <c r="E62" s="29">
        <f>'[1]Hatsun Financials'!D15/'[1]Hatsun Financials'!D25*100</f>
        <v>10.27113398514591</v>
      </c>
      <c r="F62" s="29">
        <f>'[1]Hatsun Financials'!E15/'[1]Hatsun Financials'!E25*100</f>
        <v>13.842969912475105</v>
      </c>
      <c r="G62" s="29">
        <f>'[1]Hatsun Financials'!F15/'[1]Hatsun Financials'!F25*100</f>
        <v>6.3901389701849638</v>
      </c>
    </row>
    <row r="63" spans="1:7" ht="16.8" x14ac:dyDescent="0.4">
      <c r="A63" s="4">
        <v>61</v>
      </c>
      <c r="B63" s="5" t="s">
        <v>63</v>
      </c>
      <c r="C63" s="29">
        <f>'[1]Hatsun Financials'!B15/'[1]Hatsun Financials'!B35*100</f>
        <v>5.6453997542687633</v>
      </c>
      <c r="D63" s="29">
        <f>'[1]Hatsun Financials'!C15/'[1]Hatsun Financials'!C35*100</f>
        <v>4.4754249261838828</v>
      </c>
      <c r="E63" s="29">
        <f>'[1]Hatsun Financials'!D15/'[1]Hatsun Financials'!D35*100</f>
        <v>6.1527362895405311</v>
      </c>
      <c r="F63" s="29">
        <f>'[1]Hatsun Financials'!E15/'[1]Hatsun Financials'!E35*100</f>
        <v>7.9033693776574561</v>
      </c>
      <c r="G63" s="29">
        <f>'[1]Hatsun Financials'!F15/'[1]Hatsun Financials'!F35*100</f>
        <v>4.1363605566726793</v>
      </c>
    </row>
    <row r="64" spans="1:7" ht="16.8" x14ac:dyDescent="0.4">
      <c r="A64" s="4">
        <v>62</v>
      </c>
      <c r="B64" s="5" t="s">
        <v>64</v>
      </c>
      <c r="C64" s="29">
        <f>'[1]Hatsun Financials'!B50/'[1]Hatsun Financials'!B9</f>
        <v>0.12478287374834263</v>
      </c>
      <c r="D64" s="29">
        <f>'[1]Hatsun Financials'!C50/'[1]Hatsun Financials'!C9</f>
        <v>1.040965845409678</v>
      </c>
      <c r="E64" s="29">
        <f>'[1]Hatsun Financials'!D50/'[1]Hatsun Financials'!D9</f>
        <v>0.78833991611011589</v>
      </c>
      <c r="F64" s="29">
        <f>'[1]Hatsun Financials'!E50/'[1]Hatsun Financials'!E9</f>
        <v>1.0226753192132143</v>
      </c>
      <c r="G64" s="29">
        <f>'[1]Hatsun Financials'!F50/'[1]Hatsun Financials'!F9</f>
        <v>0.98784537743654877</v>
      </c>
    </row>
    <row r="65" spans="1:7" ht="16.8" x14ac:dyDescent="0.4">
      <c r="A65" s="4">
        <v>63</v>
      </c>
      <c r="B65" s="5" t="s">
        <v>65</v>
      </c>
      <c r="C65" s="29">
        <f>'[1]Hatsun Financials'!B61/'[1]Hatsun Financials'!B15</f>
        <v>-2.2699656886054815</v>
      </c>
      <c r="D65" s="29">
        <f>'[1]Hatsun Financials'!C61/'[1]Hatsun Financials'!C15</f>
        <v>1.6279095987970302</v>
      </c>
      <c r="E65" s="29">
        <f>'[1]Hatsun Financials'!D61/'[1]Hatsun Financials'!D15</f>
        <v>-7.4914161573571267E-2</v>
      </c>
      <c r="F65" s="29">
        <f>'[1]Hatsun Financials'!E61/'[1]Hatsun Financials'!E15</f>
        <v>0.41125006393327224</v>
      </c>
      <c r="G65" s="29">
        <f>'[1]Hatsun Financials'!F61/'[1]Hatsun Financials'!F15</f>
        <v>5.0228151885114258E-2</v>
      </c>
    </row>
    <row r="66" spans="1:7" ht="16.8" x14ac:dyDescent="0.4">
      <c r="A66" s="4">
        <v>64</v>
      </c>
      <c r="B66" s="5" t="s">
        <v>66</v>
      </c>
      <c r="C66" s="29">
        <f>'[1]Hatsun Financials'!B57/'[1]Hatsun Financials'!B3*100</f>
        <v>6.6989855168647985</v>
      </c>
      <c r="D66" s="29">
        <f>'[1]Hatsun Financials'!C57/'[1]Hatsun Financials'!C3*100</f>
        <v>6.5015704844819568</v>
      </c>
      <c r="E66" s="29">
        <f>'[1]Hatsun Financials'!D57/'[1]Hatsun Financials'!D3*100</f>
        <v>9.3040183041417652</v>
      </c>
      <c r="F66" s="29">
        <f>'[1]Hatsun Financials'!E57/'[1]Hatsun Financials'!E3*100</f>
        <v>7.5048343571888818</v>
      </c>
      <c r="G66" s="29">
        <f>'[1]Hatsun Financials'!F57/'[1]Hatsun Financials'!F3*100</f>
        <v>10.2912770529302</v>
      </c>
    </row>
    <row r="67" spans="1:7" ht="16.8" x14ac:dyDescent="0.4">
      <c r="A67" s="4">
        <v>65</v>
      </c>
      <c r="B67" s="5" t="s">
        <v>67</v>
      </c>
      <c r="C67" s="29">
        <f>'[1]Hatsun Financials'!B49/'[1]Hatsun Financials'!B27*100</f>
        <v>45.421037718573757</v>
      </c>
      <c r="D67" s="29">
        <f>'[1]Hatsun Financials'!C49/'[1]Hatsun Financials'!C27*100</f>
        <v>44.090548902296952</v>
      </c>
      <c r="E67" s="29">
        <f>'[1]Hatsun Financials'!D49/'[1]Hatsun Financials'!D27*100</f>
        <v>39.067518768222399</v>
      </c>
      <c r="F67" s="29">
        <f>'[1]Hatsun Financials'!E49/'[1]Hatsun Financials'!E27*100</f>
        <v>36.363068353511693</v>
      </c>
      <c r="G67" s="29">
        <f>'[1]Hatsun Financials'!F49/'[1]Hatsun Financials'!F27*100</f>
        <v>29.308947549903909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28D1-D59A-4507-872F-8994DBDA6D76}">
  <dimension ref="A1:G67"/>
  <sheetViews>
    <sheetView workbookViewId="0">
      <selection activeCell="D5" sqref="D5"/>
    </sheetView>
  </sheetViews>
  <sheetFormatPr defaultRowHeight="14.4" x14ac:dyDescent="0.3"/>
  <cols>
    <col min="1" max="1" width="24.6640625" customWidth="1"/>
    <col min="2" max="2" width="34.44140625" customWidth="1"/>
    <col min="3" max="7" width="11.109375" bestFit="1" customWidth="1"/>
  </cols>
  <sheetData>
    <row r="1" spans="1:7" ht="15.6" x14ac:dyDescent="0.3">
      <c r="A1" s="24" t="s">
        <v>70</v>
      </c>
      <c r="B1" s="25"/>
      <c r="C1" s="25"/>
      <c r="D1" s="25"/>
      <c r="E1" s="25"/>
      <c r="F1" s="25"/>
      <c r="G1" s="26"/>
    </row>
    <row r="2" spans="1:7" x14ac:dyDescent="0.3">
      <c r="A2" s="1" t="s">
        <v>1</v>
      </c>
      <c r="B2" s="2" t="s">
        <v>2</v>
      </c>
      <c r="C2" s="27">
        <v>2024</v>
      </c>
      <c r="D2" s="27">
        <v>2023</v>
      </c>
      <c r="E2" s="27">
        <v>2022</v>
      </c>
      <c r="F2" s="27">
        <v>2021</v>
      </c>
      <c r="G2" s="27">
        <v>2020</v>
      </c>
    </row>
    <row r="3" spans="1:7" ht="16.8" x14ac:dyDescent="0.4">
      <c r="A3" s="4">
        <v>1</v>
      </c>
      <c r="B3" s="5" t="s">
        <v>3</v>
      </c>
      <c r="C3" s="45">
        <v>27.09</v>
      </c>
      <c r="D3" s="45">
        <v>20.71</v>
      </c>
      <c r="E3" s="45">
        <v>23.36</v>
      </c>
      <c r="F3" s="45">
        <v>18.27</v>
      </c>
      <c r="G3" s="45">
        <v>17.170000000000002</v>
      </c>
    </row>
    <row r="4" spans="1:7" ht="16.8" x14ac:dyDescent="0.4">
      <c r="A4" s="4">
        <v>2</v>
      </c>
      <c r="B4" s="5" t="s">
        <v>4</v>
      </c>
      <c r="C4" s="45">
        <v>27.02</v>
      </c>
      <c r="D4" s="45">
        <v>20.65</v>
      </c>
      <c r="E4" s="45">
        <v>23.29</v>
      </c>
      <c r="F4" s="45">
        <v>18.27</v>
      </c>
      <c r="G4" s="45">
        <v>17.170000000000002</v>
      </c>
    </row>
    <row r="5" spans="1:7" ht="16.8" x14ac:dyDescent="0.4">
      <c r="A5" s="4">
        <v>3</v>
      </c>
      <c r="B5" s="5" t="s">
        <v>5</v>
      </c>
      <c r="C5" s="32">
        <f>'[1]Aditya AMC Financials'!B51/'[1]Aditya AMC Financials'!B72</f>
        <v>23.714869561880427</v>
      </c>
      <c r="D5" s="32">
        <f>'[1]Aditya AMC Financials'!C51/'[1]Aditya AMC Financials'!C72</f>
        <v>15.14567751623688</v>
      </c>
      <c r="E5" s="32">
        <f>'[1]Aditya AMC Financials'!D51/'[1]Aditya AMC Financials'!D72</f>
        <v>19.498127151508058</v>
      </c>
      <c r="F5" s="32">
        <f>'[1]Aditya AMC Financials'!E51/'[1]Aditya AMC Financials'!E72</f>
        <v>17.786482638888888</v>
      </c>
      <c r="G5" s="32">
        <f>'[1]Aditya AMC Financials'!F51/'[1]Aditya AMC Financials'!F72</f>
        <v>17.25734375</v>
      </c>
    </row>
    <row r="6" spans="1:7" ht="16.8" x14ac:dyDescent="0.4">
      <c r="A6" s="4">
        <v>4</v>
      </c>
      <c r="B6" s="5" t="s">
        <v>6</v>
      </c>
      <c r="C6" s="7">
        <f>'[1]Aditya AMC Financials'!B37/'[1]Aditya AMC Financials'!B60</f>
        <v>109.99571861291028</v>
      </c>
      <c r="D6" s="7">
        <f>'[1]Aditya AMC Financials'!C37/'[1]Aditya AMC Financials'!C60</f>
        <v>87.395486111111097</v>
      </c>
      <c r="E6" s="7">
        <f>'[1]Aditya AMC Financials'!D37/'[1]Aditya AMC Financials'!D60</f>
        <v>76.265822916666664</v>
      </c>
      <c r="F6" s="7">
        <f>'[1]Aditya AMC Financials'!E37/'[1]Aditya AMC Financials'!E60</f>
        <v>947.00738888888884</v>
      </c>
      <c r="G6" s="7">
        <f>'[1]Aditya AMC Financials'!F37/'[1]Aditya AMC Financials'!F60</f>
        <v>731.59588888888891</v>
      </c>
    </row>
    <row r="7" spans="1:7" ht="16.8" x14ac:dyDescent="0.4">
      <c r="A7" s="4">
        <v>5</v>
      </c>
      <c r="B7" s="5" t="s">
        <v>7</v>
      </c>
      <c r="C7" s="7">
        <f>'[1]Aditya AMC Financials'!B52/'[1]Aditya AMC Financials'!B60</f>
        <v>5.2490320140378595</v>
      </c>
      <c r="D7" s="7">
        <f>'[1]Aditya AMC Financials'!C52/'[1]Aditya AMC Financials'!C60</f>
        <v>10.85</v>
      </c>
      <c r="E7" s="7">
        <f>'[1]Aditya AMC Financials'!D52/'[1]Aditya AMC Financials'!D60</f>
        <v>8.0500000000000007</v>
      </c>
      <c r="F7" s="7">
        <f>'[1]Aditya AMC Financials'!E52/'[1]Aditya AMC Financials'!E60</f>
        <v>77.78</v>
      </c>
      <c r="G7" s="7">
        <f>'[1]Aditya AMC Financials'!F52/'[1]Aditya AMC Financials'!F60</f>
        <v>221.01805555555555</v>
      </c>
    </row>
    <row r="8" spans="1:7" ht="16.8" x14ac:dyDescent="0.4">
      <c r="A8" s="4">
        <v>6</v>
      </c>
      <c r="B8" s="5" t="s">
        <v>8</v>
      </c>
      <c r="C8" s="7">
        <f>'[1]Aditya AMC Financials'!B3/'[1]Aditya AMC Financials'!B60</f>
        <v>46.970887654251364</v>
      </c>
      <c r="D8" s="7">
        <f>'[1]Aditya AMC Financials'!C3/'[1]Aditya AMC Financials'!C60</f>
        <v>42.590624999999996</v>
      </c>
      <c r="E8" s="7">
        <f>'[1]Aditya AMC Financials'!D3/'[1]Aditya AMC Financials'!D60</f>
        <v>44.894500000000001</v>
      </c>
      <c r="F8" s="7">
        <f>'[1]Aditya AMC Financials'!E3/'[1]Aditya AMC Financials'!E60</f>
        <v>661.68233333333342</v>
      </c>
      <c r="G8" s="7">
        <f>'[1]Aditya AMC Financials'!F3/'[1]Aditya AMC Financials'!F60</f>
        <v>685.46405555555555</v>
      </c>
    </row>
    <row r="9" spans="1:7" ht="16.8" x14ac:dyDescent="0.4">
      <c r="A9" s="4">
        <v>7</v>
      </c>
      <c r="B9" s="5" t="s">
        <v>9</v>
      </c>
      <c r="C9" s="7">
        <f>'[1]Aditya AMC Financials'!B9/'[1]Aditya AMC Financials'!B60</f>
        <v>35.18954949868602</v>
      </c>
      <c r="D9" s="7">
        <f>'[1]Aditya AMC Financials'!C9/'[1]Aditya AMC Financials'!C60</f>
        <v>27.700000000000003</v>
      </c>
      <c r="E9" s="7">
        <f>'[1]Aditya AMC Financials'!D9/'[1]Aditya AMC Financials'!D60</f>
        <v>32.471760416666662</v>
      </c>
      <c r="F9" s="7">
        <f>'[1]Aditya AMC Financials'!E9/'[1]Aditya AMC Financials'!E60</f>
        <v>410.49411111111112</v>
      </c>
      <c r="G9" s="7">
        <f>'[1]Aditya AMC Financials'!F9/'[1]Aditya AMC Financials'!F60</f>
        <v>390.38455555555555</v>
      </c>
    </row>
    <row r="10" spans="1:7" ht="16.8" x14ac:dyDescent="0.4">
      <c r="A10" s="4">
        <v>8</v>
      </c>
      <c r="B10" s="5" t="s">
        <v>10</v>
      </c>
      <c r="C10" s="7">
        <f>'[1]Aditya AMC Financials'!B11/'[1]Aditya AMC Financials'!B60</f>
        <v>33.988540983372509</v>
      </c>
      <c r="D10" s="7">
        <f>'[1]Aditya AMC Financials'!C11/'[1]Aditya AMC Financials'!C60</f>
        <v>26.508333333333333</v>
      </c>
      <c r="E10" s="7">
        <f>'[1]Aditya AMC Financials'!D11/'[1]Aditya AMC Financials'!D60</f>
        <v>31.234968749999993</v>
      </c>
      <c r="F10" s="7">
        <f>'[1]Aditya AMC Financials'!E11/'[1]Aditya AMC Financials'!E60</f>
        <v>389.69272222222224</v>
      </c>
      <c r="G10" s="7">
        <f>'[1]Aditya AMC Financials'!F11/'[1]Aditya AMC Financials'!F60</f>
        <v>370.09477777777778</v>
      </c>
    </row>
    <row r="11" spans="1:7" ht="16.8" x14ac:dyDescent="0.4">
      <c r="A11" s="4">
        <v>9</v>
      </c>
      <c r="B11" s="5" t="s">
        <v>11</v>
      </c>
      <c r="C11" s="7">
        <f>'[1]Aditya AMC Financials'!B13/'[1]Aditya AMC Financials'!B60</f>
        <v>34.994125280731836</v>
      </c>
      <c r="D11" s="7">
        <f>'[1]Aditya AMC Financials'!C13/'[1]Aditya AMC Financials'!C60</f>
        <v>27.564583333333331</v>
      </c>
      <c r="E11" s="7">
        <f>'[1]Aditya AMC Financials'!D13/'[1]Aditya AMC Financials'!D60</f>
        <v>31.066100694444444</v>
      </c>
      <c r="F11" s="7">
        <f>'[1]Aditya AMC Financials'!E13/'[1]Aditya AMC Financials'!E60</f>
        <v>386.6056111111111</v>
      </c>
      <c r="G11" s="7">
        <f>'[1]Aditya AMC Financials'!F13/'[1]Aditya AMC Financials'!F60</f>
        <v>367.07194444444445</v>
      </c>
    </row>
    <row r="12" spans="1:7" ht="16.8" x14ac:dyDescent="0.4">
      <c r="A12" s="4">
        <v>10</v>
      </c>
      <c r="B12" s="5" t="s">
        <v>12</v>
      </c>
      <c r="C12" s="7">
        <f>'[1]Aditya AMC Financials'!B15/'[1]Aditya AMC Financials'!B60</f>
        <v>27.087254480059411</v>
      </c>
      <c r="D12" s="7">
        <f>'[1]Aditya AMC Financials'!C15/'[1]Aditya AMC Financials'!C60</f>
        <v>20.707638888888887</v>
      </c>
      <c r="E12" s="7">
        <f>'[1]Aditya AMC Financials'!D15/'[1]Aditya AMC Financials'!D60</f>
        <v>23.360131944444444</v>
      </c>
      <c r="F12" s="7">
        <f>'[1]Aditya AMC Financials'!E15/'[1]Aditya AMC Financials'!E60</f>
        <v>292.37833333333333</v>
      </c>
      <c r="G12" s="7">
        <f>'[1]Aditya AMC Financials'!F15/'[1]Aditya AMC Financials'!F60</f>
        <v>274.66788888888891</v>
      </c>
    </row>
    <row r="13" spans="1:7" ht="16.8" x14ac:dyDescent="0.4">
      <c r="A13" s="4">
        <v>11</v>
      </c>
      <c r="B13" s="4" t="s">
        <v>13</v>
      </c>
      <c r="C13" s="7">
        <f>'[1]Aditya AMC Financials'!B7/'[1]Aditya AMC Financials'!B5*100</f>
        <v>76.20231869216984</v>
      </c>
      <c r="D13" s="7">
        <f>'[1]Aditya AMC Financials'!C7/'[1]Aditya AMC Financials'!C5*100</f>
        <v>75.297333234837851</v>
      </c>
      <c r="E13" s="7">
        <f>'[1]Aditya AMC Financials'!D7/'[1]Aditya AMC Financials'!D5*100</f>
        <v>80.617708579306324</v>
      </c>
      <c r="F13" s="7">
        <f>'[1]Aditya AMC Financials'!E7/'[1]Aditya AMC Financials'!E5*100</f>
        <v>76.136598383784275</v>
      </c>
      <c r="G13" s="7">
        <f>'[1]Aditya AMC Financials'!F7/'[1]Aditya AMC Financials'!F5*100</f>
        <v>74.321159926399133</v>
      </c>
    </row>
    <row r="14" spans="1:7" ht="16.8" x14ac:dyDescent="0.4">
      <c r="A14" s="4">
        <v>12</v>
      </c>
      <c r="B14" s="4" t="s">
        <v>14</v>
      </c>
      <c r="C14" s="19">
        <f>'[1]Aditya AMC Financials'!B14/'[1]Aditya AMC Financials'!B13</f>
        <v>0.22594851956554085</v>
      </c>
      <c r="D14" s="19">
        <f>'[1]Aditya AMC Financials'!C14/'[1]Aditya AMC Financials'!C13</f>
        <v>0.24875922706774492</v>
      </c>
      <c r="E14" s="19">
        <f>'[1]Aditya AMC Financials'!D14/'[1]Aditya AMC Financials'!D13</f>
        <v>0.24805072338473619</v>
      </c>
      <c r="F14" s="19">
        <f>'[1]Aditya AMC Financials'!E14/'[1]Aditya AMC Financials'!E13</f>
        <v>0.24372972111544627</v>
      </c>
      <c r="G14" s="19">
        <f>'[1]Aditya AMC Financials'!F14/'[1]Aditya AMC Financials'!F13</f>
        <v>0.25173281955777665</v>
      </c>
    </row>
    <row r="15" spans="1:7" ht="16.8" x14ac:dyDescent="0.4">
      <c r="A15" s="4">
        <v>13</v>
      </c>
      <c r="B15" s="4" t="s">
        <v>15</v>
      </c>
      <c r="C15" s="11">
        <f>'[1]Aditya AMC Financials'!B15/'[1]Aditya AMC Financials'!B34*100</f>
        <v>24.994154706502208</v>
      </c>
      <c r="D15" s="11">
        <f>'[1]Aditya AMC Financials'!C15/'[1]Aditya AMC Financials'!C34*100</f>
        <v>25.279229559548483</v>
      </c>
      <c r="E15" s="11">
        <f>'[1]Aditya AMC Financials'!D15/'[1]Aditya AMC Financials'!D34*100</f>
        <v>31.719834978279387</v>
      </c>
      <c r="F15" s="11">
        <f>'[1]Aditya AMC Financials'!E15/'[1]Aditya AMC Financials'!E34*100</f>
        <v>30.486880841405728</v>
      </c>
      <c r="G15" s="11">
        <f>'[1]Aditya AMC Financials'!F15/'[1]Aditya AMC Financials'!F34*100</f>
        <v>39.133971595227038</v>
      </c>
    </row>
    <row r="16" spans="1:7" ht="16.8" x14ac:dyDescent="0.4">
      <c r="A16" s="4">
        <v>14</v>
      </c>
      <c r="B16" s="4" t="s">
        <v>16</v>
      </c>
      <c r="C16" s="19">
        <f>('[1]Aditya AMC Financials'!B15-'[1]Aditya AMC Financials'!B52)/'[1]Aditya AMC Financials'!B15</f>
        <v>0.80621764313906397</v>
      </c>
      <c r="D16" s="19">
        <f>('[1]Aditya AMC Financials'!C15-'[1]Aditya AMC Financials'!C52)/'[1]Aditya AMC Financials'!C15</f>
        <v>0.47603876722894795</v>
      </c>
      <c r="E16" s="19">
        <f>('[1]Aditya AMC Financials'!D15-'[1]Aditya AMC Financials'!D52)/'[1]Aditya AMC Financials'!D15</f>
        <v>0.65539578204675042</v>
      </c>
      <c r="F16" s="19">
        <f>('[1]Aditya AMC Financials'!E15-'[1]Aditya AMC Financials'!E52)/'[1]Aditya AMC Financials'!E15</f>
        <v>0.73397481573532009</v>
      </c>
      <c r="G16" s="19">
        <f>('[1]Aditya AMC Financials'!F15-'[1]Aditya AMC Financials'!F52)/'[1]Aditya AMC Financials'!F15</f>
        <v>0.19532619393683931</v>
      </c>
    </row>
    <row r="17" spans="1:7" ht="16.8" x14ac:dyDescent="0.4">
      <c r="A17" s="4">
        <v>15</v>
      </c>
      <c r="B17" s="8" t="s">
        <v>17</v>
      </c>
      <c r="C17" s="7">
        <f>'[1]Aditya AMC Financials'!B9/'[1]Aditya AMC Financials'!B5*100</f>
        <v>61.793999683038926</v>
      </c>
      <c r="D17" s="7">
        <f>'[1]Aditya AMC Financials'!C9/'[1]Aditya AMC Financials'!C5*100</f>
        <v>58.931816502917933</v>
      </c>
      <c r="E17" s="7">
        <f>'[1]Aditya AMC Financials'!D9/'[1]Aditya AMC Financials'!D5*100</f>
        <v>66.394904218024877</v>
      </c>
      <c r="F17" s="7">
        <f>'[1]Aditya AMC Financials'!E9/'[1]Aditya AMC Financials'!E5*100</f>
        <v>61.275831027543838</v>
      </c>
      <c r="G17" s="7">
        <f>'[1]Aditya AMC Financials'!F9/'[1]Aditya AMC Financials'!F5*100</f>
        <v>56.908844414497295</v>
      </c>
    </row>
    <row r="18" spans="1:7" ht="16.8" x14ac:dyDescent="0.4">
      <c r="A18" s="4">
        <v>16</v>
      </c>
      <c r="B18" s="5" t="s">
        <v>18</v>
      </c>
      <c r="C18" s="7">
        <f>'[1]Aditya AMC Financials'!B11/'[1]Aditya AMC Financials'!B5*100</f>
        <v>59.684989454948855</v>
      </c>
      <c r="D18" s="7">
        <f>'[1]Aditya AMC Financials'!C11/'[1]Aditya AMC Financials'!C5*100</f>
        <v>56.39654280859866</v>
      </c>
      <c r="E18" s="7">
        <f>'[1]Aditya AMC Financials'!D11/'[1]Aditya AMC Financials'!D5*100</f>
        <v>63.866040270019241</v>
      </c>
      <c r="F18" s="7">
        <f>'[1]Aditya AMC Financials'!E11/'[1]Aditya AMC Financials'!E5*100</f>
        <v>58.170738028173695</v>
      </c>
      <c r="G18" s="7">
        <f>'[1]Aditya AMC Financials'!F11/'[1]Aditya AMC Financials'!F5*100</f>
        <v>53.951074209892056</v>
      </c>
    </row>
    <row r="19" spans="1:7" ht="16.8" x14ac:dyDescent="0.4">
      <c r="A19" s="4">
        <v>17</v>
      </c>
      <c r="B19" s="5" t="s">
        <v>19</v>
      </c>
      <c r="C19" s="7">
        <f>'[1]Aditya AMC Financials'!B13/'[1]Aditya AMC Financials'!B5*100</f>
        <v>61.450828365578026</v>
      </c>
      <c r="D19" s="7">
        <f>'[1]Aditya AMC Financials'!C13/'[1]Aditya AMC Financials'!C5*100</f>
        <v>58.643717219472556</v>
      </c>
      <c r="E19" s="7">
        <f>'[1]Aditya AMC Financials'!D13/'[1]Aditya AMC Financials'!D5*100</f>
        <v>63.520756299263525</v>
      </c>
      <c r="F19" s="7">
        <f>'[1]Aditya AMC Financials'!E13/'[1]Aditya AMC Financials'!E5*100</f>
        <v>57.709914611497446</v>
      </c>
      <c r="G19" s="7">
        <f>'[1]Aditya AMC Financials'!F13/'[1]Aditya AMC Financials'!F5*100</f>
        <v>53.510416531688541</v>
      </c>
    </row>
    <row r="20" spans="1:7" ht="16.8" x14ac:dyDescent="0.4">
      <c r="A20" s="4">
        <v>18</v>
      </c>
      <c r="B20" s="5" t="s">
        <v>20</v>
      </c>
      <c r="C20" s="7">
        <f>'[1]Aditya AMC Financials'!B15/'[1]Aditya AMC Financials'!B5*100</f>
        <v>47.566104670299531</v>
      </c>
      <c r="D20" s="7">
        <f>'[1]Aditya AMC Financials'!C15/'[1]Aditya AMC Financials'!C5*100</f>
        <v>44.055551451577159</v>
      </c>
      <c r="E20" s="7">
        <f>'[1]Aditya AMC Financials'!D15/'[1]Aditya AMC Financials'!D5*100</f>
        <v>47.764386749285663</v>
      </c>
      <c r="F20" s="7">
        <f>'[1]Aditya AMC Financials'!E15/'[1]Aditya AMC Financials'!E5*100</f>
        <v>43.644293217640964</v>
      </c>
      <c r="G20" s="7">
        <f>'[1]Aditya AMC Financials'!F15/'[1]Aditya AMC Financials'!F5*100</f>
        <v>40.040088502455525</v>
      </c>
    </row>
    <row r="21" spans="1:7" ht="16.8" x14ac:dyDescent="0.4">
      <c r="A21" s="4">
        <v>19</v>
      </c>
      <c r="B21" s="5" t="s">
        <v>21</v>
      </c>
      <c r="C21" s="7">
        <f>'[1]Aditya AMC Financials'!B11/'[1]Aditya AMC Financials'!B5*100</f>
        <v>59.684989454948855</v>
      </c>
      <c r="D21" s="7">
        <f>'[1]Aditya AMC Financials'!C11/'[1]Aditya AMC Financials'!C5*100</f>
        <v>56.39654280859866</v>
      </c>
      <c r="E21" s="7">
        <f>'[1]Aditya AMC Financials'!D11/'[1]Aditya AMC Financials'!D5*100</f>
        <v>63.866040270019241</v>
      </c>
      <c r="F21" s="7">
        <f>'[1]Aditya AMC Financials'!E11/'[1]Aditya AMC Financials'!E5*100</f>
        <v>58.170738028173695</v>
      </c>
      <c r="G21" s="7">
        <f>'[1]Aditya AMC Financials'!F11/'[1]Aditya AMC Financials'!F5*100</f>
        <v>53.951074209892056</v>
      </c>
    </row>
    <row r="22" spans="1:7" ht="16.8" x14ac:dyDescent="0.4">
      <c r="A22" s="4">
        <v>20</v>
      </c>
      <c r="B22" s="5" t="s">
        <v>22</v>
      </c>
      <c r="C22" s="7">
        <f>'[1]Aditya AMC Financials'!B11/'[1]Aditya AMC Financials'!B5*100</f>
        <v>59.684989454948855</v>
      </c>
      <c r="D22" s="7">
        <f>'[1]Aditya AMC Financials'!C11/'[1]Aditya AMC Financials'!C5*100</f>
        <v>56.39654280859866</v>
      </c>
      <c r="E22" s="7">
        <f>'[1]Aditya AMC Financials'!D11/'[1]Aditya AMC Financials'!D5*100</f>
        <v>63.866040270019241</v>
      </c>
      <c r="F22" s="7">
        <f>'[1]Aditya AMC Financials'!E11/'[1]Aditya AMC Financials'!E5*100</f>
        <v>58.170738028173695</v>
      </c>
      <c r="G22" s="7">
        <f>'[1]Aditya AMC Financials'!F11/'[1]Aditya AMC Financials'!F5*100</f>
        <v>53.951074209892056</v>
      </c>
    </row>
    <row r="23" spans="1:7" ht="16.8" x14ac:dyDescent="0.4">
      <c r="A23" s="4">
        <v>21</v>
      </c>
      <c r="B23" s="5" t="s">
        <v>23</v>
      </c>
      <c r="C23" s="7">
        <f>'[1]Aditya AMC Financials'!B9/'[1]Aditya AMC Financials'!B5*100</f>
        <v>61.793999683038926</v>
      </c>
      <c r="D23" s="7">
        <f>'[1]Aditya AMC Financials'!C9/'[1]Aditya AMC Financials'!C5*100</f>
        <v>58.931816502917933</v>
      </c>
      <c r="E23" s="7">
        <f>'[1]Aditya AMC Financials'!D9/'[1]Aditya AMC Financials'!D5*100</f>
        <v>66.394904218024877</v>
      </c>
      <c r="F23" s="7">
        <f>'[1]Aditya AMC Financials'!E9/'[1]Aditya AMC Financials'!E5*100</f>
        <v>61.275831027543838</v>
      </c>
      <c r="G23" s="7">
        <f>'[1]Aditya AMC Financials'!F9/'[1]Aditya AMC Financials'!F5*100</f>
        <v>56.908844414497295</v>
      </c>
    </row>
    <row r="24" spans="1:7" ht="16.8" x14ac:dyDescent="0.4">
      <c r="A24" s="4">
        <v>22</v>
      </c>
      <c r="B24" s="5" t="s">
        <v>24</v>
      </c>
      <c r="C24" s="7"/>
      <c r="D24" s="7"/>
      <c r="E24" s="7"/>
      <c r="F24" s="7"/>
      <c r="G24" s="7"/>
    </row>
    <row r="25" spans="1:7" ht="16.8" x14ac:dyDescent="0.4">
      <c r="A25" s="4">
        <v>23</v>
      </c>
      <c r="B25" s="5" t="s">
        <v>25</v>
      </c>
      <c r="C25" s="7"/>
      <c r="D25" s="7"/>
      <c r="E25" s="7"/>
      <c r="F25" s="7"/>
      <c r="G25" s="7"/>
    </row>
    <row r="26" spans="1:7" ht="16.8" x14ac:dyDescent="0.4">
      <c r="A26" s="4">
        <v>24</v>
      </c>
      <c r="B26" s="5" t="s">
        <v>26</v>
      </c>
      <c r="C26" s="7"/>
      <c r="D26" s="7"/>
      <c r="E26" s="7"/>
      <c r="F26" s="7"/>
      <c r="G26" s="7"/>
    </row>
    <row r="27" spans="1:7" ht="16.8" x14ac:dyDescent="0.4">
      <c r="A27" s="4">
        <v>25</v>
      </c>
      <c r="B27" s="5" t="s">
        <v>27</v>
      </c>
      <c r="C27" s="7"/>
      <c r="D27" s="7"/>
      <c r="E27" s="7"/>
      <c r="F27" s="7"/>
      <c r="G27" s="7"/>
    </row>
    <row r="28" spans="1:7" ht="16.8" x14ac:dyDescent="0.4">
      <c r="A28" s="4">
        <v>26</v>
      </c>
      <c r="B28" s="5" t="s">
        <v>28</v>
      </c>
      <c r="C28" s="7"/>
      <c r="D28" s="7"/>
      <c r="E28" s="7"/>
      <c r="F28" s="7"/>
      <c r="G28" s="7"/>
    </row>
    <row r="29" spans="1:7" ht="16.8" x14ac:dyDescent="0.4">
      <c r="A29" s="4">
        <v>27</v>
      </c>
      <c r="B29" s="5" t="s">
        <v>29</v>
      </c>
      <c r="C29" s="7"/>
      <c r="D29" s="7"/>
      <c r="E29" s="7"/>
      <c r="F29" s="7"/>
      <c r="G29" s="7"/>
    </row>
    <row r="30" spans="1:7" ht="16.8" x14ac:dyDescent="0.4">
      <c r="A30" s="4">
        <v>28</v>
      </c>
      <c r="B30" s="5" t="s">
        <v>30</v>
      </c>
      <c r="C30" s="7"/>
      <c r="D30" s="7"/>
      <c r="E30" s="7"/>
      <c r="F30" s="7"/>
      <c r="G30" s="7"/>
    </row>
    <row r="31" spans="1:7" ht="16.8" x14ac:dyDescent="0.4">
      <c r="A31" s="4">
        <v>29</v>
      </c>
      <c r="B31" s="10" t="s">
        <v>31</v>
      </c>
      <c r="C31" s="7">
        <f>'[1]Aditya AMC Financials'!B11/'[1]Aditya AMC Financials'!B12</f>
        <v>173.92184724689162</v>
      </c>
      <c r="D31" s="7">
        <f>'[1]Aditya AMC Financials'!C11/'[1]Aditya AMC Financials'!C12</f>
        <v>195.75384615384618</v>
      </c>
      <c r="E31" s="7">
        <f>'[1]Aditya AMC Financials'!D11/'[1]Aditya AMC Financials'!D12</f>
        <v>184.96671053172673</v>
      </c>
      <c r="F31" s="7">
        <f>'[1]Aditya AMC Financials'!E11/'[1]Aditya AMC Financials'!E12</f>
        <v>126.23216599481718</v>
      </c>
      <c r="G31" s="7">
        <f>'[1]Aditya AMC Financials'!F11/'[1]Aditya AMC Financials'!F12</f>
        <v>122.43307419455624</v>
      </c>
    </row>
    <row r="32" spans="1:7" ht="16.8" x14ac:dyDescent="0.4">
      <c r="A32" s="4">
        <v>30</v>
      </c>
      <c r="B32" s="10" t="s">
        <v>32</v>
      </c>
      <c r="C32" s="11">
        <f>'[1]Aditya AMC Financials'!B37/'[1]Aditya AMC Financials'!B36</f>
        <v>0.90491597298570758</v>
      </c>
      <c r="D32" s="11">
        <f>'[1]Aditya AMC Financials'!C37/'[1]Aditya AMC Financials'!C36</f>
        <v>0.90275526160997366</v>
      </c>
      <c r="E32" s="11">
        <f>'[1]Aditya AMC Financials'!D37/'[1]Aditya AMC Financials'!D36</f>
        <v>0.90213026144767461</v>
      </c>
      <c r="F32" s="11">
        <f>'[1]Aditya AMC Financials'!E37/'[1]Aditya AMC Financials'!E36</f>
        <v>0.85894150067488817</v>
      </c>
      <c r="G32" s="11">
        <f>'[1]Aditya AMC Financials'!F37/'[1]Aditya AMC Financials'!F36</f>
        <v>0.83772583968829262</v>
      </c>
    </row>
    <row r="33" spans="1:7" ht="16.8" x14ac:dyDescent="0.4">
      <c r="A33" s="4">
        <v>31</v>
      </c>
      <c r="B33" s="10" t="s">
        <v>33</v>
      </c>
      <c r="C33" s="33"/>
      <c r="D33" s="33"/>
      <c r="E33" s="33"/>
      <c r="F33" s="33"/>
      <c r="G33" s="33"/>
    </row>
    <row r="34" spans="1:7" ht="16.8" x14ac:dyDescent="0.4">
      <c r="A34" s="4">
        <v>32</v>
      </c>
      <c r="B34" s="12" t="s">
        <v>34</v>
      </c>
      <c r="C34" s="33"/>
      <c r="D34" s="33"/>
      <c r="E34" s="33"/>
      <c r="F34" s="33"/>
      <c r="G34" s="33"/>
    </row>
    <row r="35" spans="1:7" ht="16.8" x14ac:dyDescent="0.4">
      <c r="A35" s="4">
        <v>33</v>
      </c>
      <c r="B35" s="10" t="s">
        <v>35</v>
      </c>
      <c r="C35" s="7">
        <f>C57/'[1]Aditya AMC Financials'!B70</f>
        <v>2.7384018101731615</v>
      </c>
      <c r="D35" s="7">
        <f>D57/'[1]Aditya AMC Financials'!C70</f>
        <v>1.0010096542870781</v>
      </c>
      <c r="E35" s="7">
        <f>E57/'[1]Aditya AMC Financials'!D70</f>
        <v>3.3001941605720257</v>
      </c>
      <c r="F35" s="7">
        <f>F57/'[1]Aditya AMC Financials'!E70</f>
        <v>-1.5262966436762082</v>
      </c>
      <c r="G35" s="7"/>
    </row>
    <row r="36" spans="1:7" ht="16.8" x14ac:dyDescent="0.4">
      <c r="A36" s="4">
        <v>34</v>
      </c>
      <c r="B36" s="5" t="s">
        <v>36</v>
      </c>
      <c r="C36" s="7">
        <f>'[1]Aditya AMC Financials'!B3/'[1]Aditya AMC Financials'!B36</f>
        <v>0.38642146294101692</v>
      </c>
      <c r="D36" s="7">
        <f>'[1]Aditya AMC Financials'!C3/'[1]Aditya AMC Financials'!C36</f>
        <v>0.43994160939988236</v>
      </c>
      <c r="E36" s="7">
        <f>'[1]Aditya AMC Financials'!D3/'[1]Aditya AMC Financials'!D36</f>
        <v>0.53104635174285719</v>
      </c>
      <c r="F36" s="7">
        <f>'[1]Aditya AMC Financials'!E3/'[1]Aditya AMC Financials'!E36</f>
        <v>0.60014992811220635</v>
      </c>
      <c r="G36" s="7">
        <f>'[1]Aditya AMC Financials'!F3/'[1]Aditya AMC Financials'!F36</f>
        <v>0.78490182932620545</v>
      </c>
    </row>
    <row r="37" spans="1:7" ht="16.8" x14ac:dyDescent="0.4">
      <c r="A37" s="4">
        <v>35</v>
      </c>
      <c r="B37" s="5" t="s">
        <v>37</v>
      </c>
      <c r="C37" s="7"/>
      <c r="D37" s="7"/>
      <c r="E37" s="7"/>
      <c r="F37" s="7"/>
      <c r="G37" s="7"/>
    </row>
    <row r="38" spans="1:7" ht="16.8" x14ac:dyDescent="0.4">
      <c r="A38" s="4">
        <v>36</v>
      </c>
      <c r="B38" s="5" t="s">
        <v>38</v>
      </c>
      <c r="C38" s="7">
        <f>'[1]Aditya AMC Financials'!B3/'[1]Aditya AMC Financials'!B23</f>
        <v>41.470732454796206</v>
      </c>
      <c r="D38" s="7">
        <f>'[1]Aditya AMC Financials'!C3/'[1]Aditya AMC Financials'!C23</f>
        <v>0.92908459478804895</v>
      </c>
      <c r="E38" s="7">
        <f>'[1]Aditya AMC Financials'!D3/'[1]Aditya AMC Financials'!D23</f>
        <v>45.277313396249539</v>
      </c>
      <c r="F38" s="7">
        <f>'[1]Aditya AMC Financials'!E3/'[1]Aditya AMC Financials'!E23</f>
        <v>33.353725951440815</v>
      </c>
      <c r="G38" s="7">
        <f>'[1]Aditya AMC Financials'!F3/'[1]Aditya AMC Financials'!F23</f>
        <v>30.491871867616965</v>
      </c>
    </row>
    <row r="39" spans="1:7" ht="16.8" x14ac:dyDescent="0.4">
      <c r="A39" s="4">
        <v>37</v>
      </c>
      <c r="B39" s="5" t="s">
        <v>39</v>
      </c>
      <c r="C39" s="7">
        <f>'[1]Aditya AMC Financials'!B23/'[1]Aditya AMC Financials'!B3*365</f>
        <v>8.8013878317161645</v>
      </c>
      <c r="D39" s="7">
        <f>'[1]Aditya AMC Financials'!C23/'[1]Aditya AMC Financials'!C3*365</f>
        <v>392.85981281744</v>
      </c>
      <c r="E39" s="7">
        <f>'[1]Aditya AMC Financials'!D23/'[1]Aditya AMC Financials'!D3*365</f>
        <v>8.0614323735523161</v>
      </c>
      <c r="F39" s="7">
        <f>'[1]Aditya AMC Financials'!E23/'[1]Aditya AMC Financials'!E3*365</f>
        <v>10.943305120735177</v>
      </c>
      <c r="G39" s="7">
        <f>'[1]Aditya AMC Financials'!F23/'[1]Aditya AMC Financials'!F3*365</f>
        <v>11.970403181040451</v>
      </c>
    </row>
    <row r="40" spans="1:7" ht="16.8" x14ac:dyDescent="0.4">
      <c r="A40" s="4">
        <v>38</v>
      </c>
      <c r="B40" s="5" t="s">
        <v>40</v>
      </c>
      <c r="C40" s="7">
        <f>'[1]Aditya AMC Financials'!B40/'[1]Aditya AMC Financials'!B6*365</f>
        <v>49.465063265201572</v>
      </c>
      <c r="D40" s="7">
        <f>'[1]Aditya AMC Financials'!C40/'[1]Aditya AMC Financials'!C6*365</f>
        <v>1685.8219198564593</v>
      </c>
      <c r="E40" s="7">
        <f>'[1]Aditya AMC Financials'!D40/'[1]Aditya AMC Financials'!D6*365</f>
        <v>45.319868258244028</v>
      </c>
      <c r="F40" s="7">
        <f>'[1]Aditya AMC Financials'!E40/'[1]Aditya AMC Financials'!E6*365</f>
        <v>53.77619243884029</v>
      </c>
      <c r="G40" s="7">
        <f>'[1]Aditya AMC Financials'!F40/'[1]Aditya AMC Financials'!F6*365</f>
        <v>54.569482338670994</v>
      </c>
    </row>
    <row r="41" spans="1:7" ht="16.8" x14ac:dyDescent="0.4">
      <c r="A41" s="4">
        <v>39</v>
      </c>
      <c r="B41" s="5" t="s">
        <v>41</v>
      </c>
      <c r="C41" s="7"/>
      <c r="D41" s="7"/>
      <c r="E41" s="7"/>
      <c r="F41" s="7"/>
      <c r="G41" s="7"/>
    </row>
    <row r="42" spans="1:7" ht="16.8" x14ac:dyDescent="0.4">
      <c r="A42" s="4">
        <v>40</v>
      </c>
      <c r="B42" s="5" t="s">
        <v>42</v>
      </c>
      <c r="C42" s="7">
        <f>C39-C40</f>
        <v>-40.663675433485409</v>
      </c>
      <c r="D42" s="7">
        <f t="shared" ref="D42:G42" si="0">D39-D40</f>
        <v>-1292.9621070390194</v>
      </c>
      <c r="E42" s="7">
        <f t="shared" si="0"/>
        <v>-37.258435884691714</v>
      </c>
      <c r="F42" s="7">
        <f t="shared" si="0"/>
        <v>-42.832887318105115</v>
      </c>
      <c r="G42" s="7">
        <f t="shared" si="0"/>
        <v>-42.599079157630541</v>
      </c>
    </row>
    <row r="43" spans="1:7" ht="16.8" x14ac:dyDescent="0.4">
      <c r="A43" s="4">
        <v>41</v>
      </c>
      <c r="B43" s="10" t="s">
        <v>43</v>
      </c>
      <c r="C43" s="7">
        <f>'[1]Aditya AMC Financials'!B5/'[1]Aditya AMC Financials'!B28</f>
        <v>16.314439140811455</v>
      </c>
      <c r="D43" s="7">
        <f>'[1]Aditya AMC Financials'!C5/'[1]Aditya AMC Financials'!C28</f>
        <v>21.662666026564249</v>
      </c>
      <c r="E43" s="7">
        <f>'[1]Aditya AMC Financials'!D5/'[1]Aditya AMC Financials'!D28</f>
        <v>22.081539742237091</v>
      </c>
      <c r="F43" s="7">
        <f>'[1]Aditya AMC Financials'!E5/'[1]Aditya AMC Financials'!E28</f>
        <v>18.8761943971347</v>
      </c>
      <c r="G43" s="7">
        <f>'[1]Aditya AMC Financials'!F5/'[1]Aditya AMC Financials'!F28</f>
        <v>16.703547634346783</v>
      </c>
    </row>
    <row r="44" spans="1:7" ht="16.8" x14ac:dyDescent="0.4">
      <c r="A44" s="4">
        <v>42</v>
      </c>
      <c r="B44" s="14" t="s">
        <v>44</v>
      </c>
      <c r="C44" s="7"/>
      <c r="D44" s="7"/>
      <c r="E44" s="7"/>
      <c r="F44" s="7"/>
      <c r="G44" s="7"/>
    </row>
    <row r="45" spans="1:7" ht="16.8" x14ac:dyDescent="0.4">
      <c r="A45" s="4">
        <v>43</v>
      </c>
      <c r="B45" s="10" t="s">
        <v>45</v>
      </c>
      <c r="C45" s="7">
        <f>'[1]Aditya AMC Financials'!B5/'[1]Aditya AMC Financials'!B64</f>
        <v>1.2827052384675528</v>
      </c>
      <c r="D45" s="7">
        <f>'[1]Aditya AMC Financials'!C5/'[1]Aditya AMC Financials'!C64</f>
        <v>1.123402489626556</v>
      </c>
      <c r="E45" s="7">
        <f>'[1]Aditya AMC Financials'!D5/'[1]Aditya AMC Financials'!D64</f>
        <v>143.43399185336048</v>
      </c>
      <c r="F45" s="7">
        <f>'[1]Aditya AMC Financials'!E5/'[1]Aditya AMC Financials'!E64</f>
        <v>118.80211822660098</v>
      </c>
      <c r="G45" s="7">
        <f>'[1]Aditya AMC Financials'!F5/'[1]Aditya AMC Financials'!F64</f>
        <v>114.11903881700555</v>
      </c>
    </row>
    <row r="46" spans="1:7" ht="16.8" x14ac:dyDescent="0.4">
      <c r="A46" s="4">
        <v>44</v>
      </c>
      <c r="B46" s="5" t="s">
        <v>46</v>
      </c>
      <c r="C46" s="7">
        <f>'[1]Aditya AMC Financials'!B48/'[1]Aditya AMC'!C3</f>
        <v>17.096714654854189</v>
      </c>
      <c r="D46" s="7">
        <f>'[1]Aditya AMC Financials'!C48/'[1]Aditya AMC'!D3</f>
        <v>15.02655721873491</v>
      </c>
      <c r="E46" s="7">
        <f>'[1]Aditya AMC Financials'!D48/'[1]Aditya AMC'!E3</f>
        <v>22.85316780821918</v>
      </c>
      <c r="F46" s="7"/>
      <c r="G46" s="7"/>
    </row>
    <row r="47" spans="1:7" ht="16.8" x14ac:dyDescent="0.4">
      <c r="A47" s="4">
        <v>45</v>
      </c>
      <c r="B47" s="5" t="s">
        <v>47</v>
      </c>
      <c r="C47" s="34">
        <f>'[1]Aditya AMC Financials'!B48/'[1]Aditya AMC Financials'!B3</f>
        <v>0.34226531381402459</v>
      </c>
      <c r="D47" s="34">
        <f>'[1]Aditya AMC Financials'!C48/'[1]Aditya AMC Financials'!C3</f>
        <v>0.25370737235144014</v>
      </c>
      <c r="E47" s="34">
        <f>'[1]Aditya AMC Financials'!D48/'[1]Aditya AMC Financials'!D3</f>
        <v>4.1288929230380855E-3</v>
      </c>
      <c r="F47" s="7"/>
      <c r="G47" s="7"/>
    </row>
    <row r="48" spans="1:7" ht="16.8" x14ac:dyDescent="0.4">
      <c r="A48" s="4">
        <v>46</v>
      </c>
      <c r="B48" s="5" t="s">
        <v>48</v>
      </c>
      <c r="C48" s="7">
        <f>'[1]Aditya AMC Financials'!B48/'[1]Aditya AMC'!C6</f>
        <v>4.2106184298853222</v>
      </c>
      <c r="D48" s="7">
        <f>'[1]Aditya AMC Financials'!C48/'[1]Aditya AMC'!D6</f>
        <v>3.5608246357752718</v>
      </c>
      <c r="E48" s="7">
        <f>'[1]Aditya AMC Financials'!D48/'[1]Aditya AMC'!E6</f>
        <v>6.9998589090597187</v>
      </c>
      <c r="F48" s="7"/>
      <c r="G48" s="7"/>
    </row>
    <row r="49" spans="1:7" ht="16.8" x14ac:dyDescent="0.4">
      <c r="A49" s="4">
        <v>47</v>
      </c>
      <c r="B49" s="5" t="s">
        <v>49</v>
      </c>
      <c r="C49" s="34">
        <f>'[1]Aditya AMC Financials'!B48/'[1]Aditya AMC Financials'!B61</f>
        <v>0.14672060519279748</v>
      </c>
      <c r="D49" s="34">
        <f>'[1]Aditya AMC Financials'!C48/'[1]Aditya AMC Financials'!C61</f>
        <v>0.12412302218818679</v>
      </c>
      <c r="E49" s="34">
        <f>'[1]Aditya AMC Financials'!D48/'[1]Aditya AMC Financials'!D61</f>
        <v>2.4429698001157854E-3</v>
      </c>
      <c r="F49" s="7"/>
      <c r="G49" s="7"/>
    </row>
    <row r="50" spans="1:7" ht="16.8" x14ac:dyDescent="0.4">
      <c r="A50" s="4">
        <v>48</v>
      </c>
      <c r="B50" s="5" t="s">
        <v>50</v>
      </c>
      <c r="C50" s="7">
        <f>'[1]Aditya AMC Financials'!B48/'[1]Aditya AMC Financials'!B62</f>
        <v>0.70793146141265295</v>
      </c>
      <c r="D50" s="7">
        <f>'[1]Aditya AMC Financials'!C48/'[1]Aditya AMC Financials'!C62</f>
        <v>0.74383918541004368</v>
      </c>
      <c r="E50" s="7">
        <f>'[1]Aditya AMC Financials'!D48/'[1]Aditya AMC Financials'!D62</f>
        <v>9.7631925173180777E-3</v>
      </c>
      <c r="F50" s="7"/>
      <c r="G50" s="7"/>
    </row>
    <row r="51" spans="1:7" ht="16.8" x14ac:dyDescent="0.4">
      <c r="A51" s="4">
        <v>49</v>
      </c>
      <c r="B51" s="5" t="s">
        <v>51</v>
      </c>
      <c r="C51" s="7">
        <f>'[1]Aditya AMC Financials'!B48/'[1]Aditya AMC Financials'!B51</f>
        <v>0.67628935225746156</v>
      </c>
      <c r="D51" s="7">
        <f>'[1]Aditya AMC Financials'!C48/'[1]Aditya AMC Financials'!C51</f>
        <v>0.71154197914761286</v>
      </c>
      <c r="E51" s="7">
        <f>'[1]Aditya AMC Financials'!D48/'[1]Aditya AMC Financials'!D51</f>
        <v>9.4792039919017052E-3</v>
      </c>
      <c r="F51" s="7"/>
      <c r="G51" s="7"/>
    </row>
    <row r="52" spans="1:7" ht="16.8" x14ac:dyDescent="0.4">
      <c r="A52" s="4">
        <v>50</v>
      </c>
      <c r="B52" s="14" t="s">
        <v>52</v>
      </c>
      <c r="C52" s="7">
        <f>'[1]Aditya AMC Financials'!B61/'[1]Aditya AMC Financials'!B60</f>
        <v>109.5722416219616</v>
      </c>
      <c r="D52" s="7">
        <f>'[1]Aditya AMC Financials'!C61/'[1]Aditya AMC Financials'!C60</f>
        <v>87.055208333333312</v>
      </c>
      <c r="E52" s="7">
        <f>'[1]Aditya AMC Financials'!D61/'[1]Aditya AMC Financials'!D60</f>
        <v>75.876739583333332</v>
      </c>
      <c r="F52" s="7">
        <f>'[1]Aditya AMC Financials'!E61/'[1]Aditya AMC Financials'!E60</f>
        <v>939.06938888888885</v>
      </c>
      <c r="G52" s="7">
        <f>'[1]Aditya AMC Financials'!F61/'[1]Aditya AMC Financials'!F60</f>
        <v>724.23550000000012</v>
      </c>
    </row>
    <row r="53" spans="1:7" ht="16.8" x14ac:dyDescent="0.4">
      <c r="A53" s="4">
        <v>51</v>
      </c>
      <c r="B53" s="14" t="s">
        <v>53</v>
      </c>
      <c r="C53" s="7">
        <f>('[1]Aditya AMC Financials'!B36-'[1]Aditya AMC Financials'!B42)/'[1]Aditya AMC Financials'!B60</f>
        <v>109.99571861291028</v>
      </c>
      <c r="D53" s="7">
        <f>('[1]Aditya AMC Financials'!C36-'[1]Aditya AMC Financials'!C42)/'[1]Aditya AMC Financials'!C60</f>
        <v>87.395486111111097</v>
      </c>
      <c r="E53" s="7">
        <f>('[1]Aditya AMC Financials'!D36-'[1]Aditya AMC Financials'!D42)/'[1]Aditya AMC Financials'!D60</f>
        <v>76.265822916666664</v>
      </c>
      <c r="F53" s="7">
        <f>('[1]Aditya AMC Financials'!E36-'[1]Aditya AMC Financials'!E42)/'[1]Aditya AMC Financials'!E60</f>
        <v>947.00738888888884</v>
      </c>
      <c r="G53" s="7">
        <f>('[1]Aditya AMC Financials'!F36-'[1]Aditya AMC Financials'!F42)/'[1]Aditya AMC Financials'!F60</f>
        <v>731.59588888888891</v>
      </c>
    </row>
    <row r="54" spans="1:7" ht="16.8" x14ac:dyDescent="0.4">
      <c r="A54" s="4">
        <v>52</v>
      </c>
      <c r="B54" s="14" t="s">
        <v>54</v>
      </c>
      <c r="C54" s="7"/>
      <c r="D54" s="7"/>
      <c r="E54" s="7"/>
      <c r="F54" s="7"/>
      <c r="G54" s="7"/>
    </row>
    <row r="55" spans="1:7" ht="16.8" x14ac:dyDescent="0.4">
      <c r="A55" s="4">
        <v>53</v>
      </c>
      <c r="B55" s="5" t="s">
        <v>55</v>
      </c>
      <c r="C55" s="7">
        <f>('[1]Aditya AMC Financials'!B5-'[1]Aditya AMC Financials'!C5)/'[1]Aditya AMC Financials'!C5*100</f>
        <v>21.19228780379699</v>
      </c>
      <c r="D55" s="7">
        <f>('[1]Aditya AMC Financials'!C5-'[1]Aditya AMC Financials'!D5)/'[1]Aditya AMC Financials'!D5*100</f>
        <v>-99.038921513319849</v>
      </c>
      <c r="E55" s="7">
        <f>('[1]Aditya AMC Financials'!D5-'[1]Aditya AMC Financials'!E5)/'[1]Aditya AMC Financials'!E5*100</f>
        <v>16.80820406330351</v>
      </c>
      <c r="F55" s="7">
        <f>('[1]Aditya AMC Financials'!E5-'[1]Aditya AMC Financials'!F5)/'[1]Aditya AMC Financials'!F5*100</f>
        <v>-2.3426668005649716</v>
      </c>
      <c r="G55" s="7"/>
    </row>
    <row r="56" spans="1:7" ht="16.8" x14ac:dyDescent="0.4">
      <c r="A56" s="4">
        <v>54</v>
      </c>
      <c r="B56" s="5" t="s">
        <v>56</v>
      </c>
      <c r="C56" s="7">
        <f>('[1]Aditya AMC Financials'!B15-'[1]Aditya AMC Financials'!C15)/'[1]Aditya AMC Financials'!C15*100</f>
        <v>30.849458399007347</v>
      </c>
      <c r="D56" s="7">
        <f>('[1]Aditya AMC Financials'!C15-'[1]Aditya AMC Financials'!D15)/'[1]Aditya AMC Financials'!D15*100</f>
        <v>-99.113547862737406</v>
      </c>
      <c r="E56" s="7">
        <f>('[1]Aditya AMC Financials'!D15-'[1]Aditya AMC Financials'!E15)/'[1]Aditya AMC Financials'!E15*100</f>
        <v>27.835091899574554</v>
      </c>
      <c r="F56" s="7">
        <f>('[1]Aditya AMC Financials'!E15-'[1]Aditya AMC Financials'!F15)/'[1]Aditya AMC Financials'!F15*100</f>
        <v>6.4479486539501583</v>
      </c>
      <c r="G56" s="7"/>
    </row>
    <row r="57" spans="1:7" ht="16.8" x14ac:dyDescent="0.4">
      <c r="A57" s="4">
        <v>55</v>
      </c>
      <c r="B57" s="5" t="s">
        <v>57</v>
      </c>
      <c r="C57" s="7">
        <f>('[1]Aditya AMC Financials'!B11-'[1]Aditya AMC Financials'!C11)/'[1]Aditya AMC Financials'!C11*100</f>
        <v>28.258933249502221</v>
      </c>
      <c r="D57" s="7">
        <f>('[1]Aditya AMC Financials'!C11-'[1]Aditya AMC Financials'!D11)/'[1]Aditya AMC Financials'!D11*100</f>
        <v>-99.151325120716393</v>
      </c>
      <c r="E57" s="7">
        <f>('[1]Aditya AMC Financials'!D11-'[1]Aditya AMC Financials'!E11)/'[1]Aditya AMC Financials'!E11*100</f>
        <v>28.244504323848286</v>
      </c>
      <c r="F57" s="7">
        <f>('[1]Aditya AMC Financials'!E11-'[1]Aditya AMC Financials'!F11)/'[1]Aditya AMC Financials'!F11*100</f>
        <v>5.2953852961989085</v>
      </c>
      <c r="G57" s="7"/>
    </row>
    <row r="58" spans="1:7" ht="16.8" x14ac:dyDescent="0.4">
      <c r="A58" s="4">
        <v>56</v>
      </c>
      <c r="B58" s="5" t="s">
        <v>58</v>
      </c>
      <c r="C58" s="7">
        <f>('[1]Aditya AMC Financials'!B9-'[1]Aditya AMC Financials'!C9)/'[1]Aditya AMC Financials'!C9*100</f>
        <v>27.078319294023228</v>
      </c>
      <c r="D58" s="7">
        <f>('[1]Aditya AMC Financials'!C9-'[1]Aditya AMC Financials'!D9)/'[1]Aditya AMC Financials'!D9*100</f>
        <v>-99.146951084740621</v>
      </c>
      <c r="E58" s="7">
        <f>('[1]Aditya AMC Financials'!D9-'[1]Aditya AMC Financials'!E9)/'[1]Aditya AMC Financials'!E9*100</f>
        <v>26.566533502848976</v>
      </c>
      <c r="F58" s="7">
        <f>('[1]Aditya AMC Financials'!E9-'[1]Aditya AMC Financials'!F9)/'[1]Aditya AMC Financials'!F9*100</f>
        <v>5.1512169908816423</v>
      </c>
      <c r="G58" s="7"/>
    </row>
    <row r="59" spans="1:7" ht="16.8" x14ac:dyDescent="0.4">
      <c r="A59" s="4">
        <v>57</v>
      </c>
      <c r="B59" s="5" t="s">
        <v>59</v>
      </c>
      <c r="C59" s="7">
        <f>'[1]Aditya AMC Financials'!B63/'[1]Aditya AMC'!C3</f>
        <v>0.19376271738788703</v>
      </c>
      <c r="D59" s="7">
        <f>'[1]Aditya AMC Financials'!C63/'[1]Aditya AMC'!D3</f>
        <v>0.52390149686141951</v>
      </c>
      <c r="E59" s="7">
        <f>'[1]Aditya AMC Financials'!D63/'[1]Aditya AMC'!E3</f>
        <v>0.34460616438356168</v>
      </c>
      <c r="F59" s="7">
        <f>'[1]Aditya AMC Financials'!E63/'[1]Aditya AMC'!F3</f>
        <v>4.2572523262178432</v>
      </c>
      <c r="G59" s="7">
        <f>'[1]Aditya AMC Financials'!F63/'[1]Aditya AMC'!G3</f>
        <v>0.53088073513233669</v>
      </c>
    </row>
    <row r="60" spans="1:7" ht="16.8" x14ac:dyDescent="0.4">
      <c r="A60" s="4">
        <v>58</v>
      </c>
      <c r="B60" s="5" t="s">
        <v>60</v>
      </c>
      <c r="C60" s="7">
        <f>'[1]Aditya AMC Financials'!B63/'[1]Aditya AMC Financials'!B48</f>
        <v>1.1333330484805915E-2</v>
      </c>
      <c r="D60" s="7">
        <f>'[1]Aditya AMC Financials'!C63/'[1]Aditya AMC Financials'!C48</f>
        <v>3.4865038560411309E-2</v>
      </c>
      <c r="E60" s="7">
        <f>'[1]Aditya AMC Financials'!D63/'[1]Aditya AMC Financials'!D48</f>
        <v>1.5079142081108927E-2</v>
      </c>
      <c r="F60" s="7"/>
      <c r="G60" s="7"/>
    </row>
    <row r="61" spans="1:7" ht="16.8" x14ac:dyDescent="0.4">
      <c r="A61" s="4">
        <v>59</v>
      </c>
      <c r="B61" s="5" t="s">
        <v>61</v>
      </c>
      <c r="C61" s="7">
        <f>'[1]Aditya AMC Financials'!B15/'[1]Aditya AMC Financials'!B37*100</f>
        <v>24.625735275554771</v>
      </c>
      <c r="D61" s="7">
        <f>'[1]Aditya AMC Financials'!C15/'[1]Aditya AMC Financials'!C37*100</f>
        <v>23.694174390839855</v>
      </c>
      <c r="E61" s="7">
        <f>'[1]Aditya AMC Financials'!D15/'[1]Aditya AMC Financials'!D37*100</f>
        <v>30.629882496605777</v>
      </c>
      <c r="F61" s="7">
        <f>'[1]Aditya AMC Financials'!E15/'[1]Aditya AMC Financials'!E37*100</f>
        <v>30.873923135528749</v>
      </c>
      <c r="G61" s="7">
        <f>'[1]Aditya AMC Financials'!F15/'[1]Aditya AMC Financials'!F37*100</f>
        <v>37.543662158359133</v>
      </c>
    </row>
    <row r="62" spans="1:7" ht="16.8" x14ac:dyDescent="0.4">
      <c r="A62" s="4">
        <v>60</v>
      </c>
      <c r="B62" s="5" t="s">
        <v>62</v>
      </c>
      <c r="C62" s="7"/>
      <c r="D62" s="7"/>
      <c r="E62" s="7"/>
      <c r="F62" s="7"/>
      <c r="G62" s="7"/>
    </row>
    <row r="63" spans="1:7" ht="16.8" x14ac:dyDescent="0.4">
      <c r="A63" s="4">
        <v>61</v>
      </c>
      <c r="B63" s="5" t="s">
        <v>63</v>
      </c>
      <c r="C63" s="7">
        <f>'[1]Aditya AMC Financials'!B15/'[1]Aditya AMC Financials'!B36*100</f>
        <v>22.284221197367106</v>
      </c>
      <c r="D63" s="7">
        <f>'[1]Aditya AMC Financials'!C15/'[1]Aditya AMC Financials'!C36*100</f>
        <v>21.390040600834972</v>
      </c>
      <c r="E63" s="7">
        <f>'[1]Aditya AMC Financials'!D15/'[1]Aditya AMC Financials'!D36*100</f>
        <v>27.632143904774519</v>
      </c>
      <c r="F63" s="7">
        <f>'[1]Aditya AMC Financials'!E15/'[1]Aditya AMC Financials'!E36*100</f>
        <v>26.518893869752208</v>
      </c>
      <c r="G63" s="7">
        <f>'[1]Aditya AMC Financials'!F15/'[1]Aditya AMC Financials'!F36*100</f>
        <v>31.451295906584974</v>
      </c>
    </row>
    <row r="64" spans="1:7" ht="16.8" x14ac:dyDescent="0.4">
      <c r="A64" s="4">
        <v>62</v>
      </c>
      <c r="B64" s="5" t="s">
        <v>64</v>
      </c>
      <c r="C64" s="7">
        <f>'[1]Aditya AMC Financials'!B51/'[1]Aditya AMC Financials'!B9</f>
        <v>0.67553118033498405</v>
      </c>
      <c r="D64" s="7">
        <f>'[1]Aditya AMC Financials'!C51/'[1]Aditya AMC Financials'!C9</f>
        <v>0.54823505816285589</v>
      </c>
      <c r="E64" s="7">
        <f>'[1]Aditya AMC Financials'!D51/'[1]Aditya AMC Financials'!D9</f>
        <v>0.60221151562570352</v>
      </c>
      <c r="F64" s="7">
        <f>'[1]Aditya AMC Financials'!E51/'[1]Aditya AMC Financials'!E9</f>
        <v>0.69327114450417071</v>
      </c>
      <c r="G64" s="7">
        <f>'[1]Aditya AMC Financials'!F51/'[1]Aditya AMC Financials'!F9</f>
        <v>0.70729616751118063</v>
      </c>
    </row>
    <row r="65" spans="1:7" ht="16.8" x14ac:dyDescent="0.4">
      <c r="A65" s="4">
        <v>63</v>
      </c>
      <c r="B65" s="5" t="s">
        <v>65</v>
      </c>
      <c r="C65" s="7">
        <f>'[1]Aditya AMC Financials'!B62/'[1]Aditya AMC Financials'!B15</f>
        <v>0.83836947050079447</v>
      </c>
      <c r="D65" s="7">
        <f>'[1]Aditya AMC Financials'!C62/'[1]Aditya AMC Financials'!C15</f>
        <v>0.70151581206613234</v>
      </c>
      <c r="E65" s="7">
        <f>'[1]Aditya AMC Financials'!D62/'[1]Aditya AMC Financials'!D15</f>
        <v>0.81275493413962951</v>
      </c>
      <c r="F65" s="7">
        <f>'[1]Aditya AMC Financials'!E62/'[1]Aditya AMC Financials'!E15</f>
        <v>0.95140903813742084</v>
      </c>
      <c r="G65" s="7">
        <f>'[1]Aditya AMC Financials'!F62/'[1]Aditya AMC Financials'!F15</f>
        <v>0.97209134587184287</v>
      </c>
    </row>
    <row r="66" spans="1:7" ht="16.8" x14ac:dyDescent="0.4">
      <c r="A66" s="4">
        <v>64</v>
      </c>
      <c r="B66" s="5" t="s">
        <v>66</v>
      </c>
      <c r="C66" s="7">
        <f>'[1]Aditya AMC Financials'!B58/'[1]Aditya AMC Financials'!B3*100</f>
        <v>2.2620622381188156</v>
      </c>
      <c r="D66" s="7">
        <f>'[1]Aditya AMC Financials'!C58/'[1]Aditya AMC Financials'!C3*100</f>
        <v>1.5481693447795142</v>
      </c>
      <c r="E66" s="7">
        <f>'[1]Aditya AMC Financials'!D58/'[1]Aditya AMC Financials'!D3*100</f>
        <v>1.2669827162693774</v>
      </c>
      <c r="F66" s="7">
        <f>'[1]Aditya AMC Financials'!E58/'[1]Aditya AMC Financials'!E3*100</f>
        <v>0.96909544207265608</v>
      </c>
      <c r="G66" s="7">
        <f>'[1]Aditya AMC Financials'!F58/'[1]Aditya AMC Financials'!F3*100</f>
        <v>1.3297885058078658</v>
      </c>
    </row>
    <row r="67" spans="1:7" ht="16.8" x14ac:dyDescent="0.4">
      <c r="A67" s="4">
        <v>65</v>
      </c>
      <c r="B67" s="5" t="s">
        <v>67</v>
      </c>
      <c r="C67" s="7">
        <f>'[1]Aditya AMC Financials'!B50/'[1]Aditya AMC Financials'!B28*100</f>
        <v>28.033015115354022</v>
      </c>
      <c r="D67" s="7">
        <f>'[1]Aditya AMC Financials'!C50/'[1]Aditya AMC Financials'!C28*100</f>
        <v>43.751000160025605</v>
      </c>
      <c r="E67" s="7">
        <f>'[1]Aditya AMC Financials'!D50/'[1]Aditya AMC Financials'!D28*100</f>
        <v>43.357690323935962</v>
      </c>
      <c r="F67" s="7">
        <f>'[1]Aditya AMC Financials'!E50/'[1]Aditya AMC Financials'!E28*100</f>
        <v>47.711860692280716</v>
      </c>
      <c r="G67" s="7">
        <f>'[1]Aditya AMC Financials'!F50/'[1]Aditya AMC Financials'!F28*100</f>
        <v>42.132233081943923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D358F-46A6-48CD-A6AB-73BC9C08001A}">
  <dimension ref="A1:J67"/>
  <sheetViews>
    <sheetView tabSelected="1" topLeftCell="A46" workbookViewId="0">
      <selection activeCell="F32" sqref="F32"/>
    </sheetView>
  </sheetViews>
  <sheetFormatPr defaultRowHeight="14.4" x14ac:dyDescent="0.3"/>
  <cols>
    <col min="1" max="1" width="24.6640625" customWidth="1"/>
    <col min="2" max="2" width="34.44140625" customWidth="1"/>
    <col min="3" max="4" width="10" bestFit="1" customWidth="1"/>
    <col min="5" max="6" width="9" bestFit="1" customWidth="1"/>
    <col min="7" max="7" width="9.21875" bestFit="1" customWidth="1"/>
  </cols>
  <sheetData>
    <row r="1" spans="1:10" ht="15.6" x14ac:dyDescent="0.3">
      <c r="A1" s="35" t="s">
        <v>71</v>
      </c>
      <c r="B1" s="36"/>
      <c r="C1" s="36"/>
      <c r="D1" s="36"/>
      <c r="E1" s="36"/>
      <c r="F1" s="36"/>
      <c r="G1" s="37"/>
    </row>
    <row r="2" spans="1:10" x14ac:dyDescent="0.3">
      <c r="A2" s="1" t="s">
        <v>1</v>
      </c>
      <c r="B2" s="2" t="s">
        <v>2</v>
      </c>
      <c r="C2" s="27">
        <v>2024</v>
      </c>
      <c r="D2" s="27">
        <v>2023</v>
      </c>
      <c r="E2" s="27">
        <v>2022</v>
      </c>
      <c r="F2" s="27">
        <v>2021</v>
      </c>
      <c r="G2" s="27">
        <v>2020</v>
      </c>
    </row>
    <row r="3" spans="1:10" ht="16.8" x14ac:dyDescent="0.4">
      <c r="A3" s="4">
        <v>1</v>
      </c>
      <c r="B3" s="5" t="s">
        <v>3</v>
      </c>
      <c r="C3" s="38">
        <v>12.04</v>
      </c>
      <c r="D3" s="38">
        <v>14.52</v>
      </c>
      <c r="E3" s="38">
        <v>14.28</v>
      </c>
      <c r="F3" s="38">
        <v>15.77</v>
      </c>
      <c r="G3" s="39">
        <v>37.5</v>
      </c>
    </row>
    <row r="4" spans="1:10" ht="16.8" x14ac:dyDescent="0.4">
      <c r="A4" s="4">
        <v>2</v>
      </c>
      <c r="B4" s="5" t="s">
        <v>4</v>
      </c>
      <c r="C4" s="38">
        <v>12.03</v>
      </c>
      <c r="D4" s="38">
        <v>14.52</v>
      </c>
      <c r="E4" s="38">
        <v>14.28</v>
      </c>
      <c r="F4" s="38">
        <v>15.77</v>
      </c>
      <c r="G4" s="39">
        <v>37.5</v>
      </c>
    </row>
    <row r="5" spans="1:10" ht="16.8" x14ac:dyDescent="0.4">
      <c r="A5" s="4">
        <v>3</v>
      </c>
      <c r="B5" s="5" t="s">
        <v>5</v>
      </c>
      <c r="C5" s="38">
        <v>50.6</v>
      </c>
      <c r="D5" s="38">
        <v>44.11</v>
      </c>
      <c r="E5" s="38">
        <v>37.880000000000003</v>
      </c>
      <c r="F5" s="38">
        <v>35.340000000000003</v>
      </c>
      <c r="G5" s="39">
        <v>56.92</v>
      </c>
    </row>
    <row r="6" spans="1:10" ht="16.8" x14ac:dyDescent="0.4">
      <c r="A6" s="4">
        <v>4</v>
      </c>
      <c r="B6" s="5" t="s">
        <v>6</v>
      </c>
      <c r="C6" s="38">
        <v>508.69</v>
      </c>
      <c r="D6" s="38">
        <v>491.16</v>
      </c>
      <c r="E6" s="38">
        <v>473.22</v>
      </c>
      <c r="F6" s="38">
        <v>452.9</v>
      </c>
      <c r="G6" s="39">
        <v>343.68</v>
      </c>
    </row>
    <row r="7" spans="1:10" ht="16.8" x14ac:dyDescent="0.4">
      <c r="A7" s="4">
        <v>5</v>
      </c>
      <c r="B7" s="5" t="s">
        <v>7</v>
      </c>
      <c r="C7" s="40"/>
      <c r="D7" s="40"/>
      <c r="E7" s="40"/>
      <c r="F7" s="40"/>
      <c r="G7" s="40"/>
    </row>
    <row r="8" spans="1:10" ht="16.8" x14ac:dyDescent="0.4">
      <c r="A8" s="4">
        <v>6</v>
      </c>
      <c r="B8" s="5" t="s">
        <v>8</v>
      </c>
      <c r="C8" s="41">
        <v>1336.95</v>
      </c>
      <c r="D8" s="41">
        <v>1490.7</v>
      </c>
      <c r="E8" s="38">
        <v>931.21</v>
      </c>
      <c r="F8" s="38">
        <v>681.41</v>
      </c>
      <c r="G8" s="39">
        <v>954.87</v>
      </c>
      <c r="J8" s="42"/>
    </row>
    <row r="9" spans="1:10" ht="16.8" x14ac:dyDescent="0.4">
      <c r="A9" s="4">
        <v>7</v>
      </c>
      <c r="B9" s="5" t="s">
        <v>9</v>
      </c>
      <c r="C9" s="38">
        <v>94.29</v>
      </c>
      <c r="D9" s="38">
        <v>76.31</v>
      </c>
      <c r="E9" s="38">
        <v>55.17</v>
      </c>
      <c r="F9" s="38">
        <v>52.94</v>
      </c>
      <c r="G9" s="39">
        <v>69.760000000000005</v>
      </c>
      <c r="J9" s="42"/>
    </row>
    <row r="10" spans="1:10" ht="16.8" x14ac:dyDescent="0.4">
      <c r="A10" s="4">
        <v>8</v>
      </c>
      <c r="B10" s="5" t="s">
        <v>10</v>
      </c>
      <c r="C10" s="38">
        <v>55.72</v>
      </c>
      <c r="D10" s="38">
        <v>46.72</v>
      </c>
      <c r="E10" s="38">
        <v>31.57</v>
      </c>
      <c r="F10" s="38">
        <v>32.9</v>
      </c>
      <c r="G10" s="39">
        <v>50.34</v>
      </c>
    </row>
    <row r="11" spans="1:10" ht="16.8" x14ac:dyDescent="0.4">
      <c r="A11" s="4">
        <v>9</v>
      </c>
      <c r="B11" s="5" t="s">
        <v>11</v>
      </c>
      <c r="C11" s="38">
        <v>16.559999999999999</v>
      </c>
      <c r="D11" s="38">
        <v>19.68</v>
      </c>
      <c r="E11" s="38">
        <v>20.71</v>
      </c>
      <c r="F11" s="38">
        <v>23.01</v>
      </c>
      <c r="G11" s="39">
        <v>40.99</v>
      </c>
    </row>
    <row r="12" spans="1:10" ht="16.8" x14ac:dyDescent="0.4">
      <c r="A12" s="4">
        <v>10</v>
      </c>
      <c r="B12" s="5" t="s">
        <v>12</v>
      </c>
      <c r="C12" s="38">
        <v>12.04</v>
      </c>
      <c r="D12" s="38">
        <v>14.52</v>
      </c>
      <c r="E12" s="38">
        <v>14.28</v>
      </c>
      <c r="F12" s="38">
        <v>15.3</v>
      </c>
      <c r="G12" s="39">
        <v>37.5</v>
      </c>
      <c r="J12" s="42"/>
    </row>
    <row r="13" spans="1:10" ht="16.8" x14ac:dyDescent="0.4">
      <c r="A13" s="4">
        <v>11</v>
      </c>
      <c r="B13" s="5" t="s">
        <v>13</v>
      </c>
      <c r="C13" s="40"/>
      <c r="D13" s="40"/>
      <c r="E13" s="40"/>
      <c r="F13" s="40"/>
      <c r="G13" s="40"/>
    </row>
    <row r="14" spans="1:10" ht="16.8" x14ac:dyDescent="0.4">
      <c r="A14" s="4">
        <v>12</v>
      </c>
      <c r="B14" s="5" t="s">
        <v>14</v>
      </c>
      <c r="C14" s="30"/>
      <c r="D14" s="30"/>
      <c r="E14" s="30"/>
      <c r="F14" s="30"/>
      <c r="G14" s="30"/>
    </row>
    <row r="15" spans="1:10" ht="16.8" x14ac:dyDescent="0.4">
      <c r="A15" s="4">
        <v>13</v>
      </c>
      <c r="B15" s="5" t="s">
        <v>15</v>
      </c>
      <c r="C15" s="31"/>
      <c r="D15" s="31"/>
      <c r="E15" s="31"/>
      <c r="F15" s="31"/>
      <c r="G15" s="31"/>
    </row>
    <row r="16" spans="1:10" ht="16.8" x14ac:dyDescent="0.4">
      <c r="A16" s="4">
        <v>14</v>
      </c>
      <c r="B16" s="5" t="s">
        <v>16</v>
      </c>
      <c r="C16" s="43"/>
      <c r="D16" s="43"/>
      <c r="E16" s="43"/>
      <c r="F16" s="43"/>
      <c r="G16" s="43">
        <v>0.92300000000000004</v>
      </c>
    </row>
    <row r="17" spans="1:7" ht="16.8" x14ac:dyDescent="0.4">
      <c r="A17" s="4">
        <v>15</v>
      </c>
      <c r="B17" s="8" t="s">
        <v>17</v>
      </c>
      <c r="C17" s="38">
        <v>7.05</v>
      </c>
      <c r="D17" s="38">
        <v>5.1100000000000003</v>
      </c>
      <c r="E17" s="38">
        <v>5.92</v>
      </c>
      <c r="F17" s="38">
        <v>7.76</v>
      </c>
      <c r="G17" s="39">
        <v>7.3</v>
      </c>
    </row>
    <row r="18" spans="1:7" ht="16.8" x14ac:dyDescent="0.4">
      <c r="A18" s="4">
        <v>16</v>
      </c>
      <c r="B18" s="5" t="s">
        <v>18</v>
      </c>
      <c r="C18" s="38">
        <v>4.16</v>
      </c>
      <c r="D18" s="38">
        <v>3.13</v>
      </c>
      <c r="E18" s="38">
        <v>3.39</v>
      </c>
      <c r="F18" s="38">
        <v>4.82</v>
      </c>
      <c r="G18" s="40" t="s">
        <v>72</v>
      </c>
    </row>
    <row r="19" spans="1:7" ht="16.8" x14ac:dyDescent="0.4">
      <c r="A19" s="4">
        <v>17</v>
      </c>
      <c r="B19" s="5" t="s">
        <v>19</v>
      </c>
      <c r="C19" s="38">
        <v>1.23</v>
      </c>
      <c r="D19" s="38">
        <v>1.32</v>
      </c>
      <c r="E19" s="38">
        <v>2.2200000000000002</v>
      </c>
      <c r="F19" s="38">
        <v>3.37</v>
      </c>
      <c r="G19" s="39">
        <v>4.29</v>
      </c>
    </row>
    <row r="20" spans="1:7" ht="16.8" x14ac:dyDescent="0.4">
      <c r="A20" s="4">
        <v>18</v>
      </c>
      <c r="B20" s="5" t="s">
        <v>20</v>
      </c>
      <c r="C20" s="43">
        <v>1.97</v>
      </c>
      <c r="D20" s="43">
        <v>2.27</v>
      </c>
      <c r="E20" s="43">
        <v>2.6</v>
      </c>
      <c r="F20" s="43">
        <v>2.69</v>
      </c>
      <c r="G20" s="43">
        <v>4</v>
      </c>
    </row>
    <row r="21" spans="1:7" ht="16.8" x14ac:dyDescent="0.4">
      <c r="A21" s="4">
        <v>19</v>
      </c>
      <c r="B21" s="5" t="s">
        <v>21</v>
      </c>
      <c r="C21" s="43">
        <v>2.06</v>
      </c>
      <c r="D21" s="43">
        <v>2.41</v>
      </c>
      <c r="E21" s="43">
        <v>2.88</v>
      </c>
      <c r="F21" s="43">
        <v>2.87</v>
      </c>
      <c r="G21" s="43">
        <v>4.6100000000000003</v>
      </c>
    </row>
    <row r="22" spans="1:7" ht="16.8" x14ac:dyDescent="0.4">
      <c r="A22" s="4">
        <v>20</v>
      </c>
      <c r="B22" s="5" t="s">
        <v>22</v>
      </c>
      <c r="C22" s="40"/>
      <c r="D22" s="40"/>
      <c r="E22" s="40"/>
      <c r="F22" s="40"/>
      <c r="G22" s="40"/>
    </row>
    <row r="23" spans="1:7" ht="16.8" x14ac:dyDescent="0.4">
      <c r="A23" s="4">
        <v>21</v>
      </c>
      <c r="B23" s="5" t="s">
        <v>23</v>
      </c>
      <c r="C23" s="43">
        <v>8.1</v>
      </c>
      <c r="D23" s="43">
        <v>6.79</v>
      </c>
      <c r="E23" s="43">
        <v>7.34</v>
      </c>
      <c r="F23" s="43">
        <v>8.36</v>
      </c>
      <c r="G23" s="43">
        <v>8.01</v>
      </c>
    </row>
    <row r="24" spans="1:7" ht="16.8" x14ac:dyDescent="0.4">
      <c r="A24" s="4">
        <v>22</v>
      </c>
      <c r="B24" s="5" t="s">
        <v>24</v>
      </c>
      <c r="C24" s="43">
        <v>70.44</v>
      </c>
      <c r="D24" s="43">
        <v>71.489999999999995</v>
      </c>
      <c r="E24" s="43">
        <v>59.5</v>
      </c>
      <c r="F24" s="43">
        <v>24.12</v>
      </c>
      <c r="G24" s="43">
        <v>28.4</v>
      </c>
    </row>
    <row r="25" spans="1:7" ht="16.8" x14ac:dyDescent="0.4">
      <c r="A25" s="4">
        <v>23</v>
      </c>
      <c r="B25" s="5" t="s">
        <v>25</v>
      </c>
      <c r="C25" s="43">
        <v>1.02</v>
      </c>
      <c r="D25" s="43">
        <v>1.1100000000000001</v>
      </c>
      <c r="E25" s="43">
        <v>1.1299999999999999</v>
      </c>
      <c r="F25" s="43">
        <v>1.31</v>
      </c>
      <c r="G25" s="43">
        <v>1.2</v>
      </c>
    </row>
    <row r="26" spans="1:7" ht="16.8" x14ac:dyDescent="0.4">
      <c r="A26" s="4">
        <v>24</v>
      </c>
      <c r="B26" s="5" t="s">
        <v>26</v>
      </c>
      <c r="C26" s="43">
        <v>0.76600000000000001</v>
      </c>
      <c r="D26" s="43">
        <v>0.79600000000000004</v>
      </c>
      <c r="E26" s="43">
        <v>0.81</v>
      </c>
      <c r="F26" s="43">
        <v>0.88300000000000001</v>
      </c>
      <c r="G26" s="43">
        <v>0.746</v>
      </c>
    </row>
    <row r="27" spans="1:7" ht="16.8" x14ac:dyDescent="0.4">
      <c r="A27" s="4">
        <v>25</v>
      </c>
      <c r="B27" s="5" t="s">
        <v>27</v>
      </c>
      <c r="C27" s="40"/>
      <c r="D27" s="40"/>
      <c r="E27" s="40"/>
      <c r="F27" s="40"/>
      <c r="G27" s="40"/>
    </row>
    <row r="28" spans="1:7" ht="16.8" x14ac:dyDescent="0.4">
      <c r="A28" s="4">
        <v>26</v>
      </c>
      <c r="B28" s="5" t="s">
        <v>28</v>
      </c>
      <c r="C28" s="40"/>
      <c r="D28" s="40"/>
      <c r="E28" s="40"/>
      <c r="F28" s="40"/>
      <c r="G28" s="40"/>
    </row>
    <row r="29" spans="1:7" ht="16.8" x14ac:dyDescent="0.4">
      <c r="A29" s="4">
        <v>27</v>
      </c>
      <c r="B29" s="5" t="s">
        <v>29</v>
      </c>
      <c r="C29" s="43">
        <v>37.090000000000003</v>
      </c>
      <c r="D29" s="43">
        <v>40.19</v>
      </c>
      <c r="E29" s="43">
        <v>40.340000000000003</v>
      </c>
      <c r="F29" s="43">
        <v>11.5</v>
      </c>
      <c r="G29" s="43">
        <v>16.100000000000001</v>
      </c>
    </row>
    <row r="30" spans="1:7" ht="16.8" x14ac:dyDescent="0.4">
      <c r="A30" s="4">
        <v>28</v>
      </c>
      <c r="B30" s="5" t="s">
        <v>30</v>
      </c>
      <c r="C30" s="40"/>
      <c r="D30" s="40"/>
      <c r="E30" s="40"/>
      <c r="F30" s="40"/>
      <c r="G30" s="40"/>
    </row>
    <row r="31" spans="1:7" ht="16.8" x14ac:dyDescent="0.4">
      <c r="A31" s="4">
        <v>29</v>
      </c>
      <c r="B31" s="20" t="s">
        <v>31</v>
      </c>
      <c r="C31" s="43">
        <v>2.15</v>
      </c>
      <c r="D31" s="43">
        <v>2.96</v>
      </c>
      <c r="E31" s="43">
        <v>4.32</v>
      </c>
      <c r="F31" s="43">
        <v>3.93</v>
      </c>
      <c r="G31" s="43">
        <v>5.55</v>
      </c>
    </row>
    <row r="32" spans="1:7" ht="16.8" x14ac:dyDescent="0.4">
      <c r="A32" s="4">
        <v>30</v>
      </c>
      <c r="B32" s="20" t="s">
        <v>32</v>
      </c>
      <c r="C32" s="43">
        <v>31.31</v>
      </c>
      <c r="D32" s="43">
        <v>30.57</v>
      </c>
      <c r="E32" s="43">
        <v>35.299999999999997</v>
      </c>
      <c r="F32" s="43">
        <v>44.73</v>
      </c>
      <c r="G32" s="43">
        <v>38.869999999999997</v>
      </c>
    </row>
    <row r="33" spans="1:7" ht="16.8" x14ac:dyDescent="0.4">
      <c r="A33" s="4">
        <v>31</v>
      </c>
      <c r="B33" s="20" t="s">
        <v>33</v>
      </c>
      <c r="C33" s="40"/>
      <c r="D33" s="40"/>
      <c r="E33" s="40"/>
      <c r="F33" s="40"/>
      <c r="G33" s="40"/>
    </row>
    <row r="34" spans="1:7" ht="16.8" x14ac:dyDescent="0.4">
      <c r="A34" s="4">
        <v>32</v>
      </c>
      <c r="B34" s="21" t="s">
        <v>34</v>
      </c>
      <c r="C34" s="43">
        <v>0.21</v>
      </c>
      <c r="D34" s="43">
        <v>0.16200000000000001</v>
      </c>
      <c r="E34" s="43">
        <v>0.214</v>
      </c>
      <c r="F34" s="43">
        <v>0.17299999999999999</v>
      </c>
      <c r="G34" s="43">
        <v>8.3000000000000004E-2</v>
      </c>
    </row>
    <row r="35" spans="1:7" ht="16.8" x14ac:dyDescent="0.4">
      <c r="A35" s="4">
        <v>33</v>
      </c>
      <c r="B35" s="20" t="s">
        <v>35</v>
      </c>
      <c r="C35" s="40"/>
      <c r="D35" s="40"/>
      <c r="E35" s="40"/>
      <c r="F35" s="40"/>
      <c r="G35" s="40"/>
    </row>
    <row r="36" spans="1:7" ht="16.8" x14ac:dyDescent="0.4">
      <c r="A36" s="4">
        <v>34</v>
      </c>
      <c r="B36" s="5" t="s">
        <v>36</v>
      </c>
      <c r="C36" s="43">
        <v>104.85</v>
      </c>
      <c r="D36" s="43">
        <v>124.19</v>
      </c>
      <c r="E36" s="43">
        <v>98.99</v>
      </c>
      <c r="F36" s="43">
        <v>93.4</v>
      </c>
      <c r="G36" s="43">
        <v>150.19999999999999</v>
      </c>
    </row>
    <row r="37" spans="1:7" ht="16.8" x14ac:dyDescent="0.4">
      <c r="A37" s="4">
        <v>35</v>
      </c>
      <c r="B37" s="5" t="s">
        <v>37</v>
      </c>
      <c r="C37" s="43">
        <v>6.15</v>
      </c>
      <c r="D37" s="43">
        <v>6.07</v>
      </c>
      <c r="E37" s="43">
        <v>4.53</v>
      </c>
      <c r="F37" s="43">
        <v>3.7</v>
      </c>
      <c r="G37" s="43">
        <v>5.61</v>
      </c>
    </row>
    <row r="38" spans="1:7" ht="16.8" x14ac:dyDescent="0.4">
      <c r="A38" s="4">
        <v>36</v>
      </c>
      <c r="B38" s="5" t="s">
        <v>38</v>
      </c>
      <c r="C38" s="40"/>
      <c r="D38" s="40"/>
      <c r="E38" s="40"/>
      <c r="F38" s="40"/>
      <c r="G38" s="40"/>
    </row>
    <row r="39" spans="1:7" ht="16.8" x14ac:dyDescent="0.4">
      <c r="A39" s="4">
        <v>37</v>
      </c>
      <c r="B39" s="5" t="s">
        <v>39</v>
      </c>
      <c r="C39" s="43">
        <v>85.12</v>
      </c>
      <c r="D39" s="43">
        <v>87.79</v>
      </c>
      <c r="E39" s="43">
        <v>125.13</v>
      </c>
      <c r="F39" s="43">
        <v>158.88</v>
      </c>
      <c r="G39" s="43">
        <v>111.61</v>
      </c>
    </row>
    <row r="40" spans="1:7" ht="16.8" x14ac:dyDescent="0.4">
      <c r="A40" s="4">
        <v>38</v>
      </c>
      <c r="B40" s="5" t="s">
        <v>40</v>
      </c>
      <c r="C40" s="40"/>
      <c r="D40" s="40"/>
      <c r="E40" s="40"/>
      <c r="F40" s="40"/>
      <c r="G40" s="40"/>
    </row>
    <row r="41" spans="1:7" ht="16.8" x14ac:dyDescent="0.4">
      <c r="A41" s="4">
        <v>39</v>
      </c>
      <c r="B41" s="5" t="s">
        <v>41</v>
      </c>
      <c r="C41" s="43">
        <v>59.33</v>
      </c>
      <c r="D41" s="43">
        <v>60.09</v>
      </c>
      <c r="E41" s="43">
        <v>80.510000000000005</v>
      </c>
      <c r="F41" s="43">
        <v>98.63</v>
      </c>
      <c r="G41" s="43">
        <v>65.06</v>
      </c>
    </row>
    <row r="42" spans="1:7" ht="16.8" x14ac:dyDescent="0.4">
      <c r="A42" s="4">
        <v>40</v>
      </c>
      <c r="B42" s="5" t="s">
        <v>42</v>
      </c>
      <c r="C42" s="40"/>
      <c r="D42" s="40"/>
      <c r="E42" s="40"/>
      <c r="F42" s="40"/>
      <c r="G42" s="40"/>
    </row>
    <row r="43" spans="1:7" ht="16.8" x14ac:dyDescent="0.4">
      <c r="A43" s="4">
        <v>41</v>
      </c>
      <c r="B43" s="20" t="s">
        <v>43</v>
      </c>
      <c r="C43" s="40"/>
      <c r="D43" s="40"/>
      <c r="E43" s="40"/>
      <c r="F43" s="40"/>
      <c r="G43" s="40"/>
    </row>
    <row r="44" spans="1:7" ht="16.8" x14ac:dyDescent="0.4">
      <c r="A44" s="4">
        <v>42</v>
      </c>
      <c r="B44" s="22" t="s">
        <v>44</v>
      </c>
      <c r="C44" s="40"/>
      <c r="D44" s="40"/>
      <c r="E44" s="40"/>
      <c r="F44" s="40"/>
      <c r="G44" s="40"/>
    </row>
    <row r="45" spans="1:7" ht="16.8" x14ac:dyDescent="0.4">
      <c r="A45" s="4">
        <v>43</v>
      </c>
      <c r="B45" s="20" t="s">
        <v>45</v>
      </c>
      <c r="C45" s="40"/>
      <c r="D45" s="40"/>
      <c r="E45" s="40"/>
      <c r="F45" s="40"/>
      <c r="G45" s="40"/>
    </row>
    <row r="46" spans="1:7" ht="16.8" x14ac:dyDescent="0.4">
      <c r="A46" s="4">
        <v>44</v>
      </c>
      <c r="B46" s="5" t="s">
        <v>46</v>
      </c>
      <c r="C46" s="43">
        <v>92.74</v>
      </c>
      <c r="D46" s="43">
        <v>39.1</v>
      </c>
      <c r="E46" s="43">
        <v>108.71</v>
      </c>
      <c r="F46" s="43">
        <v>132.85</v>
      </c>
      <c r="G46" s="43">
        <v>24.43</v>
      </c>
    </row>
    <row r="47" spans="1:7" ht="16.8" x14ac:dyDescent="0.4">
      <c r="A47" s="4">
        <v>45</v>
      </c>
      <c r="B47" s="5" t="s">
        <v>47</v>
      </c>
      <c r="C47" s="43">
        <v>1.83</v>
      </c>
      <c r="D47" s="43">
        <v>0.88700000000000001</v>
      </c>
      <c r="E47" s="43">
        <v>2.82</v>
      </c>
      <c r="F47" s="43">
        <v>3.58</v>
      </c>
      <c r="G47" s="43">
        <v>0.97599999999999998</v>
      </c>
    </row>
    <row r="48" spans="1:7" ht="16.8" x14ac:dyDescent="0.4">
      <c r="A48" s="4">
        <v>46</v>
      </c>
      <c r="B48" s="5" t="s">
        <v>48</v>
      </c>
      <c r="C48" s="43">
        <v>5.97</v>
      </c>
      <c r="D48" s="43">
        <v>3.22</v>
      </c>
      <c r="E48" s="43">
        <v>6.84</v>
      </c>
      <c r="F48" s="43">
        <v>6.76</v>
      </c>
      <c r="G48" s="43">
        <v>3.43</v>
      </c>
    </row>
    <row r="49" spans="1:7" ht="16.8" x14ac:dyDescent="0.4">
      <c r="A49" s="4">
        <v>47</v>
      </c>
      <c r="B49" s="5" t="s">
        <v>49</v>
      </c>
      <c r="C49" s="40"/>
      <c r="D49" s="40"/>
      <c r="E49" s="40"/>
      <c r="F49" s="40"/>
      <c r="G49" s="40"/>
    </row>
    <row r="50" spans="1:7" ht="16.8" x14ac:dyDescent="0.4">
      <c r="A50" s="4">
        <v>48</v>
      </c>
      <c r="B50" s="5" t="s">
        <v>50</v>
      </c>
      <c r="C50" s="40"/>
      <c r="D50" s="40"/>
      <c r="E50" s="40"/>
      <c r="F50" s="40"/>
      <c r="G50" s="40"/>
    </row>
    <row r="51" spans="1:7" ht="16.8" x14ac:dyDescent="0.4">
      <c r="A51" s="4">
        <v>49</v>
      </c>
      <c r="B51" s="5" t="s">
        <v>51</v>
      </c>
      <c r="C51" s="40"/>
      <c r="D51" s="40"/>
      <c r="E51" s="40"/>
      <c r="F51" s="40"/>
      <c r="G51" s="40"/>
    </row>
    <row r="52" spans="1:7" ht="16.8" x14ac:dyDescent="0.4">
      <c r="A52" s="4">
        <v>50</v>
      </c>
      <c r="B52" s="22" t="s">
        <v>52</v>
      </c>
      <c r="C52" s="40"/>
      <c r="D52" s="40"/>
      <c r="E52" s="40"/>
      <c r="F52" s="40"/>
      <c r="G52" s="40"/>
    </row>
    <row r="53" spans="1:7" ht="16.8" x14ac:dyDescent="0.4">
      <c r="A53" s="4">
        <v>51</v>
      </c>
      <c r="B53" s="22" t="s">
        <v>53</v>
      </c>
      <c r="C53" s="40"/>
      <c r="D53" s="40"/>
      <c r="E53" s="40"/>
      <c r="F53" s="40"/>
      <c r="G53" s="40"/>
    </row>
    <row r="54" spans="1:7" ht="16.8" x14ac:dyDescent="0.4">
      <c r="A54" s="4">
        <v>52</v>
      </c>
      <c r="B54" s="22" t="s">
        <v>54</v>
      </c>
      <c r="C54" s="40"/>
      <c r="D54" s="40"/>
      <c r="E54" s="40"/>
      <c r="F54" s="40"/>
      <c r="G54" s="40"/>
    </row>
    <row r="55" spans="1:7" ht="16.8" x14ac:dyDescent="0.4">
      <c r="A55" s="4">
        <v>53</v>
      </c>
      <c r="B55" s="5" t="s">
        <v>55</v>
      </c>
      <c r="C55" s="40"/>
      <c r="D55" s="40"/>
      <c r="E55" s="40"/>
      <c r="F55" s="40"/>
      <c r="G55" s="40"/>
    </row>
    <row r="56" spans="1:7" ht="16.8" x14ac:dyDescent="0.4">
      <c r="A56" s="4">
        <v>54</v>
      </c>
      <c r="B56" s="5" t="s">
        <v>56</v>
      </c>
      <c r="C56" s="40"/>
      <c r="D56" s="40"/>
      <c r="E56" s="40"/>
      <c r="F56" s="40"/>
      <c r="G56" s="40"/>
    </row>
    <row r="57" spans="1:7" ht="16.8" x14ac:dyDescent="0.4">
      <c r="A57" s="4">
        <v>55</v>
      </c>
      <c r="B57" s="5" t="s">
        <v>57</v>
      </c>
      <c r="C57" s="40"/>
      <c r="D57" s="40"/>
      <c r="E57" s="40"/>
      <c r="F57" s="40"/>
      <c r="G57" s="40"/>
    </row>
    <row r="58" spans="1:7" ht="16.8" x14ac:dyDescent="0.4">
      <c r="A58" s="4">
        <v>56</v>
      </c>
      <c r="B58" s="5" t="s">
        <v>58</v>
      </c>
      <c r="C58" s="40"/>
      <c r="D58" s="40"/>
      <c r="E58" s="40"/>
      <c r="F58" s="40"/>
      <c r="G58" s="40"/>
    </row>
    <row r="59" spans="1:7" ht="16.8" x14ac:dyDescent="0.4">
      <c r="A59" s="4">
        <v>57</v>
      </c>
      <c r="B59" s="5" t="s">
        <v>59</v>
      </c>
      <c r="C59" s="43"/>
      <c r="D59" s="43"/>
      <c r="E59" s="43"/>
      <c r="F59" s="43"/>
      <c r="G59" s="43">
        <v>7.66</v>
      </c>
    </row>
    <row r="60" spans="1:7" ht="16.8" x14ac:dyDescent="0.4">
      <c r="A60" s="4">
        <v>58</v>
      </c>
      <c r="B60" s="5" t="s">
        <v>60</v>
      </c>
      <c r="C60" s="40"/>
      <c r="D60" s="40"/>
      <c r="E60" s="40"/>
      <c r="F60" s="40"/>
      <c r="G60" s="44">
        <v>13.06</v>
      </c>
    </row>
    <row r="61" spans="1:7" ht="16.8" x14ac:dyDescent="0.4">
      <c r="A61" s="4">
        <v>59</v>
      </c>
      <c r="B61" s="5" t="s">
        <v>61</v>
      </c>
      <c r="C61" s="43">
        <v>6.44</v>
      </c>
      <c r="D61" s="43">
        <v>8.24</v>
      </c>
      <c r="E61" s="43">
        <v>6.3</v>
      </c>
      <c r="F61" s="43">
        <v>5.09</v>
      </c>
      <c r="G61" s="43">
        <v>14.04</v>
      </c>
    </row>
    <row r="62" spans="1:7" ht="16.8" x14ac:dyDescent="0.4">
      <c r="A62" s="4">
        <v>60</v>
      </c>
      <c r="B62" s="5" t="s">
        <v>62</v>
      </c>
      <c r="C62" s="43">
        <v>10.83</v>
      </c>
      <c r="D62" s="43">
        <v>11.86</v>
      </c>
      <c r="E62" s="43">
        <v>8.7899999999999991</v>
      </c>
      <c r="F62" s="43">
        <v>8.43</v>
      </c>
      <c r="G62" s="43">
        <v>15.98</v>
      </c>
    </row>
    <row r="63" spans="1:7" ht="16.8" x14ac:dyDescent="0.4">
      <c r="A63" s="4">
        <v>61</v>
      </c>
      <c r="B63" s="5" t="s">
        <v>63</v>
      </c>
      <c r="C63" s="43">
        <v>2.02</v>
      </c>
      <c r="D63" s="43">
        <v>2.52</v>
      </c>
      <c r="E63" s="43">
        <v>2.2200000000000002</v>
      </c>
      <c r="F63" s="43">
        <v>2.27</v>
      </c>
      <c r="G63" s="43">
        <v>5.46</v>
      </c>
    </row>
    <row r="64" spans="1:7" ht="16.8" x14ac:dyDescent="0.4">
      <c r="A64" s="4">
        <v>62</v>
      </c>
      <c r="B64" s="5" t="s">
        <v>64</v>
      </c>
      <c r="C64" s="40"/>
      <c r="D64" s="40"/>
      <c r="E64" s="40"/>
      <c r="F64" s="40"/>
      <c r="G64" s="40"/>
    </row>
    <row r="65" spans="1:7" ht="16.8" x14ac:dyDescent="0.4">
      <c r="A65" s="4">
        <v>63</v>
      </c>
      <c r="B65" s="5" t="s">
        <v>65</v>
      </c>
      <c r="C65" s="43">
        <v>6.48</v>
      </c>
      <c r="D65" s="43">
        <v>-4.93</v>
      </c>
      <c r="E65" s="43">
        <v>-3.9</v>
      </c>
      <c r="F65" s="43">
        <v>1.2</v>
      </c>
      <c r="G65" s="43">
        <v>3.62</v>
      </c>
    </row>
    <row r="66" spans="1:7" ht="16.8" x14ac:dyDescent="0.4">
      <c r="A66" s="4">
        <v>64</v>
      </c>
      <c r="B66" s="5" t="s">
        <v>66</v>
      </c>
      <c r="C66" s="40"/>
      <c r="D66" s="40"/>
      <c r="E66" s="40"/>
      <c r="F66" s="40"/>
      <c r="G66" s="40"/>
    </row>
    <row r="67" spans="1:7" ht="16.8" x14ac:dyDescent="0.4">
      <c r="A67" s="4">
        <v>65</v>
      </c>
      <c r="B67" s="5" t="s">
        <v>67</v>
      </c>
      <c r="C67" s="40"/>
      <c r="D67" s="40"/>
      <c r="E67" s="40"/>
      <c r="F67" s="40"/>
      <c r="G67" s="40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Atul</vt:lpstr>
      <vt:lpstr>CESC</vt:lpstr>
      <vt:lpstr>Hatsun Agro</vt:lpstr>
      <vt:lpstr>Aditya AMC</vt:lpstr>
      <vt:lpstr>Amber Enterprise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Abhilasha Ahire</dc:creator>
  <cp:lastModifiedBy>Abhilasha Ahire</cp:lastModifiedBy>
  <dcterms:created xsi:type="dcterms:W3CDTF">2025-06-03T19:17:51Z</dcterms:created>
  <dcterms:modified xsi:type="dcterms:W3CDTF">2025-06-05T14:01:20Z</dcterms:modified>
</cp:coreProperties>
</file>