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computer\Documents\การบ้าน\โปรเจคใบเซอร์\"/>
    </mc:Choice>
  </mc:AlternateContent>
  <xr:revisionPtr revIDLastSave="0" documentId="13_ncr:1_{032E81FB-7648-46A9-881C-A27020976B27}" xr6:coauthVersionLast="47" xr6:coauthVersionMax="47" xr10:uidLastSave="{00000000-0000-0000-0000-000000000000}"/>
  <bookViews>
    <workbookView xWindow="-108" yWindow="-108" windowWidth="23256" windowHeight="12576" xr2:uid="{089F232D-6A19-408E-947B-A6F4279A84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K10" i="1"/>
  <c r="N10" i="1" s="1"/>
  <c r="K8" i="1"/>
  <c r="N8" i="1" s="1"/>
  <c r="K9" i="1"/>
  <c r="N9" i="1" s="1"/>
  <c r="J8" i="1"/>
  <c r="J9" i="1"/>
  <c r="N11" i="1" l="1"/>
  <c r="K13" i="1" s="1"/>
  <c r="K16" i="1" s="1"/>
  <c r="K15" i="1" l="1"/>
  <c r="K18" i="1" s="1"/>
  <c r="K14" i="1"/>
  <c r="K17" i="1" s="1"/>
</calcChain>
</file>

<file path=xl/sharedStrings.xml><?xml version="1.0" encoding="utf-8"?>
<sst xmlns="http://schemas.openxmlformats.org/spreadsheetml/2006/main" count="31" uniqueCount="26">
  <si>
    <t>โปรแกรมคิดค่าไฟ</t>
  </si>
  <si>
    <t>ตารางข้อมูลเครื่องใช้ไฟฟ้า</t>
  </si>
  <si>
    <t>ลำดับ</t>
  </si>
  <si>
    <t>กำลังไฟฟ้า(watt)</t>
  </si>
  <si>
    <t>โปรแกรมคำนวน</t>
  </si>
  <si>
    <t>เครื่องใช้ไฟฟ้า</t>
  </si>
  <si>
    <t>กำลังไฟฟฟ้า(watt)</t>
  </si>
  <si>
    <t>รหัสเครื่องใช้ไฟฟ้า</t>
  </si>
  <si>
    <t>จำนวนเครื่องใช้ไฟฟ้า</t>
  </si>
  <si>
    <t>เวลาการใช้งาน(Hr)</t>
  </si>
  <si>
    <t>หน่วย</t>
  </si>
  <si>
    <t>คอมพิวเตอร์</t>
  </si>
  <si>
    <t>รหัส</t>
  </si>
  <si>
    <t>Total</t>
  </si>
  <si>
    <t>-</t>
  </si>
  <si>
    <t>วัน/เดือน</t>
  </si>
  <si>
    <t>วัน/ปี</t>
  </si>
  <si>
    <t>บาท/หน่วย</t>
  </si>
  <si>
    <t>หน่วย/วัน</t>
  </si>
  <si>
    <t>หน่วย/เดือน</t>
  </si>
  <si>
    <t>หน่วย/ปี</t>
  </si>
  <si>
    <t>ค่าไฟ/วัน</t>
  </si>
  <si>
    <t>ค่าไฟ/เดือน</t>
  </si>
  <si>
    <t>ค่าไฟ/ปี</t>
  </si>
  <si>
    <t>หลอดไฟLED</t>
  </si>
  <si>
    <t>เครื่องปรับอากาศ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</si>
</sst>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฿-41E]* #,##0.00_-;\-[$฿-41E]* #,##0.00_-;_-[$฿-41E]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2" borderId="2" xfId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3" borderId="7" xfId="2" applyBorder="1" applyAlignment="1">
      <alignment horizontal="left" vertical="center"/>
    </xf>
    <xf numFmtId="164" fontId="2" fillId="3" borderId="7" xfId="2" applyNumberFormat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1" fillId="2" borderId="9" xfId="1" applyBorder="1" applyAlignment="1">
      <alignment horizontal="left" vertical="center"/>
    </xf>
    <xf numFmtId="0" fontId="0" fillId="4" borderId="1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left" vertical="center"/>
    </xf>
    <xf numFmtId="0" fontId="4" fillId="8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3">
    <cellStyle name="Calculation" xfId="2" builtinId="22"/>
    <cellStyle name="Input" xfId="1" builtinId="20"/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AEAEF-3EED-4454-8E56-DACEF5A7FCAD}" name="Table1" displayName="Table1" ref="B7:D16" totalsRowShown="0" headerRowDxfId="24" dataDxfId="22" headerRowBorderDxfId="23" tableBorderDxfId="21" totalsRowBorderDxfId="20">
  <autoFilter ref="B7:D16" xr:uid="{516AEAEF-3EED-4454-8E56-DACEF5A7FCAD}"/>
  <tableColumns count="3">
    <tableColumn id="1" xr3:uid="{7453641D-9713-4C84-97EA-C80ABC6B3113}" name="รหัส" dataDxfId="19"/>
    <tableColumn id="2" xr3:uid="{C4F0A260-2756-45C9-934D-E51370C49C7E}" name="เครื่องใช้ไฟฟ้า" dataDxfId="18"/>
    <tableColumn id="3" xr3:uid="{045D05B3-1E01-48E3-9F87-3E9C64F6EA5F}" name="กำลังไฟฟ้า(watt)" dataDxfId="1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85E4D8-0CC2-4BBC-87C0-4BD5723EEF98}" name="Table2" displayName="Table2" ref="H7:N11" totalsRowCount="1" headerRowDxfId="16" dataDxfId="15" totalsRowDxfId="14">
  <autoFilter ref="H7:N10" xr:uid="{6085E4D8-0CC2-4BBC-87C0-4BD5723EEF98}"/>
  <tableColumns count="7">
    <tableColumn id="1" xr3:uid="{5D0752AA-52BC-4A47-8134-5124049FF283}" name="ลำดับ" totalsRowLabel="Total" dataDxfId="13" totalsRowDxfId="6"/>
    <tableColumn id="2" xr3:uid="{B43EB819-BF30-4D6A-A430-EA451D8505C2}" name="รหัสเครื่องใช้ไฟฟ้า" totalsRowLabel="-" dataDxfId="12" totalsRowDxfId="5" dataCellStyle="Input"/>
    <tableColumn id="3" xr3:uid="{B5604F77-B3DE-4010-9D8C-E45BDEE0D52C}" name="เครื่องใช้ไฟฟ้า" totalsRowLabel="-" dataDxfId="11" totalsRowDxfId="4" dataCellStyle="Calculation">
      <calculatedColumnFormula>VLOOKUP(Table2[[#This Row],[รหัสเครื่องใช้ไฟฟ้า]],Table1[#All],2,0)</calculatedColumnFormula>
    </tableColumn>
    <tableColumn id="4" xr3:uid="{68B7B2F7-7BD8-46EC-AFA8-410107950949}" name="กำลังไฟฟฟ้า(watt)" totalsRowLabel="-" dataDxfId="10" totalsRowDxfId="3" dataCellStyle="Calculation">
      <calculatedColumnFormula>VLOOKUP(Table2[[#This Row],[รหัสเครื่องใช้ไฟฟ้า]],Table1[#All],3,0)</calculatedColumnFormula>
    </tableColumn>
    <tableColumn id="5" xr3:uid="{E5164BB4-749B-4742-8F73-C461D1818953}" name="จำนวนเครื่องใช้ไฟฟ้า" totalsRowLabel="-" dataDxfId="9" totalsRowDxfId="2" dataCellStyle="Input"/>
    <tableColumn id="6" xr3:uid="{554DE376-E71E-47CA-A77F-A59001A7BCD5}" name="เวลาการใช้งาน(Hr)" totalsRowLabel="-" dataDxfId="8" totalsRowDxfId="1" dataCellStyle="Input"/>
    <tableColumn id="7" xr3:uid="{C8EFE267-7615-402A-88AF-DAA00CD8DD28}" name="หน่วย" totalsRowFunction="custom" dataDxfId="7" totalsRowDxfId="0" dataCellStyle="Calculation">
      <calculatedColumnFormula>(Table2[[#This Row],[กำลังไฟฟฟ้า(watt)]]*Table2[[#This Row],[จำนวนเครื่องใช้ไฟฟ้า]]*Table2[[#This Row],[เวลาการใช้งาน(Hr)]])/1000</calculatedColumnFormula>
      <totalsRowFormula>SUM(Table2[หน่วย])</totalsRow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C3DE5-BEF8-492F-93D5-6BD193F95141}">
  <dimension ref="B3:N18"/>
  <sheetViews>
    <sheetView tabSelected="1" topLeftCell="D4" zoomScale="115" zoomScaleNormal="115" workbookViewId="0">
      <selection activeCell="J16" sqref="J16:K18"/>
    </sheetView>
  </sheetViews>
  <sheetFormatPr defaultRowHeight="14.4" x14ac:dyDescent="0.3"/>
  <cols>
    <col min="1" max="1" width="8.88671875" style="1"/>
    <col min="2" max="2" width="10.109375" style="1" customWidth="1"/>
    <col min="3" max="3" width="17.88671875" style="1" customWidth="1"/>
    <col min="4" max="4" width="21.77734375" style="1" customWidth="1"/>
    <col min="5" max="5" width="10.109375" style="1" customWidth="1"/>
    <col min="6" max="8" width="8.88671875" style="1"/>
    <col min="9" max="9" width="19.109375" style="1" customWidth="1"/>
    <col min="10" max="10" width="22" style="1" customWidth="1"/>
    <col min="11" max="11" width="17.6640625" style="1" customWidth="1"/>
    <col min="12" max="12" width="19.21875" style="1" customWidth="1"/>
    <col min="13" max="13" width="17.88671875" style="1" customWidth="1"/>
    <col min="14" max="14" width="14.109375" style="1" customWidth="1"/>
    <col min="15" max="16384" width="8.88671875" style="1"/>
  </cols>
  <sheetData>
    <row r="3" spans="2:14" ht="33.6" x14ac:dyDescent="0.3">
      <c r="B3" s="36" t="s">
        <v>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5" spans="2:14" ht="23.4" x14ac:dyDescent="0.3">
      <c r="B5" s="37" t="s">
        <v>1</v>
      </c>
      <c r="C5" s="37"/>
      <c r="D5" s="37"/>
      <c r="H5" s="35" t="s">
        <v>4</v>
      </c>
      <c r="I5" s="35"/>
      <c r="J5" s="35"/>
      <c r="K5" s="35"/>
      <c r="L5" s="35"/>
      <c r="M5" s="35"/>
      <c r="N5" s="35"/>
    </row>
    <row r="7" spans="2:14" x14ac:dyDescent="0.3">
      <c r="B7" s="9" t="s">
        <v>12</v>
      </c>
      <c r="C7" s="10" t="s">
        <v>5</v>
      </c>
      <c r="D7" s="11" t="s">
        <v>3</v>
      </c>
      <c r="H7" s="2" t="s">
        <v>2</v>
      </c>
      <c r="I7" s="2" t="s">
        <v>7</v>
      </c>
      <c r="J7" s="2" t="s">
        <v>5</v>
      </c>
      <c r="K7" s="2" t="s">
        <v>6</v>
      </c>
      <c r="L7" s="2" t="s">
        <v>8</v>
      </c>
      <c r="M7" s="2" t="s">
        <v>9</v>
      </c>
      <c r="N7" s="2" t="s">
        <v>10</v>
      </c>
    </row>
    <row r="8" spans="2:14" x14ac:dyDescent="0.3">
      <c r="B8" s="12">
        <v>0</v>
      </c>
      <c r="C8" s="2"/>
      <c r="D8" s="13"/>
      <c r="H8" s="2">
        <v>1</v>
      </c>
      <c r="I8" s="3">
        <v>1</v>
      </c>
      <c r="J8" s="4" t="str">
        <f>VLOOKUP(Table2[[#This Row],[รหัสเครื่องใช้ไฟฟ้า]],Table1[#All],2,0)</f>
        <v>หลอดไฟLED</v>
      </c>
      <c r="K8" s="4">
        <f>VLOOKUP(Table2[[#This Row],[รหัสเครื่องใช้ไฟฟ้า]],Table1[#All],3,0)</f>
        <v>9</v>
      </c>
      <c r="L8" s="3">
        <v>68</v>
      </c>
      <c r="M8" s="3">
        <v>10</v>
      </c>
      <c r="N8" s="4">
        <f>(Table2[[#This Row],[กำลังไฟฟฟ้า(watt)]]*Table2[[#This Row],[จำนวนเครื่องใช้ไฟฟ้า]]*Table2[[#This Row],[เวลาการใช้งาน(Hr)]])/1000</f>
        <v>6.12</v>
      </c>
    </row>
    <row r="9" spans="2:14" x14ac:dyDescent="0.3">
      <c r="B9" s="12">
        <v>1</v>
      </c>
      <c r="C9" s="2" t="s">
        <v>24</v>
      </c>
      <c r="D9" s="13">
        <v>9</v>
      </c>
      <c r="H9" s="2">
        <v>2</v>
      </c>
      <c r="I9" s="3">
        <v>2</v>
      </c>
      <c r="J9" s="4" t="str">
        <f>VLOOKUP(Table2[[#This Row],[รหัสเครื่องใช้ไฟฟ้า]],Table1[#All],2,0)</f>
        <v>คอมพิวเตอร์</v>
      </c>
      <c r="K9" s="4">
        <f>VLOOKUP(Table2[[#This Row],[รหัสเครื่องใช้ไฟฟ้า]],Table1[#All],3,0)</f>
        <v>100</v>
      </c>
      <c r="L9" s="3">
        <v>16</v>
      </c>
      <c r="M9" s="3">
        <v>8</v>
      </c>
      <c r="N9" s="4">
        <f>(Table2[[#This Row],[กำลังไฟฟฟ้า(watt)]]*Table2[[#This Row],[จำนวนเครื่องใช้ไฟฟ้า]]*Table2[[#This Row],[เวลาการใช้งาน(Hr)]])/1000</f>
        <v>12.8</v>
      </c>
    </row>
    <row r="10" spans="2:14" x14ac:dyDescent="0.3">
      <c r="B10" s="12">
        <v>2</v>
      </c>
      <c r="C10" s="2" t="s">
        <v>11</v>
      </c>
      <c r="D10" s="13">
        <v>100</v>
      </c>
      <c r="H10" s="2">
        <v>3</v>
      </c>
      <c r="I10" s="3">
        <v>3</v>
      </c>
      <c r="J10" s="4" t="str">
        <f>VLOOKUP(Table2[[#This Row],[รหัสเครื่องใช้ไฟฟ้า]],Table1[#All],2,0)</f>
        <v>เครื่องปรับอากาศ</v>
      </c>
      <c r="K10" s="4">
        <f>VLOOKUP(Table2[[#This Row],[รหัสเครื่องใช้ไฟฟ้า]],Table1[#All],3,0)</f>
        <v>500</v>
      </c>
      <c r="L10" s="3">
        <v>8</v>
      </c>
      <c r="M10" s="3">
        <v>8</v>
      </c>
      <c r="N10" s="4">
        <f>(Table2[[#This Row],[กำลังไฟฟฟ้า(watt)]]*Table2[[#This Row],[จำนวนเครื่องใช้ไฟฟ้า]]*Table2[[#This Row],[เวลาการใช้งาน(Hr)]])/1000</f>
        <v>32</v>
      </c>
    </row>
    <row r="11" spans="2:14" x14ac:dyDescent="0.3">
      <c r="B11" s="12">
        <v>3</v>
      </c>
      <c r="C11" s="2" t="s">
        <v>25</v>
      </c>
      <c r="D11" s="13">
        <v>500</v>
      </c>
      <c r="H11" s="2" t="s">
        <v>13</v>
      </c>
      <c r="I11" s="5" t="s">
        <v>14</v>
      </c>
      <c r="J11" s="6" t="s">
        <v>14</v>
      </c>
      <c r="K11" s="6" t="s">
        <v>14</v>
      </c>
      <c r="L11" s="18" t="s">
        <v>14</v>
      </c>
      <c r="M11" s="18" t="s">
        <v>14</v>
      </c>
      <c r="N11" s="19">
        <f>SUM(Table2[หน่วย])</f>
        <v>50.92</v>
      </c>
    </row>
    <row r="12" spans="2:14" x14ac:dyDescent="0.3">
      <c r="B12" s="12">
        <v>4</v>
      </c>
      <c r="C12" s="2"/>
      <c r="D12" s="13"/>
      <c r="H12" s="33"/>
      <c r="I12" s="22"/>
      <c r="J12" s="22"/>
      <c r="K12" s="22"/>
      <c r="L12" s="23"/>
      <c r="M12" s="23"/>
      <c r="N12" s="24"/>
    </row>
    <row r="13" spans="2:14" x14ac:dyDescent="0.3">
      <c r="B13" s="12">
        <v>5</v>
      </c>
      <c r="C13" s="2"/>
      <c r="D13" s="13"/>
      <c r="H13" s="8" t="s">
        <v>15</v>
      </c>
      <c r="I13" s="7">
        <v>30</v>
      </c>
      <c r="J13" s="8" t="s">
        <v>18</v>
      </c>
      <c r="K13" s="16">
        <f>Table2[[#Totals],[หน่วย]]</f>
        <v>50.92</v>
      </c>
      <c r="L13" s="25"/>
      <c r="M13" s="26"/>
      <c r="N13" s="27"/>
    </row>
    <row r="14" spans="2:14" x14ac:dyDescent="0.3">
      <c r="B14" s="12">
        <v>6</v>
      </c>
      <c r="C14" s="2"/>
      <c r="D14" s="13"/>
      <c r="H14" s="8" t="s">
        <v>16</v>
      </c>
      <c r="I14" s="7">
        <v>366</v>
      </c>
      <c r="J14" s="8" t="s">
        <v>19</v>
      </c>
      <c r="K14" s="16">
        <f>Table2[[#Totals],[หน่วย]]*I13</f>
        <v>1527.6000000000001</v>
      </c>
      <c r="L14" s="25"/>
      <c r="M14" s="26"/>
      <c r="N14" s="27"/>
    </row>
    <row r="15" spans="2:14" x14ac:dyDescent="0.3">
      <c r="B15" s="12">
        <v>7</v>
      </c>
      <c r="C15" s="2"/>
      <c r="D15" s="13"/>
      <c r="H15" s="34" t="s">
        <v>17</v>
      </c>
      <c r="I15" s="21">
        <v>3</v>
      </c>
      <c r="J15" s="8" t="s">
        <v>20</v>
      </c>
      <c r="K15" s="16">
        <f>Table2[[#Totals],[หน่วย]]*I14</f>
        <v>18636.72</v>
      </c>
      <c r="L15" s="25"/>
      <c r="M15" s="26"/>
      <c r="N15" s="27"/>
    </row>
    <row r="16" spans="2:14" x14ac:dyDescent="0.3">
      <c r="B16" s="12">
        <v>8</v>
      </c>
      <c r="C16" s="14"/>
      <c r="D16" s="15"/>
      <c r="H16" s="31"/>
      <c r="I16" s="32"/>
      <c r="J16" s="20" t="s">
        <v>21</v>
      </c>
      <c r="K16" s="17">
        <f>K13*I15</f>
        <v>152.76</v>
      </c>
      <c r="L16" s="25"/>
      <c r="M16" s="26"/>
      <c r="N16" s="27"/>
    </row>
    <row r="17" spans="8:14" x14ac:dyDescent="0.3">
      <c r="H17" s="25"/>
      <c r="I17" s="27"/>
      <c r="J17" s="20" t="s">
        <v>22</v>
      </c>
      <c r="K17" s="17">
        <f>K14*I15</f>
        <v>4582.8</v>
      </c>
      <c r="L17" s="25"/>
      <c r="M17" s="26"/>
      <c r="N17" s="27"/>
    </row>
    <row r="18" spans="8:14" x14ac:dyDescent="0.3">
      <c r="H18" s="28"/>
      <c r="I18" s="30"/>
      <c r="J18" s="20" t="s">
        <v>23</v>
      </c>
      <c r="K18" s="17">
        <f>K15*I15</f>
        <v>55910.16</v>
      </c>
      <c r="L18" s="28"/>
      <c r="M18" s="29"/>
      <c r="N18" s="30"/>
    </row>
  </sheetData>
  <mergeCells count="3">
    <mergeCell ref="H5:N5"/>
    <mergeCell ref="B3:N3"/>
    <mergeCell ref="B5:D5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Seacomputer</dc:creator>
  <cp:lastModifiedBy>Seacomputer</cp:lastModifiedBy>
  <dcterms:created xsi:type="dcterms:W3CDTF">2025-04-15T06:39:08Z</dcterms:created>
  <dcterms:modified xsi:type="dcterms:W3CDTF">2025-06-01T12:28:23Z</dcterms:modified>
</cp:coreProperties>
</file>