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eledutr-my.sharepoint.com/personal/bulentsimsek_arel_edu_tr/Documents/Ders/99-Güncel/25G-Applied Problem Solving Techniques/04-Uygulama/01/"/>
    </mc:Choice>
  </mc:AlternateContent>
  <xr:revisionPtr revIDLastSave="49" documentId="8_{95C9FFA5-B631-404C-9BB5-55251DA7B17F}" xr6:coauthVersionLast="47" xr6:coauthVersionMax="47" xr10:uidLastSave="{26CFB1FD-AC1D-42A6-BB3C-9C3E699E2124}"/>
  <bookViews>
    <workbookView xWindow="-110" yWindow="-110" windowWidth="29020" windowHeight="17500" xr2:uid="{519BA074-E2E3-4AFF-8590-A01ADFA7EEE5}"/>
  </bookViews>
  <sheets>
    <sheet name="Tabulation" sheetId="1" r:id="rId1"/>
  </sheets>
  <definedNames>
    <definedName name="Annual_Demand">Tabulation!$I$2</definedName>
    <definedName name="Exp">Tabulation!$H$11</definedName>
    <definedName name="Inventory_Cost">Tabulation!$I$4</definedName>
    <definedName name="Order_Cost">Tabulation!$I$3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B7" i="1"/>
  <c r="C7" i="1" s="1"/>
  <c r="D7" i="1" s="1"/>
  <c r="E6" i="1"/>
  <c r="B6" i="1"/>
  <c r="C6" i="1" s="1"/>
  <c r="D6" i="1" s="1"/>
  <c r="E5" i="1"/>
  <c r="B5" i="1"/>
  <c r="C5" i="1" s="1"/>
  <c r="D5" i="1" s="1"/>
  <c r="F5" i="1" s="1"/>
  <c r="E4" i="1"/>
  <c r="B4" i="1"/>
  <c r="C4" i="1" s="1"/>
  <c r="D4" i="1" s="1"/>
  <c r="F4" i="1" s="1"/>
  <c r="E3" i="1"/>
  <c r="B3" i="1"/>
  <c r="C3" i="1" s="1"/>
  <c r="D3" i="1" s="1"/>
  <c r="F3" i="1" s="1"/>
  <c r="E2" i="1"/>
  <c r="B2" i="1"/>
  <c r="C2" i="1" s="1"/>
  <c r="D2" i="1" s="1"/>
  <c r="F6" i="1" l="1"/>
  <c r="F7" i="1"/>
  <c r="F2" i="1"/>
  <c r="F9" i="1" l="1"/>
  <c r="E9" i="1" s="1"/>
  <c r="B9" i="1" s="1" a="1"/>
  <c r="B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<sst xmlns="http://schemas.openxmlformats.org/spreadsheetml/2006/main" count="25" uniqueCount="21">
  <si>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#n of orders / year</t>
  </si>
  <si>
    <t>Lot Size</t>
  </si>
  <si>
    <t>Average Inventory</t>
  </si>
  <si>
    <t>Inventory Cost</t>
  </si>
  <si>
    <t>Ordering Cost</t>
  </si>
  <si>
    <t>Total Cost</t>
  </si>
  <si>
    <t>Information</t>
  </si>
  <si>
    <t>Value</t>
  </si>
  <si>
    <t>Annual Demand (D)</t>
  </si>
  <si>
    <t>units</t>
  </si>
  <si>
    <r>
      <t>Order Cost (S) or (C</t>
    </r>
    <r>
      <rPr>
        <vertAlign val="subscript"/>
        <sz val="20"/>
        <color rgb="FF000000"/>
        <rFont val="Times New Roman"/>
        <family val="1"/>
      </rPr>
      <t>3</t>
    </r>
    <r>
      <rPr>
        <sz val="20"/>
        <color rgb="FF000000"/>
        <rFont val="Times New Roman"/>
        <family val="1"/>
      </rPr>
      <t>)</t>
    </r>
  </si>
  <si>
    <t>$</t>
  </si>
  <si>
    <r>
      <t>Unit Inventory Cost (H) or (C</t>
    </r>
    <r>
      <rPr>
        <vertAlign val="subscript"/>
        <sz val="20"/>
        <color rgb="FF000000"/>
        <rFont val="Times New Roman"/>
        <family val="1"/>
      </rPr>
      <t>1</t>
    </r>
    <r>
      <rPr>
        <sz val="20"/>
        <color rgb="FF000000"/>
        <rFont val="Times New Roman"/>
        <family val="1"/>
      </rPr>
      <t>)</t>
    </r>
  </si>
  <si>
    <t>Starting Stock Quantity</t>
  </si>
  <si>
    <t>Critical Level</t>
  </si>
  <si>
    <t>Delivery Time</t>
  </si>
  <si>
    <t>days</t>
  </si>
  <si>
    <t>Daily Demand</t>
  </si>
  <si>
    <t>=İNDİS(A:A;KAÇINCI(F9;F:F))</t>
  </si>
  <si>
    <t>=INDEX(A:A;MATCH(F9;F:F))</t>
  </si>
  <si>
    <t>=MIN(F2:F7)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</si>
</sst>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b/>
      <sz val="20"/>
      <color rgb="FFFFFFFF"/>
      <name val="Times New Roman"/>
      <family val="1"/>
    </font>
    <font>
      <sz val="20"/>
      <color rgb="FF000000"/>
      <name val="Times New Roman"/>
      <family val="1"/>
    </font>
    <font>
      <vertAlign val="subscript"/>
      <sz val="20"/>
      <color rgb="FF000000"/>
      <name val="Times New Roman"/>
      <family val="1"/>
    </font>
    <font>
      <sz val="1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E9F1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right" wrapText="1" readingOrder="1"/>
    </xf>
    <xf numFmtId="0" fontId="2" fillId="3" borderId="1" xfId="0" applyFont="1" applyFill="1" applyBorder="1" applyAlignment="1">
      <alignment horizontal="left" wrapText="1" readingOrder="1"/>
    </xf>
    <xf numFmtId="0" fontId="2" fillId="3" borderId="3" xfId="0" applyFont="1" applyFill="1" applyBorder="1" applyAlignment="1">
      <alignment horizontal="left" wrapText="1" readingOrder="1"/>
    </xf>
    <xf numFmtId="0" fontId="2" fillId="4" borderId="1" xfId="0" applyFont="1" applyFill="1" applyBorder="1" applyAlignment="1">
      <alignment horizontal="left" wrapText="1" readingOrder="1"/>
    </xf>
    <xf numFmtId="0" fontId="2" fillId="4" borderId="2" xfId="0" applyFont="1" applyFill="1" applyBorder="1" applyAlignment="1">
      <alignment horizontal="right" wrapText="1" readingOrder="1"/>
    </xf>
    <xf numFmtId="0" fontId="2" fillId="4" borderId="3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  <xf numFmtId="0" fontId="2" fillId="3" borderId="2" xfId="0" applyFont="1" applyFill="1" applyBorder="1" applyAlignment="1">
      <alignment horizontal="right" vertical="center" wrapText="1" readingOrder="1"/>
    </xf>
    <xf numFmtId="0" fontId="2" fillId="3" borderId="3" xfId="0" applyFont="1" applyFill="1" applyBorder="1" applyAlignment="1">
      <alignment horizontal="right" vertical="center" wrapText="1" readingOrder="1"/>
    </xf>
    <xf numFmtId="0" fontId="2" fillId="3" borderId="0" xfId="0" applyFont="1" applyFill="1" applyAlignment="1">
      <alignment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3" borderId="0" xfId="0" applyFont="1" applyFill="1" applyAlignment="1">
      <alignment horizontal="right" vertic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A699-2DA6-4FE0-972D-F2BFBACCC69C}">
  <dimension ref="A1:J11"/>
  <sheetViews>
    <sheetView tabSelected="1" zoomScale="130" zoomScaleNormal="130" workbookViewId="0">
      <selection activeCell="F13" sqref="F13"/>
    </sheetView>
  </sheetViews>
  <sheetFormatPr defaultRowHeight="14.5" x14ac:dyDescent="0.35"/>
  <cols>
    <col min="1" max="1" width="12.453125" customWidth="1"/>
    <col min="2" max="2" width="13.7265625" bestFit="1" customWidth="1"/>
    <col min="3" max="3" width="17.7265625" customWidth="1"/>
    <col min="4" max="4" width="24.453125" bestFit="1" customWidth="1"/>
    <col min="5" max="5" width="23.81640625" bestFit="1" customWidth="1"/>
    <col min="6" max="6" width="17.453125" bestFit="1" customWidth="1"/>
    <col min="8" max="8" width="49.453125" bestFit="1" customWidth="1"/>
    <col min="9" max="9" width="8.453125" bestFit="1" customWidth="1"/>
  </cols>
  <sheetData>
    <row r="1" spans="1:10" ht="75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10" t="s">
        <v>6</v>
      </c>
      <c r="I1" s="15" t="s">
        <v>7</v>
      </c>
      <c r="J1" s="16"/>
    </row>
    <row r="2" spans="1:10" ht="28.5" customHeight="1" thickBot="1" x14ac:dyDescent="0.6">
      <c r="A2" s="11">
        <v>1</v>
      </c>
      <c r="B2" s="12">
        <f>Annual_Demand/A2</f>
        <v>1200</v>
      </c>
      <c r="C2" s="12">
        <f>B2/2</f>
        <v>600</v>
      </c>
      <c r="D2" s="12">
        <f>C2*Inventory_Cost</f>
        <v>3000</v>
      </c>
      <c r="E2" s="12">
        <f>Order_Cost*A2</f>
        <v>100</v>
      </c>
      <c r="F2" s="13">
        <f>D2+E2</f>
        <v>3100</v>
      </c>
      <c r="H2" s="5" t="s">
        <v>8</v>
      </c>
      <c r="I2" s="4">
        <v>1200</v>
      </c>
      <c r="J2" s="6" t="s">
        <v>9</v>
      </c>
    </row>
    <row r="3" spans="1:10" ht="28.5" customHeight="1" thickBot="1" x14ac:dyDescent="0.85">
      <c r="A3" s="11">
        <v>2</v>
      </c>
      <c r="B3" s="12">
        <f>Annual_Demand/A3</f>
        <v>600</v>
      </c>
      <c r="C3" s="12">
        <f t="shared" ref="C3:C7" si="0">B3/2</f>
        <v>300</v>
      </c>
      <c r="D3" s="12">
        <f>C3*Inventory_Cost</f>
        <v>1500</v>
      </c>
      <c r="E3" s="12">
        <f>Order_Cost*A3</f>
        <v>200</v>
      </c>
      <c r="F3" s="13">
        <f t="shared" ref="F3:F7" si="1">D3+E3</f>
        <v>1700</v>
      </c>
      <c r="H3" s="7" t="s">
        <v>10</v>
      </c>
      <c r="I3" s="8">
        <v>100</v>
      </c>
      <c r="J3" s="9" t="s">
        <v>11</v>
      </c>
    </row>
    <row r="4" spans="1:10" ht="28.5" customHeight="1" thickBot="1" x14ac:dyDescent="0.85">
      <c r="A4" s="11">
        <v>4</v>
      </c>
      <c r="B4" s="12">
        <f>Annual_Demand/A4</f>
        <v>300</v>
      </c>
      <c r="C4" s="12">
        <f t="shared" si="0"/>
        <v>150</v>
      </c>
      <c r="D4" s="12">
        <f>C4*Inventory_Cost</f>
        <v>750</v>
      </c>
      <c r="E4" s="12">
        <f>Order_Cost*A4</f>
        <v>400</v>
      </c>
      <c r="F4" s="13">
        <f t="shared" si="1"/>
        <v>1150</v>
      </c>
      <c r="H4" s="5" t="s">
        <v>12</v>
      </c>
      <c r="I4" s="4">
        <v>5</v>
      </c>
      <c r="J4" s="6" t="s">
        <v>11</v>
      </c>
    </row>
    <row r="5" spans="1:10" ht="28.5" customHeight="1" thickBot="1" x14ac:dyDescent="0.6">
      <c r="A5" s="11">
        <v>8</v>
      </c>
      <c r="B5" s="12">
        <f>Annual_Demand/A5</f>
        <v>150</v>
      </c>
      <c r="C5" s="12">
        <f t="shared" si="0"/>
        <v>75</v>
      </c>
      <c r="D5" s="12">
        <f>C5*Inventory_Cost</f>
        <v>375</v>
      </c>
      <c r="E5" s="12">
        <f>Order_Cost*A5</f>
        <v>800</v>
      </c>
      <c r="F5" s="13">
        <f t="shared" si="1"/>
        <v>1175</v>
      </c>
      <c r="H5" s="7" t="s">
        <v>13</v>
      </c>
      <c r="I5" s="8">
        <v>200</v>
      </c>
      <c r="J5" s="9" t="s">
        <v>9</v>
      </c>
    </row>
    <row r="6" spans="1:10" ht="28.5" customHeight="1" thickBot="1" x14ac:dyDescent="0.6">
      <c r="A6" s="11">
        <v>12</v>
      </c>
      <c r="B6" s="12">
        <f>Annual_Demand/A6</f>
        <v>100</v>
      </c>
      <c r="C6" s="12">
        <f t="shared" si="0"/>
        <v>50</v>
      </c>
      <c r="D6" s="12">
        <f>C6*Inventory_Cost</f>
        <v>250</v>
      </c>
      <c r="E6" s="12">
        <f>Order_Cost*A6</f>
        <v>1200</v>
      </c>
      <c r="F6" s="13">
        <f t="shared" si="1"/>
        <v>1450</v>
      </c>
      <c r="H6" s="5" t="s">
        <v>14</v>
      </c>
      <c r="I6" s="4">
        <v>50</v>
      </c>
      <c r="J6" s="6" t="s">
        <v>9</v>
      </c>
    </row>
    <row r="7" spans="1:10" ht="28.5" customHeight="1" thickBot="1" x14ac:dyDescent="0.6">
      <c r="A7" s="11">
        <v>16</v>
      </c>
      <c r="B7" s="12">
        <f>Annual_Demand/A7</f>
        <v>75</v>
      </c>
      <c r="C7" s="12">
        <f t="shared" si="0"/>
        <v>37.5</v>
      </c>
      <c r="D7" s="12">
        <f>C7*Inventory_Cost</f>
        <v>187.5</v>
      </c>
      <c r="E7" s="12">
        <f>Order_Cost*A7</f>
        <v>1600</v>
      </c>
      <c r="F7" s="13">
        <f t="shared" si="1"/>
        <v>1787.5</v>
      </c>
      <c r="H7" s="7" t="s">
        <v>15</v>
      </c>
      <c r="I7" s="8">
        <v>3</v>
      </c>
      <c r="J7" s="9" t="s">
        <v>16</v>
      </c>
    </row>
    <row r="8" spans="1:10" ht="26" thickBot="1" x14ac:dyDescent="0.6">
      <c r="H8" s="5" t="s">
        <v>17</v>
      </c>
      <c r="I8" s="4">
        <v>4</v>
      </c>
      <c r="J8" s="6" t="s">
        <v>9</v>
      </c>
    </row>
    <row r="9" spans="1:10" ht="25.5" x14ac:dyDescent="0.35">
      <c r="B9" s="17" cm="1">
        <f t="array" ref="B9">INDEX(A1:A7,E9)</f>
        <v>4</v>
      </c>
      <c r="C9" s="17"/>
      <c r="D9" s="17"/>
      <c r="E9" s="14">
        <f>MATCH(F9,F1:F7,0)</f>
        <v>4</v>
      </c>
      <c r="F9" s="14">
        <f>MIN(F2:F7)</f>
        <v>1150</v>
      </c>
    </row>
    <row r="10" spans="1:10" ht="25.5" customHeight="1" x14ac:dyDescent="0.35">
      <c r="C10" s="18"/>
      <c r="D10" s="18" t="s">
        <v>18</v>
      </c>
      <c r="E10" s="18"/>
      <c r="F10" s="18" t="s">
        <v>20</v>
      </c>
    </row>
    <row r="11" spans="1:10" ht="25.5" customHeight="1" x14ac:dyDescent="0.35">
      <c r="C11" s="18"/>
      <c r="D11" s="18" t="s">
        <v>19</v>
      </c>
      <c r="F11" s="18"/>
    </row>
  </sheetData>
  <mergeCells count="2">
    <mergeCell ref="I1:J1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4</vt:i4>
      </vt:variant>
    </vt:vector>
  </HeadingPairs>
  <TitlesOfParts>
    <vt:vector size="5" baseType="lpstr">
      <vt:lpstr>Tabulation</vt:lpstr>
      <vt:lpstr>Annual_Demand</vt:lpstr>
      <vt:lpstr>Exp</vt:lpstr>
      <vt:lpstr>Inventory_Cost</vt:lpstr>
      <vt:lpstr>Order_Cost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Bülent ŞİMŞEK</dc:creator>
  <cp:lastModifiedBy>Bülent ŞİMŞEK</cp:lastModifiedBy>
  <dcterms:created xsi:type="dcterms:W3CDTF">2025-10-01T06:53:14Z</dcterms:created>
  <dcterms:modified xsi:type="dcterms:W3CDTF">2025-10-03T19:09:33Z</dcterms:modified>
</cp:coreProperties>
</file>