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kanwa\Documents\Kanwaldeep\Study Material\Projects\Datasets\Employee Dataset\EmployeeSampleData\"/>
    </mc:Choice>
  </mc:AlternateContent>
  <xr:revisionPtr revIDLastSave="0" documentId="13_ncr:1_{8D2E14C6-395E-47A5-B5FC-887FB08A252A}" xr6:coauthVersionLast="47" xr6:coauthVersionMax="47" xr10:uidLastSave="{00000000-0000-0000-0000-000000000000}"/>
  <bookViews>
    <workbookView xWindow="-110" yWindow="-110" windowWidth="19420" windowHeight="10300" activeTab="3" xr2:uid="{00000000-000D-0000-FFFF-FFFF00000000}"/>
  </bookViews>
  <sheets>
    <sheet name="Employee Sample Data" sheetId="1" r:id="rId1"/>
    <sheet name="Pivot Tables" sheetId="3" r:id="rId2"/>
    <sheet name="Sparkline" sheetId="7" r:id="rId3"/>
    <sheet name="Dashboard" sheetId="4" r:id="rId4"/>
    <sheet name="Introduction and Steps Involved" sheetId="8" r:id="rId5"/>
  </sheets>
  <definedNames>
    <definedName name="_xlnm._FilterDatabase" localSheetId="1" hidden="1">'Pivot Tables'!$B$40:$C$74</definedName>
    <definedName name="NativeTimeline_Hire_Date">#N/A</definedName>
    <definedName name="Slicer_Age_Bracket">#N/A</definedName>
    <definedName name="Slicer_Gender">#N/A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I944" i="1" l="1"/>
  <c r="I762" i="1"/>
  <c r="I173" i="1"/>
  <c r="I967" i="1"/>
  <c r="I351" i="1"/>
  <c r="I121" i="1"/>
  <c r="I129" i="1"/>
  <c r="I217" i="1"/>
  <c r="I253" i="1"/>
  <c r="I692" i="1"/>
  <c r="I15" i="1"/>
  <c r="I923" i="1"/>
  <c r="I45" i="1"/>
  <c r="I297" i="1"/>
  <c r="I544" i="1"/>
  <c r="I873" i="1"/>
  <c r="I843" i="1"/>
  <c r="I516" i="1"/>
  <c r="I866" i="1"/>
  <c r="I586" i="1"/>
  <c r="I57" i="1"/>
  <c r="I870" i="1"/>
  <c r="I179" i="1"/>
  <c r="I497" i="1"/>
  <c r="I448" i="1"/>
  <c r="I809" i="1"/>
  <c r="I824" i="1"/>
  <c r="I956" i="1"/>
  <c r="I571" i="1"/>
  <c r="I326" i="1"/>
  <c r="I827" i="1"/>
  <c r="I706" i="1"/>
  <c r="I376" i="1"/>
  <c r="I266" i="1"/>
  <c r="I502" i="1"/>
  <c r="I157" i="1"/>
  <c r="I168" i="1"/>
  <c r="I536" i="1"/>
  <c r="I987" i="1"/>
  <c r="I329" i="1"/>
  <c r="I512" i="1"/>
  <c r="I788" i="1"/>
  <c r="I514" i="1"/>
  <c r="I198" i="1"/>
  <c r="I635" i="1"/>
  <c r="I543" i="1"/>
  <c r="I675" i="1"/>
  <c r="I557" i="1"/>
  <c r="I463" i="1"/>
  <c r="I883" i="1"/>
  <c r="I24" i="1"/>
  <c r="I40" i="1"/>
  <c r="I611" i="1"/>
  <c r="I423" i="1"/>
  <c r="I223" i="1"/>
  <c r="I785" i="1"/>
  <c r="I889" i="1"/>
  <c r="I705" i="1"/>
  <c r="I66" i="1"/>
  <c r="I770" i="1"/>
  <c r="I221" i="1"/>
  <c r="I697" i="1"/>
  <c r="I526" i="1"/>
  <c r="I28" i="1"/>
  <c r="I720" i="1"/>
  <c r="I670" i="1"/>
  <c r="I400" i="1"/>
  <c r="I679" i="1"/>
  <c r="I153" i="1"/>
  <c r="I871" i="1"/>
  <c r="I216" i="1"/>
  <c r="I11" i="1"/>
  <c r="I929" i="1"/>
  <c r="I847" i="1"/>
  <c r="I628" i="1"/>
  <c r="I331" i="1"/>
  <c r="I737" i="1"/>
  <c r="I437" i="1"/>
  <c r="I425" i="1"/>
  <c r="I379" i="1"/>
  <c r="I998" i="1"/>
  <c r="I810" i="1"/>
  <c r="I390" i="1"/>
  <c r="I109" i="1"/>
  <c r="I841" i="1"/>
  <c r="I506" i="1"/>
  <c r="I685" i="1"/>
  <c r="I190" i="1"/>
  <c r="I227" i="1"/>
  <c r="I239" i="1"/>
  <c r="I271" i="1"/>
  <c r="I203" i="1"/>
  <c r="I320" i="1"/>
  <c r="I861" i="1"/>
  <c r="I446" i="1"/>
  <c r="I604" i="1"/>
  <c r="I20" i="1"/>
  <c r="I126" i="1"/>
  <c r="I105" i="1"/>
  <c r="I538" i="1"/>
  <c r="I753" i="1"/>
  <c r="I456" i="1"/>
  <c r="I70" i="1"/>
  <c r="I746" i="1"/>
  <c r="I529" i="1"/>
  <c r="I945" i="1"/>
  <c r="I966" i="1"/>
  <c r="I364" i="1"/>
  <c r="I859" i="1"/>
  <c r="I806" i="1"/>
  <c r="I107" i="1"/>
  <c r="I757" i="1"/>
  <c r="I247" i="1"/>
  <c r="I174" i="1"/>
  <c r="I931" i="1"/>
  <c r="I778" i="1"/>
  <c r="I750" i="1"/>
  <c r="I87" i="1"/>
  <c r="I667" i="1"/>
  <c r="I796" i="1"/>
  <c r="I780" i="1"/>
  <c r="I210" i="1"/>
  <c r="I599" i="1"/>
  <c r="I214" i="1"/>
  <c r="I764" i="1"/>
  <c r="I724" i="1"/>
  <c r="I999" i="1"/>
  <c r="I135" i="1"/>
  <c r="I589" i="1"/>
  <c r="I499" i="1"/>
  <c r="I919" i="1"/>
  <c r="I283" i="1"/>
  <c r="I71" i="1"/>
  <c r="I322" i="1"/>
  <c r="I622" i="1"/>
  <c r="I856" i="1"/>
  <c r="I600" i="1"/>
  <c r="I860" i="1"/>
  <c r="I85" i="1"/>
  <c r="I178" i="1"/>
  <c r="I438" i="1"/>
  <c r="I340" i="1"/>
  <c r="I794" i="1"/>
  <c r="I711" i="1"/>
  <c r="I968" i="1"/>
  <c r="I527" i="1"/>
  <c r="I21" i="1"/>
  <c r="I528" i="1"/>
  <c r="I936" i="1"/>
  <c r="I875" i="1"/>
  <c r="I960" i="1"/>
  <c r="I492" i="1"/>
  <c r="I689" i="1"/>
  <c r="I19" i="1"/>
  <c r="I111" i="1"/>
  <c r="I510" i="1"/>
  <c r="I289" i="1"/>
  <c r="I909" i="1"/>
  <c r="I983" i="1"/>
  <c r="I295" i="1"/>
  <c r="I76" i="1"/>
  <c r="I334" i="1"/>
  <c r="I924" i="1"/>
  <c r="I691" i="1"/>
  <c r="I259" i="1"/>
  <c r="I4" i="1"/>
  <c r="I361" i="1"/>
  <c r="I493" i="1"/>
  <c r="I918" i="1"/>
  <c r="I722" i="1"/>
  <c r="I14" i="1"/>
  <c r="I495" i="1"/>
  <c r="I251" i="1"/>
  <c r="I760" i="1"/>
  <c r="I743" i="1"/>
  <c r="I980" i="1"/>
  <c r="I797" i="1"/>
  <c r="I872" i="1"/>
  <c r="I120" i="1"/>
  <c r="I360" i="1"/>
  <c r="I321" i="1"/>
  <c r="I814" i="1"/>
  <c r="I898" i="1"/>
  <c r="I102" i="1"/>
  <c r="I926" i="1"/>
  <c r="I170" i="1"/>
  <c r="I396" i="1"/>
  <c r="I200" i="1"/>
  <c r="I318" i="1"/>
  <c r="I855" i="1"/>
  <c r="I832" i="1"/>
  <c r="I921" i="1"/>
  <c r="I940" i="1"/>
  <c r="I627" i="1"/>
  <c r="I61" i="1"/>
  <c r="I252" i="1"/>
  <c r="I500" i="1"/>
  <c r="I156" i="1"/>
  <c r="I377" i="1"/>
  <c r="I333" i="1"/>
  <c r="I443" i="1"/>
  <c r="I596" i="1"/>
  <c r="I149" i="1"/>
  <c r="I474" i="1"/>
  <c r="I990" i="1"/>
  <c r="I916" i="1"/>
  <c r="I823" i="1"/>
  <c r="I2" i="1"/>
  <c r="I610" i="1"/>
  <c r="I486" i="1"/>
  <c r="I339" i="1"/>
  <c r="I853" i="1"/>
  <c r="I985" i="1"/>
  <c r="I934" i="1"/>
  <c r="I717" i="1"/>
  <c r="I103" i="1"/>
  <c r="I357" i="1"/>
  <c r="I549" i="1"/>
  <c r="I72" i="1"/>
  <c r="I279" i="1"/>
  <c r="I845" i="1"/>
  <c r="I353" i="1"/>
  <c r="I39" i="1"/>
  <c r="I484" i="1"/>
  <c r="I623" i="1"/>
  <c r="I58" i="1"/>
  <c r="I892" i="1"/>
  <c r="I676" i="1"/>
  <c r="I932" i="1"/>
  <c r="I452" i="1"/>
  <c r="I332" i="1"/>
  <c r="I90" i="1"/>
  <c r="I974" i="1"/>
  <c r="I74" i="1"/>
  <c r="I292" i="1"/>
  <c r="I565" i="1"/>
  <c r="I485" i="1"/>
  <c r="I548" i="1"/>
  <c r="I726" i="1"/>
  <c r="I513" i="1"/>
  <c r="I687" i="1"/>
  <c r="I104" i="1"/>
  <c r="I709" i="1"/>
  <c r="I784" i="1"/>
  <c r="I546" i="1"/>
  <c r="I712" i="1"/>
  <c r="I894" i="1"/>
  <c r="I874" i="1"/>
  <c r="I839" i="1"/>
  <c r="I312" i="1"/>
  <c r="I625" i="1"/>
  <c r="I494" i="1"/>
  <c r="I264" i="1"/>
  <c r="I530" i="1"/>
  <c r="I803" i="1"/>
  <c r="I994" i="1"/>
  <c r="I826" i="1"/>
  <c r="I267" i="1"/>
  <c r="I226" i="1"/>
  <c r="I7" i="1"/>
  <c r="I815" i="1"/>
  <c r="I818" i="1"/>
  <c r="I185" i="1"/>
  <c r="I554" i="1"/>
  <c r="I113" i="1"/>
  <c r="I338" i="1"/>
  <c r="I172" i="1"/>
  <c r="I799" i="1"/>
  <c r="I303" i="1"/>
  <c r="I851" i="1"/>
  <c r="I970" i="1"/>
  <c r="I519" i="1"/>
  <c r="I65" i="1"/>
  <c r="I708" i="1"/>
  <c r="I961" i="1"/>
  <c r="I646" i="1"/>
  <c r="I957" i="1"/>
  <c r="I819" i="1"/>
  <c r="I831" i="1"/>
  <c r="I391" i="1"/>
  <c r="I92" i="1"/>
  <c r="I118" i="1"/>
  <c r="I309" i="1"/>
  <c r="I566" i="1"/>
  <c r="I518" i="1"/>
  <c r="I55" i="1"/>
  <c r="I387" i="1"/>
  <c r="I115" i="1"/>
  <c r="I800" i="1"/>
  <c r="I725" i="1"/>
  <c r="I69" i="1"/>
  <c r="I900" i="1"/>
  <c r="I410" i="1"/>
  <c r="I781" i="1"/>
  <c r="I372" i="1"/>
  <c r="I17" i="1"/>
  <c r="I82" i="1"/>
  <c r="I641" i="1"/>
  <c r="I435" i="1"/>
  <c r="I520" i="1"/>
  <c r="I95" i="1"/>
  <c r="I151" i="1"/>
  <c r="I308" i="1"/>
  <c r="I816" i="1"/>
  <c r="I426" i="1"/>
  <c r="I842" i="1"/>
  <c r="I32" i="1"/>
  <c r="I704" i="1"/>
  <c r="I630" i="1"/>
  <c r="I414" i="1"/>
  <c r="I758" i="1"/>
  <c r="I540" i="1"/>
  <c r="I801" i="1"/>
  <c r="I598" i="1"/>
  <c r="I731" i="1"/>
  <c r="I281" i="1"/>
  <c r="I256" i="1"/>
  <c r="I434" i="1"/>
  <c r="I440" i="1"/>
  <c r="I972" i="1"/>
  <c r="I148" i="1"/>
  <c r="I192" i="1"/>
  <c r="I272" i="1"/>
  <c r="I409" i="1"/>
  <c r="I723" i="1"/>
  <c r="I862" i="1"/>
  <c r="I342" i="1"/>
  <c r="I373" i="1"/>
  <c r="I166" i="1"/>
  <c r="I393" i="1"/>
  <c r="I224" i="1"/>
  <c r="I759" i="1"/>
  <c r="I347" i="1"/>
  <c r="I976" i="1"/>
  <c r="I133" i="1"/>
  <c r="I33" i="1"/>
  <c r="I790" i="1"/>
  <c r="I429" i="1"/>
  <c r="I933" i="1"/>
  <c r="I680" i="1"/>
  <c r="I343" i="1"/>
  <c r="I654" i="1"/>
  <c r="I959" i="1"/>
  <c r="I455" i="1"/>
  <c r="I981" i="1"/>
  <c r="I261" i="1"/>
  <c r="I46" i="1"/>
  <c r="I381" i="1"/>
  <c r="I569" i="1"/>
  <c r="I950" i="1"/>
  <c r="I854" i="1"/>
  <c r="I541" i="1"/>
  <c r="I206" i="1"/>
  <c r="I895" i="1"/>
  <c r="I885" i="1"/>
  <c r="I581" i="1"/>
  <c r="I943" i="1"/>
  <c r="I562" i="1"/>
  <c r="I29" i="1"/>
  <c r="I996" i="1"/>
  <c r="I563" i="1"/>
  <c r="I878" i="1"/>
  <c r="I358" i="1"/>
  <c r="I432" i="1"/>
  <c r="I714" i="1"/>
  <c r="I290" i="1"/>
  <c r="I207" i="1"/>
  <c r="I522" i="1"/>
  <c r="I773" i="1"/>
  <c r="I487" i="1"/>
  <c r="I263" i="1"/>
  <c r="I644" i="1"/>
  <c r="I836" i="1"/>
  <c r="I555" i="1"/>
  <c r="I403" i="1"/>
  <c r="I881" i="1"/>
  <c r="I307" i="1"/>
  <c r="I891" i="1"/>
  <c r="I666" i="1"/>
  <c r="I300" i="1"/>
  <c r="I640" i="1"/>
  <c r="I621" i="1"/>
  <c r="I132" i="1"/>
  <c r="I476" i="1"/>
  <c r="I219" i="1"/>
  <c r="I840" i="1"/>
  <c r="I402" i="1"/>
  <c r="I49" i="1"/>
  <c r="I648" i="1"/>
  <c r="I698" i="1"/>
  <c r="I601" i="1"/>
  <c r="I833" i="1"/>
  <c r="I736" i="1"/>
  <c r="I767" i="1"/>
  <c r="I428" i="1"/>
  <c r="I927" i="1"/>
  <c r="I482" i="1"/>
  <c r="I817" i="1"/>
  <c r="I323" i="1"/>
  <c r="I777" i="1"/>
  <c r="I478" i="1"/>
  <c r="I937" i="1"/>
  <c r="I301" i="1"/>
  <c r="I793" i="1"/>
  <c r="I846" i="1"/>
  <c r="I576" i="1"/>
  <c r="I721" i="1"/>
  <c r="I460" i="1"/>
  <c r="I101" i="1"/>
  <c r="I591" i="1"/>
  <c r="I700" i="1"/>
  <c r="I9" i="1"/>
  <c r="I243" i="1"/>
  <c r="I537" i="1"/>
  <c r="I284" i="1"/>
  <c r="I169" i="1"/>
  <c r="I183" i="1"/>
  <c r="I636" i="1"/>
  <c r="I986" i="1"/>
  <c r="I556" i="1"/>
  <c r="I973" i="1"/>
  <c r="I899" i="1"/>
  <c r="I124" i="1"/>
  <c r="I577" i="1"/>
  <c r="I825" i="1"/>
  <c r="I969" i="1"/>
  <c r="I669" i="1"/>
  <c r="I91" i="1"/>
  <c r="I330" i="1"/>
  <c r="I890" i="1"/>
  <c r="I26" i="1"/>
  <c r="I545" i="1"/>
  <c r="I145" i="1"/>
  <c r="I464" i="1"/>
  <c r="I906" i="1"/>
  <c r="I965" i="1"/>
  <c r="I319" i="1"/>
  <c r="I154" i="1"/>
  <c r="I802" i="1"/>
  <c r="I774" i="1"/>
  <c r="I719" i="1"/>
  <c r="I248" i="1"/>
  <c r="I597" i="1"/>
  <c r="I441" i="1"/>
  <c r="I181" i="1"/>
  <c r="I865" i="1"/>
  <c r="I914" i="1"/>
  <c r="I603" i="1"/>
  <c r="I905" i="1"/>
  <c r="I51" i="1"/>
  <c r="I984" i="1"/>
  <c r="I701" i="1"/>
  <c r="I782" i="1"/>
  <c r="I521" i="1"/>
  <c r="I971" i="1"/>
  <c r="I268" i="1"/>
  <c r="I515" i="1"/>
  <c r="I813" i="1"/>
  <c r="I618" i="1"/>
  <c r="I674" i="1"/>
  <c r="I910" i="1"/>
  <c r="I191" i="1"/>
  <c r="I96" i="1"/>
  <c r="I745" i="1"/>
  <c r="I250" i="1"/>
  <c r="I661" i="1"/>
  <c r="I159" i="1"/>
  <c r="I94" i="1"/>
  <c r="I375" i="1"/>
  <c r="I867" i="1"/>
  <c r="I904" i="1"/>
  <c r="I450" i="1"/>
  <c r="I664" i="1"/>
  <c r="I811" i="1"/>
  <c r="I472" i="1"/>
  <c r="I533" i="1"/>
  <c r="I75" i="1"/>
  <c r="I938" i="1"/>
  <c r="I408" i="1"/>
  <c r="I686" i="1"/>
  <c r="I366" i="1"/>
  <c r="I787" i="1"/>
  <c r="I386" i="1"/>
  <c r="I454" i="1"/>
  <c r="I837" i="1"/>
  <c r="I619" i="1"/>
  <c r="I473" i="1"/>
  <c r="I812" i="1"/>
  <c r="I160" i="1"/>
  <c r="I637" i="1"/>
  <c r="I930" i="1"/>
  <c r="I431" i="1"/>
  <c r="I699" i="1"/>
  <c r="I821" i="1"/>
  <c r="I727" i="1"/>
  <c r="I139" i="1"/>
  <c r="I30" i="1"/>
  <c r="I209" i="1"/>
  <c r="I897" i="1"/>
  <c r="I277" i="1"/>
  <c r="I388" i="1"/>
  <c r="I23" i="1"/>
  <c r="I587" i="1"/>
  <c r="I193" i="1"/>
  <c r="I234" i="1"/>
  <c r="I275" i="1"/>
  <c r="I656" i="1"/>
  <c r="I73" i="1"/>
  <c r="I257" i="1"/>
  <c r="I262" i="1"/>
  <c r="I444" i="1"/>
  <c r="I16" i="1"/>
  <c r="I570" i="1"/>
  <c r="I479" i="1"/>
  <c r="I922" i="1"/>
  <c r="I645" i="1"/>
  <c r="I920" i="1"/>
  <c r="I775" i="1"/>
  <c r="I36" i="1"/>
  <c r="I12" i="1"/>
  <c r="I406" i="1"/>
  <c r="I108" i="1"/>
  <c r="I86" i="1"/>
  <c r="I389" i="1"/>
  <c r="I982" i="1"/>
  <c r="I525" i="1"/>
  <c r="I89" i="1"/>
  <c r="I535" i="1"/>
  <c r="I231" i="1"/>
  <c r="I617" i="1"/>
  <c r="I592" i="1"/>
  <c r="I763" i="1"/>
  <c r="I285" i="1"/>
  <c r="I416" i="1"/>
  <c r="I306" i="1"/>
  <c r="I10" i="1"/>
  <c r="I975" i="1"/>
  <c r="I748" i="1"/>
  <c r="I888" i="1"/>
  <c r="I684" i="1"/>
  <c r="I467" i="1"/>
  <c r="I269" i="1"/>
  <c r="I582" i="1"/>
  <c r="I324" i="1"/>
  <c r="I123" i="1"/>
  <c r="I155" i="1"/>
  <c r="I470" i="1"/>
  <c r="I681" i="1"/>
  <c r="I468" i="1"/>
  <c r="I585" i="1"/>
  <c r="I612" i="1"/>
  <c r="I413" i="1"/>
  <c r="I876" i="1"/>
  <c r="I385" i="1"/>
  <c r="I348" i="1"/>
  <c r="I907" i="1"/>
  <c r="I50" i="1"/>
  <c r="I140" i="1"/>
  <c r="I491" i="1"/>
  <c r="I558" i="1"/>
  <c r="I78" i="1"/>
  <c r="I228" i="1"/>
  <c r="I501" i="1"/>
  <c r="I362" i="1"/>
  <c r="I350" i="1"/>
  <c r="I993" i="1"/>
  <c r="I31" i="1"/>
  <c r="I422" i="1"/>
  <c r="I978" i="1"/>
  <c r="I225" i="1"/>
  <c r="I119" i="1"/>
  <c r="I752" i="1"/>
  <c r="I608" i="1"/>
  <c r="I643" i="1"/>
  <c r="I639" i="1"/>
  <c r="I184" i="1"/>
  <c r="I175" i="1"/>
  <c r="I93" i="1"/>
  <c r="I768" i="1"/>
  <c r="I710" i="1"/>
  <c r="I884" i="1"/>
  <c r="I573" i="1"/>
  <c r="I593" i="1"/>
  <c r="I88" i="1"/>
  <c r="I913" i="1"/>
  <c r="I417" i="1"/>
  <c r="I568" i="1"/>
  <c r="I517" i="1"/>
  <c r="I668" i="1"/>
  <c r="I77" i="1"/>
  <c r="I507" i="1"/>
  <c r="I116" i="1"/>
  <c r="I114" i="1"/>
  <c r="I605" i="1"/>
  <c r="I694" i="1"/>
  <c r="I911" i="1"/>
  <c r="I311" i="1"/>
  <c r="I229" i="1"/>
  <c r="I665" i="1"/>
  <c r="I25" i="1"/>
  <c r="I56" i="1"/>
  <c r="I955" i="1"/>
  <c r="I42" i="1"/>
  <c r="I196" i="1"/>
  <c r="I715" i="1"/>
  <c r="I659" i="1"/>
  <c r="I411" i="1"/>
  <c r="I734" i="1"/>
  <c r="I531" i="1"/>
  <c r="I131" i="1"/>
  <c r="I136" i="1"/>
  <c r="I835" i="1"/>
  <c r="I718" i="1"/>
  <c r="I471" i="1"/>
  <c r="I594" i="1"/>
  <c r="I490" i="1"/>
  <c r="I857" i="1"/>
  <c r="I728" i="1"/>
  <c r="I341" i="1"/>
  <c r="I53" i="1"/>
  <c r="I245" i="1"/>
  <c r="I508" i="1"/>
  <c r="I744" i="1"/>
  <c r="I820" i="1"/>
  <c r="I754" i="1"/>
  <c r="I278" i="1"/>
  <c r="I125" i="1"/>
  <c r="I749" i="1"/>
  <c r="I606" i="1"/>
  <c r="I167" i="1"/>
  <c r="I716" i="1"/>
  <c r="I222" i="1"/>
  <c r="I509" i="1"/>
  <c r="I354" i="1"/>
  <c r="I852" i="1"/>
  <c r="I505" i="1"/>
  <c r="I244" i="1"/>
  <c r="I655" i="1"/>
  <c r="I270" i="1"/>
  <c r="I616" i="1"/>
  <c r="I678" i="1"/>
  <c r="I233" i="1"/>
  <c r="I37" i="1"/>
  <c r="I213" i="1"/>
  <c r="I195" i="1"/>
  <c r="I954" i="1"/>
  <c r="I336" i="1"/>
  <c r="I997" i="1"/>
  <c r="I273" i="1"/>
  <c r="I363" i="1"/>
  <c r="I146" i="1"/>
  <c r="I407" i="1"/>
  <c r="I143" i="1"/>
  <c r="I189" i="1"/>
  <c r="I60" i="1"/>
  <c r="I164" i="1"/>
  <c r="I534" i="1"/>
  <c r="I188" i="1"/>
  <c r="I869" i="1"/>
  <c r="I738" i="1"/>
  <c r="I13" i="1"/>
  <c r="I22" i="1"/>
  <c r="I430" i="1"/>
  <c r="I449" i="1"/>
  <c r="I201" i="1"/>
  <c r="I6" i="1"/>
  <c r="I902" i="1"/>
  <c r="I649" i="1"/>
  <c r="I977" i="1"/>
  <c r="I421" i="1"/>
  <c r="I849" i="1"/>
  <c r="I152" i="1"/>
  <c r="I733" i="1"/>
  <c r="I274" i="1"/>
  <c r="I305" i="1"/>
  <c r="I371" i="1"/>
  <c r="I288" i="1"/>
  <c r="I951" i="1"/>
  <c r="I138" i="1"/>
  <c r="I316" i="1"/>
  <c r="I150" i="1"/>
  <c r="I858" i="1"/>
  <c r="I304" i="1"/>
  <c r="I352" i="1"/>
  <c r="I35" i="1"/>
  <c r="I254" i="1"/>
  <c r="I59" i="1"/>
  <c r="I34" i="1"/>
  <c r="I651" i="1"/>
  <c r="I128" i="1"/>
  <c r="I925" i="1"/>
  <c r="I863" i="1"/>
  <c r="I258" i="1"/>
  <c r="I127" i="1"/>
  <c r="I44" i="1"/>
  <c r="I130" i="1"/>
  <c r="I732" i="1"/>
  <c r="I197" i="1"/>
  <c r="I755" i="1"/>
  <c r="I579" i="1"/>
  <c r="I992" i="1"/>
  <c r="I941" i="1"/>
  <c r="I313" i="1"/>
  <c r="I182" i="1"/>
  <c r="I658" i="1"/>
  <c r="I265" i="1"/>
  <c r="I795" i="1"/>
  <c r="I804" i="1"/>
  <c r="I607" i="1"/>
  <c r="I626" i="1"/>
  <c r="I294" i="1"/>
  <c r="I791" i="1"/>
  <c r="I415" i="1"/>
  <c r="I158" i="1"/>
  <c r="I498" i="1"/>
  <c r="I552" i="1"/>
  <c r="I693" i="1"/>
  <c r="I673" i="1"/>
  <c r="I949" i="1"/>
  <c r="I433" i="1"/>
  <c r="I447" i="1"/>
  <c r="I345" i="1"/>
  <c r="I365" i="1"/>
  <c r="I397" i="1"/>
  <c r="I202" i="1"/>
  <c r="I459" i="1"/>
  <c r="I729" i="1"/>
  <c r="I995" i="1"/>
  <c r="I572" i="1"/>
  <c r="I424" i="1"/>
  <c r="I335" i="1"/>
  <c r="I380" i="1"/>
  <c r="I946" i="1"/>
  <c r="I553" i="1"/>
  <c r="I864" i="1"/>
  <c r="I877" i="1"/>
  <c r="I47" i="1"/>
  <c r="I511" i="1"/>
  <c r="I660" i="1"/>
  <c r="I761" i="1"/>
  <c r="I212" i="1"/>
  <c r="I766" i="1"/>
  <c r="I374" i="1"/>
  <c r="I356" i="1"/>
  <c r="I524" i="1"/>
  <c r="I144" i="1"/>
  <c r="I798" i="1"/>
  <c r="I747" i="1"/>
  <c r="I394" i="1"/>
  <c r="I161" i="1"/>
  <c r="I848" i="1"/>
  <c r="I344" i="1"/>
  <c r="I293" i="1"/>
  <c r="I496" i="1"/>
  <c r="I828" i="1"/>
  <c r="I445" i="1"/>
  <c r="I249" i="1"/>
  <c r="I713" i="1"/>
  <c r="I741" i="1"/>
  <c r="I83" i="1"/>
  <c r="I991" i="1"/>
  <c r="I317" i="1"/>
  <c r="I241" i="1"/>
  <c r="I564" i="1"/>
  <c r="I64" i="1"/>
  <c r="I451" i="1"/>
  <c r="I475" i="1"/>
  <c r="I682" i="1"/>
  <c r="I880" i="1"/>
  <c r="I419" i="1"/>
  <c r="I238" i="1"/>
  <c r="I567" i="1"/>
  <c r="I834" i="1"/>
  <c r="I215" i="1"/>
  <c r="I462" i="1"/>
  <c r="I84" i="1"/>
  <c r="I503" i="1"/>
  <c r="I418" i="1"/>
  <c r="I652" i="1"/>
  <c r="I947" i="1"/>
  <c r="I903" i="1"/>
  <c r="I829" i="1"/>
  <c r="I280" i="1"/>
  <c r="I935" i="1"/>
  <c r="I162" i="1"/>
  <c r="I480" i="1"/>
  <c r="I477" i="1"/>
  <c r="I382" i="1"/>
  <c r="I532" i="1"/>
  <c r="I751" i="1"/>
  <c r="I412" i="1"/>
  <c r="I52" i="1"/>
  <c r="I657" i="1"/>
  <c r="I613" i="1"/>
  <c r="I574" i="1"/>
  <c r="I420" i="1"/>
  <c r="I647" i="1"/>
  <c r="I917" i="1"/>
  <c r="I953" i="1"/>
  <c r="I638" i="1"/>
  <c r="I539" i="1"/>
  <c r="I395" i="1"/>
  <c r="I542" i="1"/>
  <c r="I453" i="1"/>
  <c r="I97" i="1"/>
  <c r="I3" i="1"/>
  <c r="I887" i="1"/>
  <c r="I958" i="1"/>
  <c r="I948" i="1"/>
  <c r="I337" i="1"/>
  <c r="I349" i="1"/>
  <c r="I98" i="1"/>
  <c r="I112" i="1"/>
  <c r="I302" i="1"/>
  <c r="I404" i="1"/>
  <c r="I208" i="1"/>
  <c r="I296" i="1"/>
  <c r="I822" i="1"/>
  <c r="I327" i="1"/>
  <c r="I41" i="1"/>
  <c r="I830" i="1"/>
  <c r="I359" i="1"/>
  <c r="I122" i="1"/>
  <c r="I808" i="1"/>
  <c r="I690" i="1"/>
  <c r="I776" i="1"/>
  <c r="I614" i="1"/>
  <c r="I868" i="1"/>
  <c r="I962" i="1"/>
  <c r="I807" i="1"/>
  <c r="I792" i="1"/>
  <c r="I896" i="1"/>
  <c r="I242" i="1"/>
  <c r="I964" i="1"/>
  <c r="I240" i="1"/>
  <c r="I703" i="1"/>
  <c r="I632" i="1"/>
  <c r="I427" i="1"/>
  <c r="I43" i="1"/>
  <c r="I286" i="1"/>
  <c r="I523" i="1"/>
  <c r="I27" i="1"/>
  <c r="I298" i="1"/>
  <c r="I442" i="1"/>
  <c r="I230" i="1"/>
  <c r="I765" i="1"/>
  <c r="I483" i="1"/>
  <c r="I620" i="1"/>
  <c r="I436" i="1"/>
  <c r="I633" i="1"/>
  <c r="I677" i="1"/>
  <c r="I631" i="1"/>
  <c r="I63" i="1"/>
  <c r="I68" i="1"/>
  <c r="I481" i="1"/>
  <c r="I756" i="1"/>
  <c r="I653" i="1"/>
  <c r="I67" i="1"/>
  <c r="I963" i="1"/>
  <c r="I141" i="1"/>
  <c r="I287" i="1"/>
  <c r="I325" i="1"/>
  <c r="I504" i="1"/>
  <c r="I624" i="1"/>
  <c r="I662" i="1"/>
  <c r="I180" i="1"/>
  <c r="I205" i="1"/>
  <c r="I282" i="1"/>
  <c r="I346" i="1"/>
  <c r="I211" i="1"/>
  <c r="I117" i="1"/>
  <c r="I609" i="1"/>
  <c r="I769" i="1"/>
  <c r="I838" i="1"/>
  <c r="I488" i="1"/>
  <c r="I1000" i="1"/>
  <c r="I232" i="1"/>
  <c r="I314" i="1"/>
  <c r="I671" i="1"/>
  <c r="I942" i="1"/>
  <c r="I465" i="1"/>
  <c r="I237" i="1"/>
  <c r="I106" i="1"/>
  <c r="I602" i="1"/>
  <c r="I199" i="1"/>
  <c r="I80" i="1"/>
  <c r="I81" i="1"/>
  <c r="I805" i="1"/>
  <c r="I735" i="1"/>
  <c r="I559" i="1"/>
  <c r="I489" i="1"/>
  <c r="I642" i="1"/>
  <c r="I369" i="1"/>
  <c r="I276" i="1"/>
  <c r="I310" i="1"/>
  <c r="I54" i="1"/>
  <c r="I134" i="1"/>
  <c r="I772" i="1"/>
  <c r="I783" i="1"/>
  <c r="I912" i="1"/>
  <c r="I99" i="1"/>
  <c r="I928" i="1"/>
  <c r="I615" i="1"/>
  <c r="I739" i="1"/>
  <c r="I683" i="1"/>
  <c r="I1001" i="1"/>
  <c r="I187" i="1"/>
  <c r="I204" i="1"/>
  <c r="I879" i="1"/>
  <c r="I578" i="1"/>
  <c r="I218" i="1"/>
  <c r="I367" i="1"/>
  <c r="I235" i="1"/>
  <c r="I299" i="1"/>
  <c r="I893" i="1"/>
  <c r="I100" i="1"/>
  <c r="I561" i="1"/>
  <c r="I590" i="1"/>
  <c r="I147" i="1"/>
  <c r="I850" i="1"/>
  <c r="I315" i="1"/>
  <c r="I466" i="1"/>
  <c r="I688" i="1"/>
  <c r="I18" i="1"/>
  <c r="I177" i="1"/>
  <c r="I62" i="1"/>
  <c r="I246" i="1"/>
  <c r="I901" i="1"/>
  <c r="I575" i="1"/>
  <c r="I291" i="1"/>
  <c r="I595" i="1"/>
  <c r="I908" i="1"/>
  <c r="I695" i="1"/>
  <c r="I551" i="1"/>
  <c r="I469" i="1"/>
  <c r="I560" i="1"/>
  <c r="I38" i="1"/>
  <c r="I457" i="1"/>
  <c r="I989" i="1"/>
  <c r="I398" i="1"/>
  <c r="I730" i="1"/>
  <c r="I844" i="1"/>
  <c r="I588" i="1"/>
  <c r="I176" i="1"/>
  <c r="I740" i="1"/>
  <c r="I458" i="1"/>
  <c r="I663" i="1"/>
  <c r="I672" i="1"/>
  <c r="I384" i="1"/>
  <c r="I550" i="1"/>
  <c r="I137" i="1"/>
  <c r="I79" i="1"/>
  <c r="I461" i="1"/>
  <c r="I702" i="1"/>
  <c r="I771" i="1"/>
  <c r="I952" i="1"/>
  <c r="I979" i="1"/>
  <c r="I988" i="1"/>
  <c r="I48" i="1"/>
  <c r="I915" i="1"/>
  <c r="I163" i="1"/>
  <c r="I779" i="1"/>
  <c r="I186" i="1"/>
  <c r="I370" i="1"/>
  <c r="I171" i="1"/>
  <c r="I142" i="1"/>
  <c r="I165" i="1"/>
  <c r="I392" i="1"/>
  <c r="I399" i="1"/>
  <c r="I786" i="1"/>
  <c r="I255" i="1"/>
  <c r="I405" i="1"/>
  <c r="I886" i="1"/>
  <c r="I583" i="1"/>
  <c r="I629" i="1"/>
  <c r="I547" i="1"/>
  <c r="I220" i="1"/>
  <c r="I789" i="1"/>
  <c r="I707" i="1"/>
  <c r="I8" i="1"/>
  <c r="I355" i="1"/>
  <c r="I368" i="1"/>
  <c r="I260" i="1"/>
  <c r="I5" i="1"/>
  <c r="I882" i="1"/>
  <c r="I328" i="1"/>
  <c r="I580" i="1"/>
  <c r="I742" i="1"/>
  <c r="I383" i="1"/>
  <c r="I634" i="1"/>
  <c r="I939" i="1"/>
  <c r="I439" i="1"/>
  <c r="I236" i="1"/>
  <c r="I696" i="1"/>
  <c r="I378" i="1"/>
  <c r="I650" i="1"/>
  <c r="I194" i="1"/>
  <c r="I584" i="1"/>
  <c r="I110" i="1"/>
  <c r="I401" i="1"/>
  <c r="AD27" i="4"/>
  <c r="AD26" i="4"/>
  <c r="AD25" i="4"/>
  <c r="AD24" i="4"/>
  <c r="N21" i="3"/>
  <c r="N20" i="3"/>
  <c r="N19" i="3"/>
  <c r="N18" i="3"/>
  <c r="E50" i="3"/>
  <c r="AD18" i="4"/>
  <c r="AD19" i="4"/>
  <c r="E3" i="3"/>
  <c r="AC19" i="4"/>
  <c r="E4" i="3"/>
  <c r="AC17" i="4"/>
  <c r="E5" i="3"/>
  <c r="E66" i="3"/>
  <c r="G94" i="3"/>
  <c r="F50" i="3"/>
  <c r="J19" i="3"/>
  <c r="H93" i="3"/>
  <c r="J21" i="3"/>
  <c r="AD17" i="4"/>
  <c r="E57" i="3"/>
  <c r="AC18" i="4"/>
  <c r="E68" i="3"/>
  <c r="G93" i="3"/>
  <c r="H94" i="3"/>
  <c r="H92" i="3"/>
  <c r="E73" i="3"/>
  <c r="G92" i="3"/>
  <c r="J18" i="3"/>
  <c r="J20" i="3"/>
  <c r="J22" i="3" l="1"/>
  <c r="M10" i="4" s="1"/>
  <c r="E6" i="3"/>
  <c r="S10" i="4" s="1"/>
  <c r="J10" i="4" l="1"/>
  <c r="K10" i="4"/>
  <c r="L10" i="4"/>
  <c r="T10" i="4"/>
  <c r="R10" i="4"/>
  <c r="F4" i="3"/>
  <c r="F5" i="3"/>
  <c r="F3" i="3"/>
  <c r="K19" i="3"/>
  <c r="K21" i="3"/>
  <c r="K18" i="3"/>
  <c r="K20" i="3"/>
  <c r="F6" i="3" l="1"/>
</calcChain>
</file>

<file path=xl/sharedStrings.xml><?xml version="1.0" encoding="utf-8"?>
<sst xmlns="http://schemas.openxmlformats.org/spreadsheetml/2006/main" count="9292" uniqueCount="2040">
  <si>
    <t>EEID</t>
  </si>
  <si>
    <t>Full Name</t>
  </si>
  <si>
    <t>Job Title</t>
  </si>
  <si>
    <t>Department</t>
  </si>
  <si>
    <t>Business Unit</t>
  </si>
  <si>
    <t>Gender</t>
  </si>
  <si>
    <t>Ethnicity</t>
  </si>
  <si>
    <t>Age</t>
  </si>
  <si>
    <t>Hire Date</t>
  </si>
  <si>
    <t>Annual Salary</t>
  </si>
  <si>
    <t>Bonus %</t>
  </si>
  <si>
    <t>Country</t>
  </si>
  <si>
    <t>City</t>
  </si>
  <si>
    <t>Exit Date</t>
  </si>
  <si>
    <t>E02387</t>
  </si>
  <si>
    <t>Emily Davis</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</si>
  <si>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</si>
  <si>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</si>
  <si>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</si>
  <si>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</si>
  <si>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</si>
  <si>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</si>
  <si>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</si>
  <si>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</si>
  <si>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</si>
  <si>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</si>
  <si>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</si>
  <si>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</si>
  <si>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</si>
  <si>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</si>
  <si>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</si>
  <si>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</si>
  <si>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</si>
  <si>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</si>
  <si>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</si>
  <si>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</si>
  <si>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</si>
  <si>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</si>
  <si>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</si>
  <si>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</si>
  <si>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</si>
  <si>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</si>
  <si>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</si>
  <si>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</si>
  <si>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</si>
  <si>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</si>
  <si>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</si>
  <si>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</si>
  <si>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</si>
  <si>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</si>
  <si>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</si>
  <si>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</si>
  <si>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</si>
  <si>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</si>
  <si>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</si>
  <si>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</si>
  <si>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</si>
  <si>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</si>
  <si>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</si>
  <si>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</si>
  <si>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</si>
  <si>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</si>
  <si>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</si>
  <si>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</si>
  <si>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</si>
  <si>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</si>
  <si>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</si>
  <si>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</si>
  <si>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</si>
  <si>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</si>
  <si>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</si>
  <si>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</si>
  <si>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</si>
  <si>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</si>
  <si>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</si>
  <si>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</si>
  <si>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</si>
  <si>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</si>
  <si>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</si>
  <si>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</si>
  <si>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</si>
  <si>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</si>
  <si>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</si>
  <si>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</si>
  <si>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</si>
  <si>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</si>
  <si>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</si>
  <si>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</si>
  <si>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</si>
  <si>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</si>
  <si>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</si>
  <si>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</si>
  <si>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</si>
  <si>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</si>
  <si>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</si>
  <si>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</si>
  <si>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</si>
  <si>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</si>
  <si>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</si>
  <si>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</si>
  <si>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</si>
  <si>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</si>
  <si>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</si>
  <si>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</si>
  <si>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</si>
  <si>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</si>
  <si>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</si>
  <si>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</si>
  <si>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</si>
  <si>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</si>
  <si>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</si>
  <si>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</si>
  <si>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</si>
  <si>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</si>
  <si>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</si>
  <si>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</si>
  <si>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</si>
  <si>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</si>
  <si>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</si>
  <si>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</si>
  <si>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</si>
  <si>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</si>
  <si>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</si>
  <si>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</si>
  <si>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</si>
  <si>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</si>
  <si>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</si>
  <si>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</si>
  <si>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</si>
  <si>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</si>
  <si>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</si>
  <si>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</si>
  <si>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</si>
  <si>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</si>
  <si>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</si>
  <si>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</si>
  <si>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</si>
  <si>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</si>
  <si>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</si>
  <si>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</si>
  <si>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</si>
  <si>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</si>
  <si>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</si>
  <si>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</si>
  <si>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</si>
  <si>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</si>
  <si>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</si>
  <si>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</si>
  <si>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</si>
  <si>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</si>
  <si>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</si>
  <si>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</si>
  <si>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</si>
  <si>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</si>
  <si>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</si>
  <si>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</si>
  <si>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</si>
  <si>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</si>
  <si>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</si>
  <si>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</si>
  <si>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</si>
  <si>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</si>
  <si>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</si>
  <si>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</si>
  <si>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</si>
  <si>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</si>
  <si>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</si>
  <si>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</si>
  <si>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</si>
  <si>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</si>
  <si>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</si>
  <si>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</si>
  <si>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</si>
  <si>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</si>
  <si>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</si>
  <si>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</si>
  <si>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</si>
  <si>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</si>
  <si>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</si>
  <si>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</si>
  <si>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</si>
  <si>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</si>
  <si>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</si>
  <si>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</si>
  <si>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</si>
  <si>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</si>
  <si>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</si>
  <si>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</si>
  <si>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</si>
  <si>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</si>
  <si>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</si>
  <si>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</si>
  <si>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</si>
  <si>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</si>
  <si>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</si>
  <si>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</si>
  <si>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</si>
  <si>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</si>
  <si>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</si>
  <si>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</si>
  <si>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</si>
  <si>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</si>
  <si>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</si>
  <si>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</si>
  <si>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</si>
  <si>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</si>
  <si>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</si>
  <si>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</si>
  <si>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</si>
  <si>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</si>
  <si>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</si>
  <si>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</si>
  <si>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</si>
  <si>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</si>
  <si>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</si>
  <si>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</si>
  <si>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</si>
  <si>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</si>
  <si>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</si>
  <si>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</si>
  <si>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</si>
  <si>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</si>
  <si>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</si>
  <si>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</si>
  <si>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</si>
  <si>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</si>
  <si>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</si>
  <si>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</si>
  <si>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</si>
  <si>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</si>
  <si>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</si>
  <si>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</si>
  <si>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</si>
  <si>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</si>
  <si>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</si>
  <si>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</si>
  <si>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</si>
  <si>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</si>
  <si>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</si>
  <si>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</si>
  <si>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</si>
  <si>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</si>
  <si>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</si>
  <si>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</si>
  <si>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</si>
  <si>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</si>
  <si>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</si>
  <si>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</si>
  <si>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</si>
  <si>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</si>
  <si>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</si>
  <si>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</si>
  <si>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</si>
  <si>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</si>
  <si>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</si>
  <si>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</si>
  <si>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</si>
  <si>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</si>
  <si>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</si>
  <si>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</si>
  <si>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</si>
  <si>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</si>
  <si>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</si>
  <si>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</si>
  <si>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</si>
  <si>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</si>
  <si>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</si>
  <si>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</si>
  <si>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</si>
  <si>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</si>
  <si>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</si>
  <si>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</si>
  <si>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</si>
  <si>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</si>
  <si>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</si>
  <si>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</si>
  <si>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</si>
  <si>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</si>
  <si>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</si>
  <si>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</si>
  <si>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</si>
  <si>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</si>
  <si>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</si>
  <si>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</si>
  <si>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</si>
  <si>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</si>
  <si>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</si>
  <si>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</si>
  <si>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</si>
  <si>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</si>
  <si>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</si>
  <si>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</si>
  <si>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</si>
  <si>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</si>
  <si>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</si>
  <si>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</si>
  <si>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</si>
  <si>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</si>
  <si>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</si>
  <si>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</si>
  <si>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</si>
  <si>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</si>
  <si>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</si>
  <si>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</si>
  <si>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</si>
  <si>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</si>
  <si>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</si>
  <si>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</si>
  <si>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</si>
  <si>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</si>
  <si>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</si>
  <si>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</si>
  <si>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</si>
  <si>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</si>
  <si>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</si>
  <si>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</si>
  <si>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</si>
  <si>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</si>
  <si>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</si>
  <si>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</si>
  <si>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</si>
  <si>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</si>
  <si>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</si>
  <si>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</si>
  <si>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</si>
  <si>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</si>
  <si>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</si>
  <si>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</si>
  <si>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</si>
  <si>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</si>
  <si>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</si>
  <si>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</si>
  <si>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</si>
  <si>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</si>
  <si>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</si>
  <si>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</si>
  <si>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</si>
  <si>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</si>
  <si>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</si>
  <si>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</si>
  <si>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</si>
  <si>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</si>
  <si>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</si>
  <si>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</si>
  <si>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</si>
  <si>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</si>
  <si>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</si>
  <si>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</si>
  <si>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</si>
  <si>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</si>
  <si>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</si>
  <si>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</si>
  <si>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</si>
  <si>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</si>
  <si>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</si>
  <si>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</si>
  <si>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</si>
  <si>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</si>
  <si>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</si>
  <si>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</si>
  <si>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</si>
  <si>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</si>
  <si>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</si>
  <si>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</si>
  <si>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</si>
  <si>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</si>
  <si>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</si>
  <si>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</si>
  <si>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</si>
  <si>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</si>
  <si>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</si>
  <si>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</si>
  <si>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</si>
  <si>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</si>
  <si>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</si>
  <si>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</si>
  <si>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</si>
  <si>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</si>
  <si>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</si>
  <si>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</si>
  <si>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</si>
  <si>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</si>
  <si>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</si>
  <si>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</si>
  <si>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</si>
  <si>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</si>
  <si>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</si>
  <si>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</si>
  <si>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</si>
  <si>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</si>
  <si>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</si>
  <si>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</si>
  <si>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</si>
  <si>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</si>
  <si>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</si>
  <si>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</si>
  <si>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</si>
  <si>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</si>
  <si>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</si>
  <si>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</si>
  <si>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</si>
  <si>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</si>
  <si>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</si>
  <si>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</si>
  <si>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</si>
  <si>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</si>
  <si>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</si>
  <si>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</si>
  <si>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</si>
  <si>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</si>
  <si>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</si>
  <si>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</si>
  <si>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</si>
  <si>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</si>
  <si>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</si>
  <si>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</si>
  <si>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</si>
  <si>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</si>
  <si>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</si>
  <si>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</si>
  <si>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</si>
  <si>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</si>
  <si>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</si>
  <si>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</si>
  <si>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</si>
  <si>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</si>
  <si>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</si>
  <si>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</si>
  <si>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</si>
  <si>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</si>
  <si>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</si>
  <si>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</si>
  <si>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</si>
  <si>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</si>
  <si>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</si>
  <si>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</si>
  <si>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</si>
  <si>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</si>
  <si>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</si>
  <si>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</si>
  <si>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</si>
  <si>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</si>
  <si>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</si>
  <si>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</si>
  <si>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</si>
  <si>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</si>
  <si>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</si>
  <si>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</si>
  <si>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</si>
  <si>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</si>
  <si>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</si>
  <si>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</si>
  <si>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</si>
  <si>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</si>
  <si>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</si>
  <si>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</si>
  <si>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</si>
  <si>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</si>
  <si>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</si>
  <si>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</si>
  <si>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</si>
  <si>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</si>
  <si>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</si>
  <si>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</si>
  <si>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</si>
  <si>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</si>
  <si>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</si>
  <si>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</si>
  <si>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</si>
  <si>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</si>
  <si>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</si>
  <si>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</si>
  <si>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</si>
  <si>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</si>
  <si>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</si>
  <si>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</si>
  <si>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</si>
  <si>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</si>
  <si>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</si>
  <si>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</si>
  <si>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</si>
  <si>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</si>
  <si>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</si>
  <si>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</si>
  <si>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</si>
  <si>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</si>
  <si>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</si>
  <si>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</si>
  <si>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</si>
  <si>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</si>
  <si>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</si>
  <si>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</si>
  <si>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</si>
  <si>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</si>
  <si>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</si>
  <si>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</si>
  <si>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</si>
  <si>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</si>
  <si>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</si>
  <si>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</si>
  <si>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</si>
  <si>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</si>
  <si>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</si>
  <si>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</si>
  <si>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</si>
  <si>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</si>
  <si>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</si>
  <si>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</si>
  <si>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</si>
  <si>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</si>
  <si>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</si>
  <si>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</si>
  <si>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</si>
  <si>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</si>
  <si>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</si>
  <si>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</si>
  <si>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</si>
  <si>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</si>
  <si>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</si>
  <si>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</si>
  <si>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</si>
  <si>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</si>
  <si>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</si>
  <si>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</si>
  <si>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</si>
  <si>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</si>
  <si>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</si>
  <si>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</si>
  <si>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</si>
  <si>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</si>
  <si>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</si>
  <si>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</si>
  <si>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</si>
  <si>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</si>
  <si>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</si>
  <si>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</si>
  <si>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</si>
  <si>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</si>
  <si>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</si>
  <si>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</si>
  <si>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</si>
  <si>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</si>
  <si>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</si>
  <si>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</si>
  <si>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</si>
  <si>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</si>
  <si>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</si>
  <si>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</si>
  <si>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</si>
  <si>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</si>
  <si>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</si>
  <si>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</si>
  <si>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</si>
  <si>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</si>
  <si>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</si>
  <si>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</si>
  <si>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</si>
  <si>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</si>
  <si>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</si>
  <si>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</si>
  <si>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</si>
  <si>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</si>
  <si>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</si>
  <si>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</si>
  <si>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</si>
  <si>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</si>
  <si>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</si>
  <si>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</si>
  <si>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</si>
  <si>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</si>
  <si>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</si>
  <si>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</si>
  <si>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</si>
  <si>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</si>
  <si>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</si>
  <si>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</si>
  <si>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</si>
  <si>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</si>
  <si>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</si>
  <si>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</si>
  <si>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</si>
  <si>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</si>
  <si>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</si>
  <si>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</si>
  <si>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</si>
  <si>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</si>
  <si>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</si>
  <si>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</si>
  <si>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</si>
  <si>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</si>
  <si>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</si>
  <si>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</si>
  <si>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</si>
  <si>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</si>
  <si>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</si>
  <si>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</si>
  <si>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</si>
  <si>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</si>
  <si>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</si>
  <si>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</si>
  <si>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</si>
  <si>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</si>
  <si>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</si>
  <si>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</si>
  <si>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</si>
  <si>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</si>
  <si>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</si>
  <si>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</si>
  <si>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</si>
  <si>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</si>
  <si>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</si>
  <si>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</si>
  <si>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</si>
  <si>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</si>
  <si>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</si>
  <si>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</si>
  <si>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</si>
  <si>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</si>
  <si>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</si>
  <si>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</si>
  <si>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</si>
  <si>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</si>
  <si>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</si>
  <si>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</si>
  <si>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</si>
  <si>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</si>
  <si>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</si>
  <si>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</si>
  <si>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</si>
  <si>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</si>
  <si>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</si>
  <si>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</si>
  <si>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</si>
  <si>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</si>
  <si>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</si>
  <si>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</si>
  <si>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</si>
  <si>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</si>
  <si>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</si>
  <si>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</si>
  <si>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</si>
  <si>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</si>
  <si>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</si>
  <si>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</si>
  <si>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</si>
  <si>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</si>
  <si>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</si>
  <si>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</si>
  <si>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</si>
  <si>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</si>
  <si>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</si>
  <si>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</si>
  <si>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</si>
  <si>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</si>
  <si>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</si>
  <si>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</si>
  <si>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</si>
  <si>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</si>
  <si>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</si>
  <si>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</si>
  <si>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</si>
  <si>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</si>
  <si>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</si>
  <si>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</si>
  <si>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</si>
  <si>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</si>
  <si>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</si>
  <si>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</si>
  <si>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</si>
  <si>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</si>
  <si>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</si>
  <si>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</si>
  <si>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</si>
  <si>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</si>
  <si>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</si>
  <si>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</si>
  <si>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</si>
  <si>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</si>
  <si>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</si>
  <si>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</si>
  <si>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</si>
  <si>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</si>
  <si>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</si>
  <si>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</si>
  <si>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</si>
  <si>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</si>
  <si>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</si>
  <si>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</si>
  <si>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</si>
  <si>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</si>
  <si>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</si>
  <si>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</si>
  <si>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</si>
  <si>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</si>
  <si>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</si>
  <si>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</si>
  <si>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</si>
  <si>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</si>
  <si>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</si>
  <si>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</si>
  <si>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</si>
  <si>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</si>
  <si>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</si>
  <si>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</si>
  <si>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</si>
  <si>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</si>
  <si>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</si>
  <si>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</si>
  <si>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</si>
  <si>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</si>
  <si>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</si>
  <si>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</si>
  <si>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</si>
  <si>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</si>
  <si>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</si>
  <si>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</si>
  <si>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</si>
  <si>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</si>
  <si>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</si>
  <si>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</si>
  <si>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</si>
  <si>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</si>
  <si>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</si>
  <si>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</si>
  <si>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</si>
  <si>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</si>
  <si>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</si>
  <si>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</si>
  <si>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</si>
  <si>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</si>
  <si>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</si>
  <si>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</si>
  <si>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</si>
  <si>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</si>
  <si>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</si>
  <si>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</si>
  <si>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</si>
  <si>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</si>
  <si>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</si>
  <si>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</si>
  <si>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</si>
  <si>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</si>
  <si>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</si>
  <si>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</si>
  <si>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</si>
  <si>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</si>
  <si>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</si>
  <si>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</si>
  <si>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</si>
  <si>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</si>
  <si>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</si>
  <si>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</si>
  <si>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</si>
  <si>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</si>
  <si>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</si>
  <si>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</si>
  <si>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</si>
  <si>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</si>
  <si>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</si>
  <si>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</si>
  <si>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</si>
  <si>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</si>
  <si>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</si>
  <si>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</si>
  <si>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</si>
  <si>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</si>
  <si>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</si>
  <si>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</si>
  <si>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</si>
  <si>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</si>
  <si>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</si>
  <si>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</si>
  <si>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</si>
  <si>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</si>
  <si>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</si>
  <si>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</si>
  <si>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</si>
  <si>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</si>
  <si>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</si>
  <si>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</si>
  <si>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</si>
  <si>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</si>
  <si>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</si>
  <si>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</si>
  <si>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</si>
  <si>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</si>
  <si>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</si>
  <si>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</si>
  <si>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</si>
  <si>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</si>
  <si>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</si>
  <si>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</si>
  <si>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</si>
  <si>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</si>
  <si>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</si>
  <si>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</si>
  <si>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</si>
  <si>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</si>
  <si>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</si>
  <si>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</si>
  <si>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</si>
  <si>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</si>
  <si>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</si>
  <si>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</si>
  <si>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</si>
  <si>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</si>
  <si>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</si>
  <si>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</si>
  <si>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</si>
  <si>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</si>
  <si>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</si>
  <si>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</si>
  <si>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</si>
  <si>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</si>
  <si>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</si>
  <si>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</si>
  <si>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</si>
  <si>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</si>
  <si>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</si>
  <si>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</si>
  <si>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</si>
  <si>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</si>
  <si>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</si>
  <si>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</si>
  <si>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</si>
  <si>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</si>
  <si>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</si>
  <si>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</si>
  <si>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</si>
  <si>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</si>
  <si>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</si>
  <si>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</si>
  <si>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</si>
  <si>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</si>
  <si>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</si>
  <si>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</si>
  <si>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</si>
  <si>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</si>
  <si>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</si>
  <si>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</si>
  <si>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</si>
  <si>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</si>
  <si>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</si>
  <si>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</si>
  <si>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</si>
  <si>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</si>
  <si>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</si>
  <si>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</si>
  <si>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</si>
  <si>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</si>
  <si>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</si>
  <si>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</si>
  <si>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</si>
  <si>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</si>
  <si>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</si>
  <si>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</si>
  <si>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</si>
  <si>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</si>
  <si>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</si>
  <si>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</si>
  <si>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</si>
  <si>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</si>
  <si>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</si>
  <si>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</si>
  <si>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</si>
  <si>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</si>
  <si>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</si>
  <si>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</si>
  <si>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</si>
  <si>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</si>
  <si>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</si>
  <si>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</si>
  <si>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</si>
  <si>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</si>
  <si>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</si>
  <si>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</si>
  <si>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</si>
  <si>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</si>
  <si>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</si>
  <si>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</si>
  <si>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</si>
  <si>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</si>
  <si>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</si>
  <si>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</si>
  <si>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</si>
  <si>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</si>
  <si>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</si>
  <si>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</si>
  <si>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</si>
  <si>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</si>
  <si>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</si>
  <si>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</si>
  <si>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</si>
  <si>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</si>
  <si>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</si>
  <si>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</si>
  <si>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</si>
  <si>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</si>
  <si>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</si>
  <si>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</si>
  <si>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</si>
  <si>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</si>
  <si>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</si>
  <si>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</si>
  <si>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</si>
  <si>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</si>
  <si>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</si>
  <si>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</si>
  <si>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</si>
  <si>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</si>
  <si>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</si>
  <si>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</si>
  <si>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</si>
  <si>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</si>
  <si>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</si>
  <si>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</si>
  <si>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</si>
  <si>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</si>
  <si>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</si>
  <si>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</si>
  <si>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</si>
  <si>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</si>
  <si>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</si>
  <si>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</si>
  <si>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</si>
  <si>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</si>
  <si>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</si>
  <si>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</si>
  <si>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</si>
  <si>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</si>
  <si>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</si>
  <si>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</si>
  <si>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</si>
  <si>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</si>
  <si>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</si>
  <si>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</si>
  <si>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</si>
  <si>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</si>
  <si>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</si>
  <si>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</si>
  <si>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</si>
  <si>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</si>
  <si>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</si>
  <si>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</si>
  <si>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</si>
  <si>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</si>
  <si>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</si>
  <si>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</si>
  <si>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</si>
  <si>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</si>
  <si>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</si>
  <si>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</si>
  <si>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</si>
  <si>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</si>
  <si>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</si>
  <si>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</si>
  <si>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</si>
  <si>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</si>
  <si>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</si>
  <si>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</si>
  <si>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</si>
  <si>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</si>
  <si>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</si>
  <si>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</si>
  <si>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</si>
  <si>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</si>
  <si>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</si>
  <si>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</si>
  <si>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</si>
  <si>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</si>
  <si>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</si>
  <si>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</si>
  <si>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</si>
  <si>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</si>
  <si>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</si>
  <si>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</si>
  <si>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</si>
  <si>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</si>
  <si>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</si>
  <si>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</si>
  <si>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</si>
  <si>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</si>
  <si>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</si>
  <si>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</si>
  <si>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</si>
  <si>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</si>
  <si>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</si>
  <si>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</si>
  <si>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</si>
  <si>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</si>
  <si>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</si>
  <si>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</si>
  <si>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</si>
  <si>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</si>
  <si>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</si>
  <si>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</si>
  <si>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</si>
  <si>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</si>
  <si>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</si>
  <si>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</si>
  <si>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</si>
  <si>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</si>
  <si>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</si>
  <si>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</si>
  <si>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</si>
  <si>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</si>
  <si>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</si>
  <si>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</si>
  <si>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</si>
  <si>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</si>
  <si>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</si>
  <si>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</si>
  <si>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</si>
  <si>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</si>
  <si>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</si>
  <si>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</si>
  <si>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</si>
  <si>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</si>
  <si>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</si>
  <si>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</si>
  <si>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</si>
  <si>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</si>
  <si>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</si>
  <si>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</si>
  <si>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</si>
  <si>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</si>
  <si>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</si>
  <si>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</si>
  <si>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</si>
  <si>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</si>
  <si>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</si>
  <si>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</si>
  <si>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</si>
  <si>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</si>
  <si>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</si>
  <si>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</si>
  <si>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</si>
  <si>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</si>
  <si>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</si>
  <si>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</si>
  <si>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</si>
  <si>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</si>
  <si>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</si>
  <si>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</si>
  <si>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</si>
  <si>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</si>
  <si>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</si>
  <si>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</si>
  <si>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</si>
  <si>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</si>
  <si>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</si>
  <si>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</si>
  <si>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</si>
  <si>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</si>
  <si>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</si>
  <si>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</si>
  <si>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</si>
  <si>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</si>
  <si>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</si>
  <si>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</si>
  <si>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</si>
  <si>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</si>
  <si>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</si>
  <si>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</si>
  <si>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</si>
  <si>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</si>
  <si>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</si>
  <si>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</si>
  <si>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</si>
  <si>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</si>
  <si>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</si>
  <si>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</si>
  <si>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</si>
  <si>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</si>
  <si>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</si>
  <si>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</si>
  <si>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</si>
  <si>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</si>
  <si>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</si>
  <si>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</si>
  <si>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</si>
  <si>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</si>
  <si>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</si>
  <si>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</si>
  <si>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</si>
  <si>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</si>
  <si>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</si>
  <si>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</si>
  <si>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</si>
  <si>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</si>
  <si>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</si>
  <si>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</si>
  <si>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</si>
  <si>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</si>
  <si>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</si>
  <si>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</si>
  <si>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</si>
  <si>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</si>
  <si>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</si>
  <si>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</si>
  <si>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</si>
  <si>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</si>
  <si>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</si>
  <si>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</si>
  <si>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</si>
  <si>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</si>
  <si>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</si>
  <si>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</si>
  <si>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</si>
  <si>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</si>
  <si>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</si>
  <si>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</si>
  <si>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</si>
  <si>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</si>
  <si>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</si>
  <si>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</si>
  <si>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</si>
  <si>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</si>
  <si>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</si>
  <si>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</si>
  <si>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</si>
  <si>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</si>
  <si>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</si>
  <si>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</si>
  <si>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</si>
  <si>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</si>
  <si>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</si>
  <si>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</si>
  <si>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</si>
  <si>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</si>
  <si>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</si>
  <si>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</si>
  <si>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</si>
  <si>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</si>
  <si>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</si>
  <si>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</si>
  <si>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</si>
  <si>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</si>
  <si>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</si>
  <si>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</si>
  <si>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</si>
  <si>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</si>
  <si>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</si>
  <si>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</si>
  <si>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</si>
  <si>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</si>
  <si>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</si>
  <si>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</si>
  <si>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</si>
  <si>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</si>
  <si>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</si>
  <si>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</si>
  <si>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</si>
  <si>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</si>
  <si>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</si>
  <si>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</si>
  <si>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</si>
  <si>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</si>
  <si>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</si>
  <si>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</si>
  <si>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</si>
  <si>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</si>
  <si>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</si>
  <si>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</si>
  <si>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</si>
  <si>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</si>
  <si>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</si>
  <si>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</si>
  <si>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</si>
  <si>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</si>
  <si>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</si>
  <si>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</si>
  <si>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</si>
  <si>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</si>
  <si>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</si>
  <si>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</si>
  <si>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</si>
  <si>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</si>
  <si>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</si>
  <si>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</si>
  <si>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</si>
  <si>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</si>
  <si>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</si>
  <si>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</si>
  <si>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</si>
  <si>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</si>
  <si>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</si>
  <si>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</si>
  <si>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</si>
  <si>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</si>
  <si>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</si>
  <si>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</si>
  <si>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</si>
  <si>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</si>
  <si>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</si>
  <si>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</si>
  <si>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</si>
  <si>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</si>
  <si>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</si>
  <si>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</si>
  <si>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</si>
  <si>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</si>
  <si>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</si>
  <si>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</si>
  <si>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</si>
  <si>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</si>
  <si>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</si>
  <si>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</si>
  <si>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</si>
  <si>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</si>
  <si>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</si>
  <si>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</si>
  <si>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</si>
  <si>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</si>
  <si>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</si>
  <si>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</si>
  <si>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</si>
  <si>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</si>
  <si>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</si>
  <si>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</si>
  <si>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</si>
  <si>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</si>
  <si>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</si>
  <si>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</si>
  <si>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</si>
  <si>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</si>
  <si>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</si>
  <si>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</si>
  <si>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</si>
  <si>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</si>
  <si>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</si>
  <si>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</si>
  <si>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</si>
  <si>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</si>
  <si>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</si>
  <si>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</si>
  <si>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</si>
  <si>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</si>
  <si>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</si>
  <si>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</si>
  <si>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</si>
  <si>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</si>
  <si>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</si>
  <si>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</si>
  <si>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</si>
  <si>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</si>
  <si>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</si>
  <si>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</si>
  <si>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</si>
  <si>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</si>
  <si>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</si>
  <si>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</si>
  <si>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</si>
  <si>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</si>
  <si>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</si>
  <si>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</si>
  <si>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</si>
  <si>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</si>
  <si>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</si>
  <si>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</si>
  <si>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</si>
  <si>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</si>
  <si>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</si>
  <si>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</si>
  <si>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</si>
  <si>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</si>
  <si>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</si>
  <si>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</si>
  <si>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</si>
  <si>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</si>
  <si>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</si>
  <si>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</si>
  <si>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</si>
  <si>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</si>
  <si>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</si>
  <si>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</si>
  <si>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</si>
  <si>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</si>
  <si>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</si>
  <si>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</si>
  <si>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</si>
  <si>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</si>
  <si>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</si>
  <si>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</si>
  <si>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</si>
  <si>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</si>
  <si>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</si>
  <si>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</si>
  <si>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</si>
  <si>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</si>
  <si>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</si>
  <si>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</si>
  <si>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</si>
  <si>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</si>
  <si>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</si>
  <si>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</si>
  <si>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</si>
  <si>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</si>
  <si>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</si>
  <si>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</si>
  <si>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</si>
  <si>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</si>
  <si>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</si>
  <si>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</si>
  <si>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</si>
  <si>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</si>
  <si>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</si>
  <si>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</si>
  <si>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</si>
  <si>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</si>
  <si>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</si>
  <si>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</si>
  <si>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</si>
  <si>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</si>
  <si>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</si>
  <si>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</si>
  <si>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</si>
  <si>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</si>
  <si>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</si>
  <si>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</si>
  <si>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</si>
  <si>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</si>
  <si>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</si>
  <si>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</si>
  <si>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</si>
  <si>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</si>
  <si>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</si>
  <si>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</si>
  <si>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</si>
  <si>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</si>
  <si>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</si>
  <si>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</si>
  <si>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</si>
  <si>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</si>
  <si>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</si>
  <si>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</si>
  <si>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</si>
  <si>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</si>
  <si>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</si>
  <si>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</si>
  <si>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</si>
  <si>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</si>
  <si>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</si>
  <si>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</si>
  <si>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</si>
  <si>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</si>
  <si>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</si>
  <si>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</si>
  <si>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</si>
  <si>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</si>
  <si>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</si>
  <si>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</si>
  <si>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</si>
  <si>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</si>
  <si>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</si>
  <si>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</si>
  <si>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</si>
  <si>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</si>
  <si>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</si>
  <si>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</si>
  <si>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</si>
  <si>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</si>
  <si>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</si>
  <si>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</si>
  <si>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</si>
  <si>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</si>
  <si>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</si>
  <si>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</si>
  <si>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</si>
  <si>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</si>
  <si>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</si>
  <si>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</si>
  <si>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</si>
  <si>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</si>
  <si>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</si>
  <si>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</si>
  <si>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</si>
  <si>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</si>
  <si>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</si>
  <si>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</si>
  <si>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</si>
  <si>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</si>
  <si>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</si>
  <si>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</si>
  <si>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</si>
  <si>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</si>
  <si>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</si>
  <si>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</si>
  <si>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</si>
  <si>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</si>
  <si>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</si>
  <si>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</si>
  <si>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</si>
  <si>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</si>
  <si>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</si>
  <si>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</si>
  <si>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</si>
  <si>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</si>
  <si>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</si>
  <si>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</si>
  <si>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</si>
  <si>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</si>
  <si>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</si>
  <si>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</si>
  <si>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</si>
  <si>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</si>
  <si>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</si>
  <si>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</si>
  <si>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</si>
  <si>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</si>
  <si>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</si>
  <si>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</si>
  <si>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</si>
  <si>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</si>
  <si>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</si>
  <si>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</si>
  <si>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</si>
  <si>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</si>
  <si>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</si>
  <si>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</si>
  <si>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</si>
  <si>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</si>
  <si>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</si>
  <si>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</si>
  <si>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</si>
  <si>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</si>
  <si>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</si>
  <si>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</si>
  <si>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</si>
  <si>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</si>
  <si>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</si>
  <si>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</si>
  <si>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</si>
  <si>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</si>
  <si>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</si>
  <si>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</si>
  <si>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</si>
  <si>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</si>
  <si>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</si>
  <si>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</si>
  <si>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</si>
  <si>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</si>
  <si>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</si>
  <si>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</si>
  <si>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</si>
  <si>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</si>
  <si>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</si>
  <si>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</si>
  <si>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</si>
  <si>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</si>
  <si>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</si>
  <si>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</si>
  <si>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</si>
  <si>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</si>
  <si>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</si>
  <si>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</si>
  <si>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</si>
  <si>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</si>
  <si>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</si>
  <si>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</si>
  <si>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</si>
  <si>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</si>
  <si>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</si>
  <si>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</si>
  <si>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</si>
  <si>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</si>
  <si>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</si>
  <si>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</si>
  <si>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</si>
  <si>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</si>
  <si>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</si>
  <si>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</si>
  <si>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</si>
  <si>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</si>
  <si>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</si>
  <si>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</si>
  <si>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</si>
  <si>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</si>
  <si>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</si>
  <si>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</si>
  <si>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</si>
  <si>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</si>
  <si>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</si>
  <si>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</si>
  <si>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</si>
  <si>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</si>
  <si>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</si>
  <si>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</si>
  <si>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</si>
  <si>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</si>
  <si>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</si>
  <si>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</si>
  <si>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</si>
  <si>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</si>
  <si>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</si>
  <si>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</si>
  <si>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</si>
  <si>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</si>
  <si>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</si>
  <si>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</si>
  <si>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</si>
  <si>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</si>
  <si>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</si>
  <si>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</si>
  <si>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</si>
  <si>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</si>
  <si>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</si>
  <si>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</si>
  <si>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</si>
  <si>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</si>
  <si>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</si>
  <si>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</si>
  <si>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</si>
  <si>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</si>
  <si>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</si>
  <si>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</si>
  <si>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</si>
  <si>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</si>
  <si>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</si>
  <si>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</si>
  <si>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</si>
  <si>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</si>
  <si>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</si>
  <si>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</si>
  <si>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</si>
  <si>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</si>
  <si>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</si>
  <si>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</si>
  <si>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</si>
  <si>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</si>
  <si>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</si>
  <si>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</si>
  <si>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</si>
  <si>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</si>
  <si>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</si>
  <si>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</si>
  <si>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</si>
  <si>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</si>
  <si>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</si>
  <si>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</si>
  <si>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</si>
  <si>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</si>
  <si>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</si>
  <si>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</si>
  <si>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</si>
  <si>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</si>
  <si>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</si>
  <si>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</si>
  <si>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</si>
  <si>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</si>
  <si>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</si>
  <si>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</si>
  <si>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</si>
  <si>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</si>
  <si>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</si>
  <si>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</si>
  <si>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</si>
  <si>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</si>
  <si>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</si>
  <si>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</si>
  <si>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</si>
  <si>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</si>
  <si>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</si>
  <si>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</si>
  <si>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</si>
  <si>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</si>
  <si>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</si>
  <si>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</si>
  <si>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</si>
  <si>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</si>
  <si>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</si>
  <si>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</si>
  <si>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</si>
  <si>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</si>
  <si>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</si>
  <si>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</si>
  <si>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</si>
  <si>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</si>
  <si>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</si>
  <si>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</si>
  <si>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</si>
  <si>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</si>
  <si>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</si>
  <si>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</si>
  <si>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</si>
  <si>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</si>
  <si>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</si>
  <si>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</si>
  <si>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</si>
  <si>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</si>
  <si>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</si>
  <si>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</si>
  <si>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</si>
  <si>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</si>
  <si>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</si>
  <si>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</si>
  <si>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</si>
  <si>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</si>
  <si>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</si>
  <si>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</si>
  <si>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</si>
  <si>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</si>
  <si>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</si>
  <si>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</si>
  <si>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</si>
  <si>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</si>
  <si>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</si>
  <si>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</si>
  <si>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</si>
  <si>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</si>
  <si>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</si>
  <si>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</si>
  <si>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</si>
  <si>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</si>
  <si>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</si>
  <si>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</si>
  <si>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</si>
  <si>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</si>
  <si>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</si>
  <si>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</si>
  <si>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</si>
  <si>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</si>
  <si>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</si>
  <si>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</si>
  <si>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</si>
  <si>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</si>
  <si>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</si>
  <si>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</si>
  <si>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</si>
  <si>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</si>
  <si>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</si>
  <si>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</si>
  <si>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</si>
  <si>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</si>
  <si>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</si>
  <si>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</si>
  <si>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</si>
  <si>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</si>
  <si>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</si>
  <si>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</si>
  <si>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</si>
  <si>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</si>
  <si>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</si>
  <si>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</si>
  <si>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</si>
  <si>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</si>
  <si>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</si>
  <si>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</si>
  <si>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</si>
  <si>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</si>
  <si>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</si>
  <si>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</si>
  <si>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</si>
  <si>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</si>
  <si>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</si>
  <si>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</si>
  <si>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</si>
  <si>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</si>
  <si>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</si>
  <si>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</si>
  <si>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</si>
  <si>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</si>
  <si>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</si>
  <si>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</si>
  <si>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</si>
  <si>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</si>
  <si>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</si>
  <si>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</si>
  <si>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</si>
  <si>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</si>
  <si>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</si>
  <si>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</si>
  <si>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</si>
  <si>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</si>
  <si>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</si>
  <si>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</si>
  <si>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</si>
  <si>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</si>
  <si>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</si>
  <si>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</si>
  <si>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</si>
  <si>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</si>
  <si>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</si>
  <si>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</si>
  <si>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</si>
  <si>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</si>
  <si>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</si>
  <si>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</si>
  <si>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</si>
  <si>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</si>
  <si>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</si>
  <si>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</si>
  <si>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</si>
  <si>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</si>
  <si>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</si>
  <si>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</si>
  <si>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</si>
  <si>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</si>
  <si>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</si>
  <si>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</si>
  <si>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</si>
  <si>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</si>
  <si>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</si>
  <si>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</si>
  <si>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</si>
  <si>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</si>
  <si>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</si>
  <si>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</si>
  <si>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</si>
  <si>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</si>
  <si>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</si>
  <si>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</si>
  <si>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</si>
  <si>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</si>
  <si>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</si>
  <si>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</si>
  <si>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</si>
  <si>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</si>
  <si>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</si>
  <si>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</si>
  <si>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</si>
  <si>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</si>
  <si>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</si>
  <si>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</si>
  <si>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</si>
  <si>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</si>
  <si>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</si>
  <si>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</si>
  <si>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</si>
  <si>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</si>
  <si>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</si>
  <si>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</si>
  <si>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</si>
  <si>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</si>
  <si>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</si>
  <si>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</si>
  <si>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</si>
  <si>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</si>
  <si>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</si>
  <si>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</si>
  <si>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</si>
  <si>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</si>
  <si>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</si>
  <si>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</si>
  <si>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</si>
  <si>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</si>
  <si>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</si>
  <si>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</si>
  <si>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</si>
  <si>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</si>
  <si>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</si>
  <si>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</si>
  <si>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</si>
  <si>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</si>
  <si>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</si>
  <si>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</si>
  <si>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</si>
  <si>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</si>
  <si>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</si>
  <si>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</si>
  <si>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</si>
  <si>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</si>
  <si>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</si>
  <si>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</si>
  <si>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</si>
  <si>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</si>
  <si>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</si>
  <si>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</si>
  <si>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</si>
  <si>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</si>
  <si>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</si>
  <si>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</si>
  <si>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</si>
  <si>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</si>
  <si>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</si>
  <si>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</si>
  <si>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</si>
  <si>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</si>
  <si>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</si>
  <si>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</si>
  <si>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</si>
  <si>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</si>
  <si>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</si>
  <si>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</si>
  <si>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</si>
  <si>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</si>
  <si>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</si>
  <si>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</si>
  <si>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</si>
  <si>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</si>
  <si>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</si>
  <si>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</si>
  <si>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</si>
  <si>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</si>
  <si>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</si>
  <si>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</si>
  <si>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</si>
  <si>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</si>
  <si>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</si>
  <si>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</si>
  <si>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</si>
  <si>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</si>
  <si>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</si>
  <si>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</si>
  <si>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</si>
  <si>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</si>
  <si>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</si>
  <si>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</si>
  <si>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</si>
  <si>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</si>
  <si>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</si>
  <si>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</si>
  <si>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</si>
  <si>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</si>
  <si>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</si>
  <si>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</si>
  <si>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</si>
  <si>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</si>
  <si>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</si>
  <si>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</si>
  <si>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</si>
  <si>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</si>
  <si>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</si>
  <si>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</si>
  <si>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</si>
  <si>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</si>
  <si>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</si>
  <si>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</si>
  <si>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</si>
  <si>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</si>
  <si>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</si>
  <si>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</si>
  <si>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</si>
  <si>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</si>
  <si>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</si>
  <si>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</si>
  <si>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</si>
  <si>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</si>
  <si>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</si>
  <si>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</si>
  <si>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</si>
  <si>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</si>
  <si>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</si>
  <si>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</si>
  <si>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</si>
  <si>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</si>
  <si>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</si>
  <si>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</si>
  <si>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</si>
  <si>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</si>
  <si>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</si>
  <si>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</si>
  <si>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</si>
  <si>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</si>
  <si>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</si>
  <si>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</si>
  <si>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</si>
  <si>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</si>
  <si>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</si>
  <si>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</si>
  <si>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</si>
  <si>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</si>
  <si>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</si>
  <si>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</si>
  <si>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</si>
  <si>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</si>
  <si>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</si>
  <si>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</si>
  <si>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</si>
  <si>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</si>
  <si>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</si>
  <si>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</si>
  <si>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</si>
  <si>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</si>
  <si>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</si>
  <si>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</si>
  <si>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</si>
  <si>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</si>
  <si>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</si>
  <si>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</si>
  <si>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</si>
  <si>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</si>
  <si>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</si>
  <si>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</si>
  <si>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</si>
  <si>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</si>
  <si>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</si>
  <si>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</si>
  <si>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</si>
  <si>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</si>
  <si>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</si>
  <si>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</si>
  <si>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</si>
  <si>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</si>
  <si>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</si>
  <si>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</si>
  <si>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</si>
  <si>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</si>
  <si>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</si>
  <si>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</si>
  <si>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</si>
  <si>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</si>
  <si>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</si>
  <si>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</si>
  <si>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</si>
  <si>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</si>
  <si>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</si>
  <si>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</si>
  <si>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</si>
  <si>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</si>
  <si>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</si>
  <si>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</si>
  <si>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</si>
  <si>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</si>
  <si>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</si>
  <si>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</si>
  <si>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</si>
  <si>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</si>
  <si>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</si>
  <si>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</si>
  <si>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</si>
  <si>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</si>
  <si>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</si>
  <si>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</si>
  <si>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</si>
  <si>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</si>
  <si>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</si>
  <si>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</si>
  <si>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</si>
  <si>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</si>
  <si>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</si>
  <si>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</si>
  <si>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</si>
  <si>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</si>
  <si>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</si>
  <si>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</si>
  <si>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</si>
  <si>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</si>
  <si>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</si>
  <si>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</si>
  <si>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</si>
  <si>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</si>
  <si>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</si>
  <si>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</si>
  <si>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</si>
  <si>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</si>
  <si>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</si>
  <si>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</si>
  <si>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</si>
  <si>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</si>
  <si>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</si>
  <si>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</si>
  <si>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</si>
  <si>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</si>
  <si>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</si>
  <si>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</si>
  <si>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</si>
  <si>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</si>
  <si>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</si>
  <si>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</si>
  <si>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</si>
  <si>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</si>
  <si>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</si>
  <si>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</si>
  <si>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</si>
  <si>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</si>
  <si>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</si>
  <si>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</si>
  <si>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</si>
  <si>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</si>
  <si>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</si>
  <si>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</si>
  <si>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</si>
  <si>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</si>
  <si>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</si>
  <si>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</si>
  <si>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</si>
  <si>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</si>
  <si>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</si>
  <si>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</si>
  <si>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</si>
  <si>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Data Cleaning</t>
  </si>
  <si>
    <t>Sr. Manager</t>
  </si>
  <si>
    <t>Age Bracket</t>
  </si>
  <si>
    <t>Row Labels</t>
  </si>
  <si>
    <t>Grand Total</t>
  </si>
  <si>
    <t>Column Labels</t>
  </si>
  <si>
    <t>Sum of Age</t>
  </si>
  <si>
    <t>Count of Department</t>
  </si>
  <si>
    <t>Count of Bonus %</t>
  </si>
  <si>
    <t>(All)</t>
  </si>
  <si>
    <t>Sum of Annual Salary</t>
  </si>
  <si>
    <t>2010</t>
  </si>
  <si>
    <t>2011</t>
  </si>
  <si>
    <t>2012</t>
  </si>
  <si>
    <t>2013</t>
  </si>
  <si>
    <t>Salary (By Year )</t>
  </si>
  <si>
    <t>All Business Units</t>
  </si>
  <si>
    <t xml:space="preserve">               </t>
  </si>
  <si>
    <t>%</t>
  </si>
  <si>
    <t>% of Employee</t>
  </si>
  <si>
    <t>Ethinicity</t>
  </si>
  <si>
    <t>% of Same Age</t>
  </si>
  <si>
    <t>2014</t>
  </si>
  <si>
    <t>2016</t>
  </si>
  <si>
    <t>2017</t>
  </si>
  <si>
    <t>2015</t>
  </si>
  <si>
    <t>2018</t>
  </si>
  <si>
    <t>2020</t>
  </si>
  <si>
    <t>2021</t>
  </si>
  <si>
    <t>2019</t>
  </si>
  <si>
    <t>Count of EEID</t>
  </si>
  <si>
    <t>Adult</t>
  </si>
  <si>
    <t>Old</t>
  </si>
  <si>
    <t>Youth</t>
  </si>
  <si>
    <t>Years (Hire Date)</t>
  </si>
  <si>
    <t>Human Resource Data Dashboard</t>
  </si>
  <si>
    <t>The Human Resource Data Dashboard is generated with the help of MS Excel, which shares some fascinating human resource insights. The dashboard is completely dynamic and adjusts depending on the Hire Date (s) selected in Timeline and /or Gender, Age Bracket selected via provided Slicers.</t>
  </si>
  <si>
    <t>The raw data set contains some basic/sample information of employees of some organization, and the source of the raw dataset is - https://www.thespreadsheetguru.com/sample-data/. The dataset includes employee ID, Full Name, Job Title, Department, Bussiness Unit, Gender, Ethinicity, Age, HIre Date, Bonus %, Country, City and Exit Date.</t>
  </si>
  <si>
    <t>The following skills were used to manipulate the data and create the dashboard :</t>
  </si>
  <si>
    <t>Objective :</t>
  </si>
  <si>
    <t>Introduction :</t>
  </si>
  <si>
    <t>Pivot Tables and Pivot Charts (Pie Chart, Line Chart, Column Chart)</t>
  </si>
  <si>
    <t xml:space="preserve">Data Manipulation </t>
  </si>
  <si>
    <t>Slicers</t>
  </si>
  <si>
    <t>Timeline</t>
  </si>
  <si>
    <t>Formatting</t>
  </si>
  <si>
    <t>Sparklines</t>
  </si>
  <si>
    <t>Aggregate Functions</t>
  </si>
  <si>
    <t>GetPivotData and IfError Function</t>
  </si>
  <si>
    <t>The objective is to analyze key features of employees like diversity and identify bonus or salary patterns based on Job title and business units while providing real - time and interative visualizations.</t>
  </si>
  <si>
    <t>40 % of the total employees are Asians.</t>
  </si>
  <si>
    <t>2009</t>
  </si>
  <si>
    <t>United States has the highest percentage (64%) of people with the same old age bracket (i.e. greater than 55).</t>
  </si>
  <si>
    <t xml:space="preserve">The highest contribution is old age which involves females as 230 and males as 208. </t>
  </si>
  <si>
    <t>The job titles who received highest bonuses were - Director, Manager, Sr. Manager, Sr. Analyst and Vice President.</t>
  </si>
  <si>
    <t>Bussiness Unit</t>
  </si>
  <si>
    <t>No. of Employees</t>
  </si>
  <si>
    <t xml:space="preserve">The majority of the employees are engaged in the Speciality Products Business Unit with total number as 199. </t>
  </si>
  <si>
    <t>If we analyze the visuals between the hire year 2010 to 2021, following are few Insights and Takeaways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</si>
</sst>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rgb="FF002060"/>
      <name val="Berlin Sans FB"/>
      <family val="2"/>
    </font>
    <font>
      <b/>
      <sz val="12"/>
      <color rgb="FF002060"/>
      <name val="Calibri"/>
      <family val="2"/>
      <scheme val="minor"/>
    </font>
    <font>
      <b/>
      <sz val="12"/>
      <color theme="0"/>
      <name val="Calibri"/>
      <family val="2"/>
      <scheme val="minor"/>
    </font>
    <font>
      <b/>
      <sz val="16"/>
      <color theme="0"/>
      <name val="Calibri"/>
      <family val="2"/>
      <scheme val="minor"/>
    </font>
    <font>
      <b/>
      <sz val="1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499984740745262"/>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0">
    <xf numFmtId="0" fontId="0" fillId="0" borderId="0" xfId="0"/>
    <xf numFmtId="0" fontId="0" fillId="0" borderId="0" xfId="0" applyAlignment="1">
      <alignment horizontal="center"/>
    </xf>
    <xf numFmtId="1" fontId="0" fillId="0" borderId="0" xfId="0" applyNumberFormat="1"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0" fillId="0" borderId="0" xfId="0" pivotButton="1"/>
    <xf numFmtId="0" fontId="0" fillId="0" borderId="0" xfId="0" applyAlignment="1">
      <alignment horizontal="left"/>
    </xf>
    <xf numFmtId="0" fontId="16" fillId="33" borderId="10" xfId="0" applyFont="1" applyFill="1" applyBorder="1"/>
    <xf numFmtId="0" fontId="16" fillId="33" borderId="11" xfId="0" applyFont="1" applyFill="1" applyBorder="1" applyAlignment="1">
      <alignment horizontal="left"/>
    </xf>
    <xf numFmtId="0" fontId="16" fillId="33" borderId="11" xfId="0" applyFont="1" applyFill="1" applyBorder="1"/>
    <xf numFmtId="6" fontId="0" fillId="0" borderId="0" xfId="0" applyNumberFormat="1"/>
    <xf numFmtId="0" fontId="19" fillId="0" borderId="0" xfId="0" applyFont="1" applyAlignment="1">
      <alignment horizontal="center" vertical="center"/>
    </xf>
    <xf numFmtId="0" fontId="19" fillId="0" borderId="0" xfId="0" applyFont="1" applyAlignment="1">
      <alignment horizontal="left" vertical="center"/>
    </xf>
    <xf numFmtId="0" fontId="18" fillId="34" borderId="0" xfId="0" applyFont="1" applyFill="1" applyAlignment="1">
      <alignment horizontal="center"/>
    </xf>
    <xf numFmtId="0" fontId="0" fillId="34" borderId="0" xfId="0" applyFill="1"/>
    <xf numFmtId="0" fontId="19" fillId="34" borderId="0" xfId="0" applyFont="1" applyFill="1" applyAlignment="1">
      <alignment horizontal="center" vertical="center"/>
    </xf>
    <xf numFmtId="0" fontId="20" fillId="34" borderId="0" xfId="0" applyFont="1" applyFill="1" applyAlignment="1">
      <alignment horizontal="center" vertical="center" wrapText="1"/>
    </xf>
    <xf numFmtId="0" fontId="13" fillId="34" borderId="0" xfId="0" applyFont="1" applyFill="1" applyAlignment="1">
      <alignment horizontal="center" vertical="center" wrapText="1"/>
    </xf>
    <xf numFmtId="0" fontId="20" fillId="34" borderId="0" xfId="0" applyFont="1" applyFill="1" applyAlignment="1">
      <alignment horizontal="center" vertical="center"/>
    </xf>
    <xf numFmtId="0" fontId="21" fillId="34" borderId="0" xfId="0" applyFont="1" applyFill="1" applyAlignment="1">
      <alignment horizontal="center" vertical="center"/>
    </xf>
    <xf numFmtId="0" fontId="0" fillId="35" borderId="0" xfId="0" applyFill="1"/>
    <xf numFmtId="0" fontId="21" fillId="35" borderId="0" xfId="0" applyFont="1" applyFill="1" applyAlignment="1">
      <alignment horizontal="center" vertical="center"/>
    </xf>
    <xf numFmtId="0" fontId="19" fillId="35" borderId="0" xfId="0" applyFont="1" applyFill="1" applyAlignment="1">
      <alignment horizontal="center" vertical="center"/>
    </xf>
    <xf numFmtId="9" fontId="21" fillId="34" borderId="0" xfId="0" applyNumberFormat="1" applyFont="1" applyFill="1" applyAlignment="1">
      <alignment horizontal="center" vertical="center"/>
    </xf>
    <xf numFmtId="0" fontId="21" fillId="34" borderId="0" xfId="0" applyFont="1" applyFill="1" applyAlignment="1">
      <alignment horizontal="center"/>
    </xf>
    <xf numFmtId="1" fontId="21" fillId="34" borderId="0" xfId="42" applyNumberFormat="1" applyFont="1" applyFill="1" applyAlignment="1">
      <alignment horizontal="center" vertical="center"/>
    </xf>
    <xf numFmtId="0" fontId="22" fillId="34" borderId="0" xfId="0" applyFont="1" applyFill="1" applyAlignment="1">
      <alignment horizontal="center" vertical="center"/>
    </xf>
    <xf numFmtId="0" fontId="0" fillId="0" borderId="0" xfId="0" applyAlignment="1">
      <alignment horizontal="left" vertical="center" wrapText="1"/>
    </xf>
    <xf numFmtId="0" fontId="0" fillId="0" borderId="0" xfId="0" applyAlignment="1">
      <alignment vertical="center"/>
    </xf>
    <xf numFmtId="0" fontId="0" fillId="0" borderId="0" xfId="0" applyNumberFormat="1"/>
    <xf numFmtId="0" fontId="18" fillId="34" borderId="0" xfId="0" applyFont="1" applyFill="1" applyAlignment="1">
      <alignment horizontal="left"/>
    </xf>
    <xf numFmtId="0" fontId="0" fillId="34" borderId="0" xfId="0" applyFill="1" applyAlignment="1">
      <alignment horizontal="left"/>
    </xf>
    <xf numFmtId="0" fontId="21" fillId="34" borderId="0" xfId="0" applyFont="1" applyFill="1" applyAlignment="1">
      <alignment horizontal="left" vertical="center"/>
    </xf>
    <xf numFmtId="0" fontId="22" fillId="34" borderId="0" xfId="0" applyFont="1" applyFill="1" applyAlignment="1">
      <alignment horizontal="left" vertical="center"/>
    </xf>
    <xf numFmtId="0" fontId="22" fillId="34" borderId="0" xfId="0" applyFont="1" applyFill="1" applyAlignment="1">
      <alignment horizontal="left" vertical="top"/>
    </xf>
    <xf numFmtId="0" fontId="22" fillId="34" borderId="0" xfId="0" applyFont="1" applyFill="1" applyAlignment="1">
      <alignment horizontal="left" vertical="top" wrapText="1"/>
    </xf>
    <xf numFmtId="0" fontId="22" fillId="34" borderId="0" xfId="0" applyFont="1" applyFill="1" applyAlignment="1">
      <alignment vertical="top" wrapText="1"/>
    </xf>
    <xf numFmtId="0" fontId="22" fillId="34" borderId="0" xfId="0" applyFont="1" applyFill="1" applyAlignment="1">
      <alignment horizontal="center" vertical="top" wrapText="1"/>
    </xf>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90">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0" formatCode="&quot;$&quot;#,##0_);[Red]\(&quot;$&quot;#,##0\)"/>
    </dxf>
    <dxf>
      <numFmt numFmtId="19" formatCode="m/d/yyyy"/>
    </dxf>
    <dxf>
      <numFmt numFmtId="19" formatCode="m/d/yyyy"/>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64" formatCode="&quot;$&quot;#,##0"/>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z val="14"/>
        <color rgb="FF002060"/>
        <name val="Aptos"/>
        <family val="2"/>
        <scheme val="none"/>
      </font>
    </dxf>
    <dxf>
      <font>
        <sz val="14"/>
        <color rgb="FF002060"/>
        <name val="Aptos"/>
        <family val="2"/>
        <scheme val="none"/>
      </font>
      <fill>
        <patternFill patternType="solid">
          <fgColor theme="0"/>
          <bgColor theme="8" tint="0.79998168889431442"/>
        </patternFill>
      </fill>
      <border>
        <left style="thin">
          <color rgb="FF002060"/>
        </left>
        <right style="thin">
          <color rgb="FF002060"/>
        </right>
        <top style="thin">
          <color rgb="FF002060"/>
        </top>
        <bottom style="thin">
          <color rgb="FF002060"/>
        </bottom>
      </border>
    </dxf>
  </dxfs>
  <tableStyles count="1" defaultTableStyle="TableStyleMedium2" defaultPivotStyle="PivotStyleLight16">
    <tableStyle name="My Custom Timeline Style" pivot="0" table="0" count="9" xr9:uid="{B9862FD0-AE0D-4F24-B146-CB18C0D0196D}">
      <tableStyleElement type="wholeTable" dxfId="89"/>
      <tableStyleElement type="headerRow" dxfId="88"/>
    </tableStyle>
  </tableStyles>
  <colors>
    <mruColors>
      <color rgb="FFEAFFC9"/>
      <color rgb="FFFFFFFB"/>
      <color rgb="FFFFFFEB"/>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bgColor theme="6" tint="0.79998168889431442"/>
            </patternFill>
          </fill>
        </dxf>
        <dxf>
          <fill>
            <patternFill patternType="solid">
              <fgColor theme="0" tint="-0.14993743705557422"/>
              <bgColor theme="3" tint="0.79998168889431442"/>
            </patternFill>
          </fill>
        </dxf>
        <dxf>
          <fill>
            <patternFill patternType="solid">
              <fgColor theme="0"/>
              <bgColor rgb="FF002060"/>
            </patternFill>
          </fill>
        </dxf>
        <dxf>
          <font>
            <sz val="9"/>
            <color theme="4" tint="-0.499984740745262"/>
            <name val="Calibri"/>
            <family val="2"/>
            <scheme val="minor"/>
          </font>
        </dxf>
        <dxf>
          <font>
            <sz val="9"/>
            <color theme="4" tint="-0.499984740745262"/>
            <name val="Calibri"/>
            <family val="2"/>
            <scheme val="minor"/>
          </font>
        </dxf>
        <dxf>
          <font>
            <sz val="9"/>
            <color theme="4" tint="-0.499984740745262"/>
            <name val="Calibri"/>
            <family val="2"/>
            <scheme val="minor"/>
          </font>
        </dxf>
        <dxf>
          <font>
            <sz val="10"/>
            <color theme="4" tint="-0.499984740745262"/>
            <name val="Calibri"/>
            <family val="2"/>
            <scheme val="minor"/>
          </font>
        </dxf>
      </x15:dxfs>
    </ext>
    <ext xmlns:x15="http://schemas.microsoft.com/office/spreadsheetml/2010/11/main" uri="{9260A510-F301-46a8-8635-F512D64BE5F5}">
      <x15:timelineStyles defaultTimelineStyle="TimeSlicerStyleLight1">
        <x15:timelineStyle name="My Custom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Dashboard.xlsx]Pivot Tables!AgeVsCountry</c:name>
    <c:fmtId val="2"/>
  </c:pivotSource>
  <c:chart>
    <c:title>
      <c:tx>
        <c:rich>
          <a:bodyPr rot="0" spcFirstLastPara="1" vertOverflow="ellipsis" vert="horz" wrap="square" anchor="ctr" anchorCtr="1"/>
          <a:lstStyle/>
          <a:p>
            <a:pPr algn="ctr">
              <a:defRPr sz="1600" b="1" i="0" u="none" strike="noStrike" kern="1200" cap="all" baseline="0">
                <a:solidFill>
                  <a:schemeClr val="tx1">
                    <a:lumMod val="65000"/>
                    <a:lumOff val="35000"/>
                  </a:schemeClr>
                </a:solidFill>
                <a:latin typeface="+mn-lt"/>
                <a:ea typeface="+mn-ea"/>
                <a:cs typeface="+mn-cs"/>
              </a:defRPr>
            </a:pPr>
            <a:r>
              <a:rPr lang="en-US" sz="1200">
                <a:solidFill>
                  <a:srgbClr val="002060"/>
                </a:solidFill>
                <a:latin typeface="+mn-lt"/>
              </a:rPr>
              <a:t>Total</a:t>
            </a:r>
            <a:r>
              <a:rPr lang="en-US" sz="1200" baseline="0">
                <a:solidFill>
                  <a:srgbClr val="002060"/>
                </a:solidFill>
                <a:latin typeface="+mn-lt"/>
              </a:rPr>
              <a:t> People Percentage of The same age bracket</a:t>
            </a:r>
            <a:endParaRPr lang="en-US" sz="1200">
              <a:solidFill>
                <a:srgbClr val="002060"/>
              </a:solidFill>
              <a:latin typeface="+mn-lt"/>
            </a:endParaRPr>
          </a:p>
        </c:rich>
      </c:tx>
      <c:layout>
        <c:manualLayout>
          <c:xMode val="edge"/>
          <c:yMode val="edge"/>
          <c:x val="0.17503229763203798"/>
          <c:y val="2.7311534284577586E-2"/>
        </c:manualLayout>
      </c:layout>
      <c:overlay val="0"/>
      <c:spPr>
        <a:solidFill>
          <a:schemeClr val="accent1">
            <a:lumMod val="20000"/>
            <a:lumOff val="80000"/>
          </a:schemeClr>
        </a:solidFill>
        <a:ln>
          <a:noFill/>
        </a:ln>
        <a:effectLst>
          <a:outerShdw blurRad="50800" dist="50800" dir="5400000" algn="ctr" rotWithShape="0">
            <a:schemeClr val="accent1">
              <a:lumMod val="20000"/>
              <a:lumOff val="80000"/>
            </a:schemeClr>
          </a:outerShdw>
        </a:effectLst>
      </c:spPr>
      <c:txPr>
        <a:bodyPr rot="0" spcFirstLastPara="1" vertOverflow="ellipsis" vert="horz" wrap="square" anchor="ctr" anchorCtr="1"/>
        <a:lstStyle/>
        <a:p>
          <a:pPr algn="ct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2"/>
            </a:solidFill>
            <a:ln w="9525">
              <a:solidFill>
                <a:schemeClr val="lt1"/>
              </a:solidFill>
            </a:ln>
            <a:effectLst/>
          </c:spPr>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2"/>
            </a:solidFill>
            <a:ln w="9525">
              <a:solidFill>
                <a:schemeClr val="lt1"/>
              </a:solidFill>
            </a:ln>
            <a:effectLst/>
          </c:spPr>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2"/>
            </a:solidFill>
            <a:ln w="9525">
              <a:solidFill>
                <a:schemeClr val="lt1"/>
              </a:solidFill>
            </a:ln>
            <a:effectLst/>
          </c:spPr>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Tables'!$C$2</c:f>
              <c:strCache>
                <c:ptCount val="1"/>
                <c:pt idx="0">
                  <c:v>Total</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C9D2-4D86-836D-5043ADF428D1}"/>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9D2-4D86-836D-5043ADF428D1}"/>
              </c:ext>
            </c:extLst>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C9D2-4D86-836D-5043ADF428D1}"/>
              </c:ext>
            </c:extLst>
          </c:dPt>
          <c:dLbls>
            <c:dLbl>
              <c:idx val="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C9D2-4D86-836D-5043ADF428D1}"/>
                </c:ext>
              </c:extLst>
            </c:dLbl>
            <c:dLbl>
              <c:idx val="1"/>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C9D2-4D86-836D-5043ADF428D1}"/>
                </c:ext>
              </c:extLst>
            </c:dLbl>
            <c:dLbl>
              <c:idx val="2"/>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5-C9D2-4D86-836D-5043ADF428D1}"/>
                </c:ext>
              </c:extLst>
            </c:dLbl>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2060"/>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Tables'!$B$3:$B$6</c:f>
              <c:strCache>
                <c:ptCount val="3"/>
                <c:pt idx="0">
                  <c:v>Brazil</c:v>
                </c:pt>
                <c:pt idx="1">
                  <c:v>China</c:v>
                </c:pt>
                <c:pt idx="2">
                  <c:v>United States</c:v>
                </c:pt>
              </c:strCache>
            </c:strRef>
          </c:cat>
          <c:val>
            <c:numRef>
              <c:f>'Pivot Tables'!$C$3:$C$6</c:f>
              <c:numCache>
                <c:formatCode>General</c:formatCode>
                <c:ptCount val="3"/>
                <c:pt idx="0">
                  <c:v>3912</c:v>
                </c:pt>
                <c:pt idx="1">
                  <c:v>6320</c:v>
                </c:pt>
                <c:pt idx="2">
                  <c:v>18202</c:v>
                </c:pt>
              </c:numCache>
            </c:numRef>
          </c:val>
          <c:extLst>
            <c:ext xmlns:c16="http://schemas.microsoft.com/office/drawing/2014/chart" uri="{C3380CC4-5D6E-409C-BE32-E72D297353CC}">
              <c16:uniqueId val="{00000006-C9D2-4D86-836D-5043ADF428D1}"/>
            </c:ext>
          </c:extLst>
        </c:ser>
        <c:dLbls>
          <c:dLblPos val="outEnd"/>
          <c:showLegendKey val="0"/>
          <c:showVal val="0"/>
          <c:showCatName val="1"/>
          <c:showSerName val="0"/>
          <c:showPercent val="0"/>
          <c:showBubbleSize val="0"/>
          <c:showLeaderLines val="1"/>
        </c:dLbls>
      </c:pie3DChart>
      <c:spPr>
        <a:solidFill>
          <a:schemeClr val="accent1">
            <a:lumMod val="20000"/>
            <a:lumOff val="80000"/>
          </a:schemeClr>
        </a:solidFill>
        <a:ln>
          <a:noFill/>
        </a:ln>
        <a:effectLst>
          <a:outerShdw blurRad="50800" dist="50800" dir="5400000" algn="ctr" rotWithShape="0">
            <a:schemeClr val="accent1">
              <a:lumMod val="20000"/>
              <a:lumOff val="80000"/>
            </a:schemeClr>
          </a:outerShdw>
          <a:softEdge rad="317500"/>
        </a:effectLst>
      </c:spPr>
    </c:plotArea>
    <c:legend>
      <c:legendPos val="r"/>
      <c:overlay val="0"/>
      <c:spPr>
        <a:solidFill>
          <a:schemeClr val="accent1">
            <a:lumMod val="20000"/>
            <a:lumOff val="80000"/>
          </a:schemeClr>
        </a:solidFill>
        <a:ln>
          <a:noFill/>
        </a:ln>
        <a:effectLst>
          <a:outerShdw blurRad="50800" dist="50800" dir="5400000" algn="ctr" rotWithShape="0">
            <a:schemeClr val="accent1">
              <a:lumMod val="20000"/>
              <a:lumOff val="80000"/>
            </a:schemeClr>
          </a:outerShdw>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Sample Data Dashboard.xlsx]Pivot Tables!DeptVsEthinicity</c:name>
    <c:fmtId val="3"/>
  </c:pivotSource>
  <c:chart>
    <c:title>
      <c:tx>
        <c:rich>
          <a:bodyPr rot="0" spcFirstLastPara="1" vertOverflow="ellipsis" vert="horz" wrap="square" anchor="ctr" anchorCtr="1"/>
          <a:lstStyle/>
          <a:p>
            <a:pPr>
              <a:defRPr sz="1600" b="1" i="0" u="none" strike="noStrike" kern="1200" baseline="0">
                <a:solidFill>
                  <a:srgbClr val="002060"/>
                </a:solidFill>
                <a:latin typeface="+mn-lt"/>
                <a:ea typeface="+mn-ea"/>
                <a:cs typeface="+mn-cs"/>
              </a:defRPr>
            </a:pPr>
            <a:r>
              <a:rPr lang="en-US">
                <a:solidFill>
                  <a:srgbClr val="002060"/>
                </a:solidFill>
              </a:rPr>
              <a:t>Ethinicity of Employees as per Department and</a:t>
            </a:r>
            <a:r>
              <a:rPr lang="en-US" baseline="0">
                <a:solidFill>
                  <a:srgbClr val="002060"/>
                </a:solidFill>
              </a:rPr>
              <a:t> </a:t>
            </a:r>
            <a:r>
              <a:rPr lang="en-US">
                <a:solidFill>
                  <a:srgbClr val="002060"/>
                </a:solidFill>
              </a:rPr>
              <a:t>Bussiness Unit</a:t>
            </a:r>
          </a:p>
        </c:rich>
      </c:tx>
      <c:layout>
        <c:manualLayout>
          <c:xMode val="edge"/>
          <c:yMode val="edge"/>
          <c:x val="0.14855540975022591"/>
          <c:y val="2.0808415119689349E-2"/>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00206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Tables'!$C$16:$C$17</c:f>
              <c:strCache>
                <c:ptCount val="1"/>
                <c:pt idx="0">
                  <c:v>Corporate</c:v>
                </c:pt>
              </c:strCache>
            </c:strRef>
          </c:tx>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Tables'!$B$18:$B$22</c:f>
              <c:strCache>
                <c:ptCount val="4"/>
                <c:pt idx="0">
                  <c:v>Asian</c:v>
                </c:pt>
                <c:pt idx="1">
                  <c:v>Black</c:v>
                </c:pt>
                <c:pt idx="2">
                  <c:v>Caucasian</c:v>
                </c:pt>
                <c:pt idx="3">
                  <c:v>Latino</c:v>
                </c:pt>
              </c:strCache>
            </c:strRef>
          </c:cat>
          <c:val>
            <c:numRef>
              <c:f>'Pivot Tables'!$C$18:$C$22</c:f>
              <c:numCache>
                <c:formatCode>General</c:formatCode>
                <c:ptCount val="4"/>
                <c:pt idx="0">
                  <c:v>55</c:v>
                </c:pt>
                <c:pt idx="1">
                  <c:v>13</c:v>
                </c:pt>
                <c:pt idx="2">
                  <c:v>45</c:v>
                </c:pt>
                <c:pt idx="3">
                  <c:v>45</c:v>
                </c:pt>
              </c:numCache>
            </c:numRef>
          </c:val>
          <c:extLst>
            <c:ext xmlns:c16="http://schemas.microsoft.com/office/drawing/2014/chart" uri="{C3380CC4-5D6E-409C-BE32-E72D297353CC}">
              <c16:uniqueId val="{00000000-630F-428E-9B45-984BB98B9F4B}"/>
            </c:ext>
          </c:extLst>
        </c:ser>
        <c:ser>
          <c:idx val="1"/>
          <c:order val="1"/>
          <c:tx>
            <c:strRef>
              <c:f>'Pivot Tables'!$D$16:$D$17</c:f>
              <c:strCache>
                <c:ptCount val="1"/>
                <c:pt idx="0">
                  <c:v>Manufacturing</c:v>
                </c:pt>
              </c:strCache>
            </c:strRef>
          </c:tx>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Tables'!$B$18:$B$22</c:f>
              <c:strCache>
                <c:ptCount val="4"/>
                <c:pt idx="0">
                  <c:v>Asian</c:v>
                </c:pt>
                <c:pt idx="1">
                  <c:v>Black</c:v>
                </c:pt>
                <c:pt idx="2">
                  <c:v>Caucasian</c:v>
                </c:pt>
                <c:pt idx="3">
                  <c:v>Latino</c:v>
                </c:pt>
              </c:strCache>
            </c:strRef>
          </c:cat>
          <c:val>
            <c:numRef>
              <c:f>'Pivot Tables'!$D$18:$D$22</c:f>
              <c:numCache>
                <c:formatCode>General</c:formatCode>
                <c:ptCount val="4"/>
                <c:pt idx="0">
                  <c:v>68</c:v>
                </c:pt>
                <c:pt idx="1">
                  <c:v>15</c:v>
                </c:pt>
                <c:pt idx="2">
                  <c:v>53</c:v>
                </c:pt>
                <c:pt idx="3">
                  <c:v>42</c:v>
                </c:pt>
              </c:numCache>
            </c:numRef>
          </c:val>
          <c:extLst>
            <c:ext xmlns:c16="http://schemas.microsoft.com/office/drawing/2014/chart" uri="{C3380CC4-5D6E-409C-BE32-E72D297353CC}">
              <c16:uniqueId val="{00000001-2C01-4AD6-90D3-F760786AF44C}"/>
            </c:ext>
          </c:extLst>
        </c:ser>
        <c:ser>
          <c:idx val="2"/>
          <c:order val="2"/>
          <c:tx>
            <c:strRef>
              <c:f>'Pivot Tables'!$E$16:$E$17</c:f>
              <c:strCache>
                <c:ptCount val="1"/>
                <c:pt idx="0">
                  <c:v>Research &amp; Development</c:v>
                </c:pt>
              </c:strCache>
            </c:strRef>
          </c:tx>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Tables'!$B$18:$B$22</c:f>
              <c:strCache>
                <c:ptCount val="4"/>
                <c:pt idx="0">
                  <c:v>Asian</c:v>
                </c:pt>
                <c:pt idx="1">
                  <c:v>Black</c:v>
                </c:pt>
                <c:pt idx="2">
                  <c:v>Caucasian</c:v>
                </c:pt>
                <c:pt idx="3">
                  <c:v>Latino</c:v>
                </c:pt>
              </c:strCache>
            </c:strRef>
          </c:cat>
          <c:val>
            <c:numRef>
              <c:f>'Pivot Tables'!$E$18:$E$22</c:f>
              <c:numCache>
                <c:formatCode>General</c:formatCode>
                <c:ptCount val="4"/>
                <c:pt idx="0">
                  <c:v>73</c:v>
                </c:pt>
                <c:pt idx="1">
                  <c:v>9</c:v>
                </c:pt>
                <c:pt idx="2">
                  <c:v>38</c:v>
                </c:pt>
                <c:pt idx="3">
                  <c:v>35</c:v>
                </c:pt>
              </c:numCache>
            </c:numRef>
          </c:val>
          <c:extLst>
            <c:ext xmlns:c16="http://schemas.microsoft.com/office/drawing/2014/chart" uri="{C3380CC4-5D6E-409C-BE32-E72D297353CC}">
              <c16:uniqueId val="{00000002-2C01-4AD6-90D3-F760786AF44C}"/>
            </c:ext>
          </c:extLst>
        </c:ser>
        <c:ser>
          <c:idx val="3"/>
          <c:order val="3"/>
          <c:tx>
            <c:strRef>
              <c:f>'Pivot Tables'!$F$16:$F$17</c:f>
              <c:strCache>
                <c:ptCount val="1"/>
                <c:pt idx="0">
                  <c:v>Speciality Products</c:v>
                </c:pt>
              </c:strCache>
            </c:strRef>
          </c:tx>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Tables'!$B$18:$B$22</c:f>
              <c:strCache>
                <c:ptCount val="4"/>
                <c:pt idx="0">
                  <c:v>Asian</c:v>
                </c:pt>
                <c:pt idx="1">
                  <c:v>Black</c:v>
                </c:pt>
                <c:pt idx="2">
                  <c:v>Caucasian</c:v>
                </c:pt>
                <c:pt idx="3">
                  <c:v>Latino</c:v>
                </c:pt>
              </c:strCache>
            </c:strRef>
          </c:cat>
          <c:val>
            <c:numRef>
              <c:f>'Pivot Tables'!$F$18:$F$22</c:f>
              <c:numCache>
                <c:formatCode>General</c:formatCode>
                <c:ptCount val="4"/>
                <c:pt idx="0">
                  <c:v>80</c:v>
                </c:pt>
                <c:pt idx="1">
                  <c:v>15</c:v>
                </c:pt>
                <c:pt idx="2">
                  <c:v>58</c:v>
                </c:pt>
                <c:pt idx="3">
                  <c:v>51</c:v>
                </c:pt>
              </c:numCache>
            </c:numRef>
          </c:val>
          <c:extLst>
            <c:ext xmlns:c16="http://schemas.microsoft.com/office/drawing/2014/chart" uri="{C3380CC4-5D6E-409C-BE32-E72D297353CC}">
              <c16:uniqueId val="{00000003-2C01-4AD6-90D3-F760786AF44C}"/>
            </c:ext>
          </c:extLst>
        </c:ser>
        <c:dLbls>
          <c:dLblPos val="inEnd"/>
          <c:showLegendKey val="0"/>
          <c:showVal val="1"/>
          <c:showCatName val="0"/>
          <c:showSerName val="0"/>
          <c:showPercent val="0"/>
          <c:showBubbleSize val="0"/>
        </c:dLbls>
        <c:gapWidth val="100"/>
        <c:overlap val="-24"/>
        <c:axId val="1756616144"/>
        <c:axId val="1750589920"/>
      </c:barChart>
      <c:catAx>
        <c:axId val="1756616144"/>
        <c:scaling>
          <c:orientation val="minMax"/>
        </c:scaling>
        <c:delete val="0"/>
        <c:axPos val="b"/>
        <c:title>
          <c:tx>
            <c:rich>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r>
                  <a:rPr lang="en-US">
                    <a:solidFill>
                      <a:srgbClr val="002060"/>
                    </a:solidFill>
                  </a:rPr>
                  <a:t>Ethnicity</a:t>
                </a:r>
              </a:p>
            </c:rich>
          </c:tx>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750589920"/>
        <c:crosses val="autoZero"/>
        <c:auto val="1"/>
        <c:lblAlgn val="ctr"/>
        <c:lblOffset val="100"/>
        <c:noMultiLvlLbl val="0"/>
      </c:catAx>
      <c:valAx>
        <c:axId val="175058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sz="1000">
                    <a:solidFill>
                      <a:srgbClr val="002060"/>
                    </a:solidFill>
                  </a:rPr>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61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Sample Data Dashboard.xlsx]Pivot Tables!TopBonusVsJobtitle</c:name>
    <c:fmtId val="5"/>
  </c:pivotSource>
  <c:chart>
    <c:title>
      <c:tx>
        <c:rich>
          <a:bodyPr rot="0" spcFirstLastPara="1" vertOverflow="ellipsis" vert="horz" wrap="square" anchor="ctr" anchorCtr="1"/>
          <a:lstStyle/>
          <a:p>
            <a:pPr>
              <a:defRPr sz="2400" b="1" i="0" u="none" strike="noStrike" kern="1200" baseline="0">
                <a:solidFill>
                  <a:srgbClr val="002060"/>
                </a:solidFill>
                <a:latin typeface="+mn-lt"/>
                <a:ea typeface="+mn-ea"/>
                <a:cs typeface="+mn-cs"/>
              </a:defRPr>
            </a:pPr>
            <a:r>
              <a:rPr lang="en-US" sz="2400">
                <a:solidFill>
                  <a:srgbClr val="002060"/>
                </a:solidFill>
              </a:rPr>
              <a:t>Bonus as per Job Titles</a:t>
            </a:r>
          </a:p>
        </c:rich>
      </c:tx>
      <c:overlay val="0"/>
      <c:spPr>
        <a:noFill/>
        <a:ln>
          <a:noFill/>
        </a:ln>
        <a:effectLst/>
      </c:spPr>
      <c:txPr>
        <a:bodyPr rot="0" spcFirstLastPara="1" vertOverflow="ellipsis" vert="horz" wrap="square" anchor="ctr" anchorCtr="1"/>
        <a:lstStyle/>
        <a:p>
          <a:pPr>
            <a:defRPr sz="2400" b="1" i="0" u="none" strike="noStrike" kern="1200" baseline="0">
              <a:solidFill>
                <a:srgbClr val="00206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Tables'!$C$40</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Tables'!$B$41:$B$74</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Manager</c:v>
                </c:pt>
                <c:pt idx="28">
                  <c:v>System Administrator </c:v>
                </c:pt>
                <c:pt idx="29">
                  <c:v>Systems Analyst</c:v>
                </c:pt>
                <c:pt idx="30">
                  <c:v>Technical Architect</c:v>
                </c:pt>
                <c:pt idx="31">
                  <c:v>Test Engineer</c:v>
                </c:pt>
                <c:pt idx="32">
                  <c:v>Vice President</c:v>
                </c:pt>
              </c:strCache>
            </c:strRef>
          </c:cat>
          <c:val>
            <c:numRef>
              <c:f>'Pivot Tables'!$C$41:$C$74</c:f>
              <c:numCache>
                <c:formatCode>General</c:formatCode>
                <c:ptCount val="33"/>
                <c:pt idx="0">
                  <c:v>16</c:v>
                </c:pt>
                <c:pt idx="1">
                  <c:v>39</c:v>
                </c:pt>
                <c:pt idx="2">
                  <c:v>35</c:v>
                </c:pt>
                <c:pt idx="3">
                  <c:v>5</c:v>
                </c:pt>
                <c:pt idx="4">
                  <c:v>13</c:v>
                </c:pt>
                <c:pt idx="5">
                  <c:v>13</c:v>
                </c:pt>
                <c:pt idx="6">
                  <c:v>15</c:v>
                </c:pt>
                <c:pt idx="7">
                  <c:v>12</c:v>
                </c:pt>
                <c:pt idx="8">
                  <c:v>15</c:v>
                </c:pt>
                <c:pt idx="9">
                  <c:v>80</c:v>
                </c:pt>
                <c:pt idx="10">
                  <c:v>11</c:v>
                </c:pt>
                <c:pt idx="11">
                  <c:v>12</c:v>
                </c:pt>
                <c:pt idx="12">
                  <c:v>13</c:v>
                </c:pt>
                <c:pt idx="13">
                  <c:v>11</c:v>
                </c:pt>
                <c:pt idx="14">
                  <c:v>8</c:v>
                </c:pt>
                <c:pt idx="15">
                  <c:v>9</c:v>
                </c:pt>
                <c:pt idx="16">
                  <c:v>70</c:v>
                </c:pt>
                <c:pt idx="17">
                  <c:v>7</c:v>
                </c:pt>
                <c:pt idx="18">
                  <c:v>12</c:v>
                </c:pt>
                <c:pt idx="19">
                  <c:v>4</c:v>
                </c:pt>
                <c:pt idx="20">
                  <c:v>5</c:v>
                </c:pt>
                <c:pt idx="21">
                  <c:v>13</c:v>
                </c:pt>
                <c:pt idx="22">
                  <c:v>8</c:v>
                </c:pt>
                <c:pt idx="23">
                  <c:v>11</c:v>
                </c:pt>
                <c:pt idx="24">
                  <c:v>7</c:v>
                </c:pt>
                <c:pt idx="25">
                  <c:v>50</c:v>
                </c:pt>
                <c:pt idx="26">
                  <c:v>7</c:v>
                </c:pt>
                <c:pt idx="27">
                  <c:v>75</c:v>
                </c:pt>
                <c:pt idx="28">
                  <c:v>9</c:v>
                </c:pt>
                <c:pt idx="29">
                  <c:v>8</c:v>
                </c:pt>
                <c:pt idx="30">
                  <c:v>9</c:v>
                </c:pt>
                <c:pt idx="31">
                  <c:v>11</c:v>
                </c:pt>
                <c:pt idx="32">
                  <c:v>82</c:v>
                </c:pt>
              </c:numCache>
            </c:numRef>
          </c:val>
          <c:smooth val="0"/>
          <c:extLst>
            <c:ext xmlns:c16="http://schemas.microsoft.com/office/drawing/2014/chart" uri="{C3380CC4-5D6E-409C-BE32-E72D297353CC}">
              <c16:uniqueId val="{00000000-41F0-4A27-B40E-B300A3024BE6}"/>
            </c:ext>
          </c:extLst>
        </c:ser>
        <c:dLbls>
          <c:dLblPos val="ctr"/>
          <c:showLegendKey val="0"/>
          <c:showVal val="1"/>
          <c:showCatName val="0"/>
          <c:showSerName val="0"/>
          <c:showPercent val="0"/>
          <c:showBubbleSize val="0"/>
        </c:dLbls>
        <c:upDownBars>
          <c:gapWidth val="150"/>
          <c:upBars>
            <c:spPr>
              <a:solidFill>
                <a:schemeClr val="lt1"/>
              </a:solidFill>
              <a:ln w="9525">
                <a:solidFill>
                  <a:schemeClr val="dk1">
                    <a:lumMod val="65000"/>
                    <a:lumOff val="35000"/>
                  </a:schemeClr>
                </a:solidFill>
              </a:ln>
              <a:effectLst/>
            </c:spPr>
          </c:upBars>
          <c:downBars>
            <c:spPr>
              <a:solidFill>
                <a:schemeClr val="dk1">
                  <a:lumMod val="50000"/>
                  <a:lumOff val="50000"/>
                </a:schemeClr>
              </a:solidFill>
              <a:ln w="9525">
                <a:solidFill>
                  <a:schemeClr val="dk1">
                    <a:lumMod val="65000"/>
                    <a:lumOff val="35000"/>
                  </a:schemeClr>
                </a:solidFill>
              </a:ln>
              <a:effectLst/>
            </c:spPr>
          </c:downBars>
        </c:upDownBars>
        <c:marker val="1"/>
        <c:smooth val="0"/>
        <c:axId val="1756613264"/>
        <c:axId val="1744322976"/>
      </c:lineChart>
      <c:catAx>
        <c:axId val="1756613264"/>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r>
                  <a:rPr lang="en-US" sz="1000">
                    <a:solidFill>
                      <a:srgbClr val="002060"/>
                    </a:solidFill>
                  </a:rPr>
                  <a:t>Job Title</a:t>
                </a:r>
              </a:p>
            </c:rich>
          </c:tx>
          <c:overlay val="0"/>
          <c:spPr>
            <a:noFill/>
            <a:ln>
              <a:noFill/>
            </a:ln>
            <a:effectLst/>
          </c:spPr>
          <c:txPr>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1" i="0" u="none" strike="noStrike" kern="1200" cap="all" baseline="0">
                <a:solidFill>
                  <a:srgbClr val="002060"/>
                </a:solidFill>
                <a:latin typeface="+mn-lt"/>
                <a:ea typeface="+mn-ea"/>
                <a:cs typeface="+mn-cs"/>
              </a:defRPr>
            </a:pPr>
            <a:endParaRPr lang="en-US"/>
          </a:p>
        </c:txPr>
        <c:crossAx val="1744322976"/>
        <c:crosses val="autoZero"/>
        <c:auto val="1"/>
        <c:lblAlgn val="ctr"/>
        <c:lblOffset val="100"/>
        <c:noMultiLvlLbl val="0"/>
      </c:catAx>
      <c:valAx>
        <c:axId val="17443229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rgbClr val="002060"/>
                    </a:solidFill>
                    <a:latin typeface="+mn-lt"/>
                    <a:ea typeface="+mn-ea"/>
                    <a:cs typeface="+mn-cs"/>
                  </a:defRPr>
                </a:pPr>
                <a:r>
                  <a:rPr lang="en-US" sz="1200">
                    <a:solidFill>
                      <a:srgbClr val="002060"/>
                    </a:solidFill>
                  </a:rPr>
                  <a:t>Count of Bonus %</a:t>
                </a:r>
              </a:p>
            </c:rich>
          </c:tx>
          <c:overlay val="0"/>
          <c:spPr>
            <a:noFill/>
            <a:ln>
              <a:noFill/>
            </a:ln>
            <a:effectLst/>
          </c:spPr>
          <c:txPr>
            <a:bodyPr rot="-5400000" spcFirstLastPara="1" vertOverflow="ellipsis" vert="horz" wrap="square" anchor="ctr" anchorCtr="1"/>
            <a:lstStyle/>
            <a:p>
              <a:pPr>
                <a:defRPr sz="12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crossAx val="17566132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0000"/>
            <a:lumOff val="40000"/>
          </a:schemeClr>
        </a:gs>
        <a:gs pos="50000">
          <a:schemeClr val="accent1">
            <a:lumMod val="20000"/>
            <a:lumOff val="80000"/>
            <a:shade val="67500"/>
            <a:satMod val="115000"/>
          </a:schemeClr>
        </a:gs>
        <a:gs pos="100000">
          <a:schemeClr val="accent1">
            <a:lumMod val="20000"/>
            <a:lumOff val="80000"/>
            <a:shade val="100000"/>
            <a:satMod val="115000"/>
          </a:schemeClr>
        </a:gs>
      </a:gsLst>
      <a:lin ang="18900000" scaled="1"/>
      <a:tileRect/>
    </a:gra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76031</xdr:colOff>
      <xdr:row>0</xdr:row>
      <xdr:rowOff>135060</xdr:rowOff>
    </xdr:from>
    <xdr:to>
      <xdr:col>31</xdr:col>
      <xdr:colOff>1080042</xdr:colOff>
      <xdr:row>67</xdr:row>
      <xdr:rowOff>61485</xdr:rowOff>
    </xdr:to>
    <xdr:grpSp>
      <xdr:nvGrpSpPr>
        <xdr:cNvPr id="9" name="Group 8">
          <a:extLst>
            <a:ext uri="{FF2B5EF4-FFF2-40B4-BE49-F238E27FC236}">
              <a16:creationId xmlns:a16="http://schemas.microsoft.com/office/drawing/2014/main" id="{A4C85A07-0FBC-6019-B1CB-1F7B552DD63F}"/>
            </a:ext>
          </a:extLst>
        </xdr:cNvPr>
        <xdr:cNvGrpSpPr/>
      </xdr:nvGrpSpPr>
      <xdr:grpSpPr>
        <a:xfrm>
          <a:off x="1269061" y="135060"/>
          <a:ext cx="32773254" cy="14415970"/>
          <a:chOff x="323314" y="126922"/>
          <a:chExt cx="22514609" cy="13388626"/>
        </a:xfrm>
      </xdr:grpSpPr>
      <xdr:sp macro="" textlink="">
        <xdr:nvSpPr>
          <xdr:cNvPr id="11" name="Rectangle: Rounded Corners 10">
            <a:extLst>
              <a:ext uri="{FF2B5EF4-FFF2-40B4-BE49-F238E27FC236}">
                <a16:creationId xmlns:a16="http://schemas.microsoft.com/office/drawing/2014/main" id="{633A8B90-4659-E412-7A4F-3044024BD865}"/>
              </a:ext>
            </a:extLst>
          </xdr:cNvPr>
          <xdr:cNvSpPr/>
        </xdr:nvSpPr>
        <xdr:spPr>
          <a:xfrm>
            <a:off x="7386506" y="226757"/>
            <a:ext cx="7917345" cy="1071663"/>
          </a:xfrm>
          <a:prstGeom prst="roundRect">
            <a:avLst/>
          </a:prstGeom>
          <a:solidFill>
            <a:schemeClr val="accent1">
              <a:lumMod val="20000"/>
              <a:lumOff val="80000"/>
            </a:schemeClr>
          </a:solidFill>
          <a:ln>
            <a:solidFill>
              <a:srgbClr val="FFFF00">
                <a:alpha val="50000"/>
              </a:srgb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graphicFrame macro="">
        <xdr:nvGraphicFramePr>
          <xdr:cNvPr id="2" name="AgeVsCountry">
            <a:extLst>
              <a:ext uri="{FF2B5EF4-FFF2-40B4-BE49-F238E27FC236}">
                <a16:creationId xmlns:a16="http://schemas.microsoft.com/office/drawing/2014/main" id="{878AFB97-F7B3-457C-B83F-7AAD18E7D0D3}"/>
              </a:ext>
            </a:extLst>
          </xdr:cNvPr>
          <xdr:cNvGraphicFramePr>
            <a:graphicFrameLocks/>
          </xdr:cNvGraphicFramePr>
        </xdr:nvGraphicFramePr>
        <xdr:xfrm>
          <a:off x="323314" y="5155077"/>
          <a:ext cx="6700205" cy="362537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DeptVsEthinicity">
            <a:extLst>
              <a:ext uri="{FF2B5EF4-FFF2-40B4-BE49-F238E27FC236}">
                <a16:creationId xmlns:a16="http://schemas.microsoft.com/office/drawing/2014/main" id="{7B6782CC-7F9B-44C7-BCC4-803728F6EBB7}"/>
              </a:ext>
            </a:extLst>
          </xdr:cNvPr>
          <xdr:cNvGraphicFramePr>
            <a:graphicFrameLocks/>
          </xdr:cNvGraphicFramePr>
        </xdr:nvGraphicFramePr>
        <xdr:xfrm>
          <a:off x="7157418" y="5177216"/>
          <a:ext cx="6819586" cy="356805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BonusVsJobtitle">
            <a:extLst>
              <a:ext uri="{FF2B5EF4-FFF2-40B4-BE49-F238E27FC236}">
                <a16:creationId xmlns:a16="http://schemas.microsoft.com/office/drawing/2014/main" id="{0192F216-B23D-4813-8C9E-5B45F13AC884}"/>
              </a:ext>
            </a:extLst>
          </xdr:cNvPr>
          <xdr:cNvGraphicFramePr>
            <a:graphicFrameLocks/>
          </xdr:cNvGraphicFramePr>
        </xdr:nvGraphicFramePr>
        <xdr:xfrm>
          <a:off x="734616" y="9201288"/>
          <a:ext cx="13821344" cy="431426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ACDD9A2D-737B-16CF-71D3-217A59D4DA5C}"/>
                  </a:ext>
                </a:extLst>
              </xdr:cNvPr>
              <xdr:cNvGraphicFramePr/>
            </xdr:nvGraphicFramePr>
            <xdr:xfrm>
              <a:off x="17313124" y="1602466"/>
              <a:ext cx="2604733" cy="74137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2301913" y="1661569"/>
                <a:ext cx="3224367" cy="7669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Age Bracket">
                <a:extLst>
                  <a:ext uri="{FF2B5EF4-FFF2-40B4-BE49-F238E27FC236}">
                    <a16:creationId xmlns:a16="http://schemas.microsoft.com/office/drawing/2014/main" id="{5B96236B-07FC-E613-430F-B0B61FBA6567}"/>
                  </a:ext>
                </a:extLst>
              </xdr:cNvPr>
              <xdr:cNvGraphicFramePr/>
            </xdr:nvGraphicFramePr>
            <xdr:xfrm>
              <a:off x="20152016" y="1617003"/>
              <a:ext cx="2685907" cy="760319"/>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25816143" y="1676608"/>
                <a:ext cx="3324851" cy="786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8" name="Hire Date">
                <a:extLst>
                  <a:ext uri="{FF2B5EF4-FFF2-40B4-BE49-F238E27FC236}">
                    <a16:creationId xmlns:a16="http://schemas.microsoft.com/office/drawing/2014/main" id="{B99712BB-D30F-44C4-92DC-CA9C38DF188D}"/>
                  </a:ext>
                </a:extLst>
              </xdr:cNvPr>
              <xdr:cNvGraphicFramePr/>
            </xdr:nvGraphicFramePr>
            <xdr:xfrm>
              <a:off x="616374" y="2609860"/>
              <a:ext cx="14432622" cy="1754622"/>
            </xdr:xfrm>
            <a:graphic>
              <a:graphicData uri="http://schemas.microsoft.com/office/drawing/2012/timeslicer">
                <tsle:timeslicer xmlns:tsle="http://schemas.microsoft.com/office/drawing/2012/timeslicer" name="Hire Date"/>
              </a:graphicData>
            </a:graphic>
          </xdr:graphicFrame>
        </mc:Choice>
        <mc:Fallback>
          <xdr:sp macro="" textlink="">
            <xdr:nvSpPr>
              <xdr:cNvPr id="0" name=""/>
              <xdr:cNvSpPr>
                <a:spLocks noTextEdit="1"/>
              </xdr:cNvSpPr>
            </xdr:nvSpPr>
            <xdr:spPr>
              <a:xfrm>
                <a:off x="1695652" y="2808520"/>
                <a:ext cx="21008759" cy="18892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sp macro="" textlink="">
        <xdr:nvSpPr>
          <xdr:cNvPr id="6" name="TextBox 5">
            <a:extLst>
              <a:ext uri="{FF2B5EF4-FFF2-40B4-BE49-F238E27FC236}">
                <a16:creationId xmlns:a16="http://schemas.microsoft.com/office/drawing/2014/main" id="{48F0AF44-FB00-29FA-2196-60F3497333DC}"/>
              </a:ext>
            </a:extLst>
          </xdr:cNvPr>
          <xdr:cNvSpPr txBox="1"/>
        </xdr:nvSpPr>
        <xdr:spPr>
          <a:xfrm>
            <a:off x="4851942" y="126922"/>
            <a:ext cx="13151179" cy="1131867"/>
          </a:xfrm>
          <a:prstGeom prst="rect">
            <a:avLst/>
          </a:prstGeom>
          <a:noFill/>
          <a:ln w="9525" cmpd="sng">
            <a:noFill/>
          </a:ln>
          <a:effectLst>
            <a:outerShdw blurRad="101600" dist="50800" dir="6600000" algn="ctr" rotWithShape="0">
              <a:schemeClr val="accent1">
                <a:lumMod val="40000"/>
                <a:lumOff val="6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solidFill>
                  <a:srgbClr val="002060"/>
                </a:solidFill>
              </a:rPr>
              <a:t>Human Resource Data Dashboard</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wal Kaur" refreshedDate="45206.046508333333" createdVersion="8" refreshedVersion="8" minRefreshableVersion="3" recordCount="1000" xr:uid="{00000000-000A-0000-FFFF-FFFF0C000000}">
  <cacheSource type="worksheet">
    <worksheetSource name="Employee_Sample_Data"/>
  </cacheSource>
  <cacheFields count="18">
    <cacheField name="EE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Full Name" numFmtId="0">
      <sharedItems/>
    </cacheField>
    <cacheField name="Job Title" numFmtId="0">
      <sharedItems count="33">
        <s v="Sr. Mana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1">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Age Bracket" numFmtId="1">
      <sharedItems count="3">
        <s v="Old"/>
        <s v="Adult"/>
        <s v="Youth"/>
      </sharedItems>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7"/>
    </cacheField>
    <cacheField name="Annual Salary" numFmtId="164">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Bonus %" numFmtId="9">
      <sharedItems containsSemiMixedTypes="0" containsString="0" containsNumber="1" minValue="0" maxValue="0.4" count="37">
        <n v="0.15"/>
        <n v="0"/>
        <n v="0.2"/>
        <n v="7.0000000000000007E-2"/>
        <n v="0.1"/>
        <n v="0.06"/>
        <n v="0.09"/>
        <n v="0.3"/>
        <n v="0.13"/>
        <n v="0.24"/>
        <n v="0.18"/>
        <n v="0.21"/>
        <n v="0.28000000000000003"/>
        <n v="0.31"/>
        <n v="0.23"/>
        <n v="0.12"/>
        <n v="0.34"/>
        <n v="0.05"/>
        <n v="0.32"/>
        <n v="0.11"/>
        <n v="0.28999999999999998"/>
        <n v="0.37"/>
        <n v="0.35"/>
        <n v="0.4"/>
        <n v="0.08"/>
        <n v="0.27"/>
        <n v="0.16"/>
        <n v="0.26"/>
        <n v="0.14000000000000001"/>
        <n v="0.33"/>
        <n v="0.39"/>
        <n v="0.22"/>
        <n v="0.36"/>
        <n v="0.19"/>
        <n v="0.38"/>
        <n v="0.17"/>
        <n v="0.25"/>
      </sharedItems>
    </cacheField>
    <cacheField name="Country" numFmtId="0">
      <sharedItems count="3">
        <s v="United States"/>
        <s v="China"/>
        <s v="Brazil"/>
      </sharedItems>
    </cacheField>
    <cacheField name="City" numFmtId="0">
      <sharedItems/>
    </cacheField>
    <cacheField name="Exit Date" numFmtId="14">
      <sharedItems containsNonDate="0" containsDate="1" containsString="0" containsBlank="1" minDate="1994-12-18T00:00:00" maxDate="2022-08-18T00:00:00"/>
    </cacheField>
    <cacheField name="Months (Hire Date)" numFmtId="0" databaseField="0">
      <fieldGroup base="9">
        <rangePr groupBy="months" startDate="1992-01-09T00:00:00" endDate="2021-12-27T00:00:00"/>
        <groupItems count="14">
          <s v="&lt;1/9/1992"/>
          <s v="Jan"/>
          <s v="Feb"/>
          <s v="Mar"/>
          <s v="Apr"/>
          <s v="May"/>
          <s v="Jun"/>
          <s v="Jul"/>
          <s v="Aug"/>
          <s v="Sep"/>
          <s v="Oct"/>
          <s v="Nov"/>
          <s v="Dec"/>
          <s v="&gt;12/27/2021"/>
        </groupItems>
      </fieldGroup>
    </cacheField>
    <cacheField name="Quarters (Hire Date)" numFmtId="0" databaseField="0">
      <fieldGroup base="9">
        <rangePr groupBy="quarters" startDate="1992-01-09T00:00:00" endDate="2021-12-27T00:00:00"/>
        <groupItems count="6">
          <s v="&lt;1/9/1992"/>
          <s v="Qtr1"/>
          <s v="Qtr2"/>
          <s v="Qtr3"/>
          <s v="Qtr4"/>
          <s v="&gt;12/27/2021"/>
        </groupItems>
      </fieldGroup>
    </cacheField>
    <cacheField name="Years (Hire Date)" numFmtId="0" databaseField="0">
      <fieldGroup base="9">
        <rangePr groupBy="years" startDate="1992-01-09T00:00:00" endDate="2021-12-27T00:00:00"/>
        <groupItems count="32">
          <s v="&lt;1/9/1992"/>
          <s v="1992"/>
          <s v="1993"/>
          <s v="1994"/>
          <s v="1995"/>
          <s v="1996"/>
          <s v="1997"/>
          <s v="1998"/>
          <s v="1999"/>
          <s v="2000"/>
          <s v="2001"/>
          <s v="2002"/>
          <s v="2003"/>
          <s v="2004"/>
          <s v="2005"/>
          <s v="2006"/>
          <s v="2007"/>
          <s v="2008"/>
          <s v="2009"/>
          <s v="2010"/>
          <s v="2011"/>
          <s v="2012"/>
          <s v="2013"/>
          <s v="2014"/>
          <s v="2015"/>
          <s v="2016"/>
          <s v="2017"/>
          <s v="2018"/>
          <s v="2019"/>
          <s v="2020"/>
          <s v="2021"/>
          <s v="&gt;12/27/2021"/>
        </groupItems>
      </fieldGroup>
    </cacheField>
  </cacheFields>
  <extLst>
    <ext xmlns:x14="http://schemas.microsoft.com/office/spreadsheetml/2009/9/main" uri="{725AE2AE-9491-48be-B2B4-4EB974FC3084}">
      <x14:pivotCacheDefinition pivotCacheId="1924998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Emily Davis"/>
    <x v="0"/>
    <x v="0"/>
    <x v="0"/>
    <x v="0"/>
    <x v="0"/>
    <x v="0"/>
    <x v="0"/>
    <x v="0"/>
    <x v="0"/>
    <x v="0"/>
    <x v="0"/>
    <s v="Seattle"/>
    <d v="2021-10-16T00:00:00"/>
  </r>
  <r>
    <x v="1"/>
    <s v="Theodore Dinh"/>
    <x v="1"/>
    <x v="0"/>
    <x v="1"/>
    <x v="1"/>
    <x v="1"/>
    <x v="1"/>
    <x v="1"/>
    <x v="1"/>
    <x v="1"/>
    <x v="1"/>
    <x v="1"/>
    <s v="Chongqing"/>
    <m/>
  </r>
  <r>
    <x v="2"/>
    <s v="Luna Sanders"/>
    <x v="2"/>
    <x v="1"/>
    <x v="2"/>
    <x v="0"/>
    <x v="2"/>
    <x v="2"/>
    <x v="0"/>
    <x v="2"/>
    <x v="2"/>
    <x v="2"/>
    <x v="0"/>
    <s v="Chicago"/>
    <m/>
  </r>
  <r>
    <x v="3"/>
    <s v="Penelope Jordan"/>
    <x v="3"/>
    <x v="0"/>
    <x v="1"/>
    <x v="0"/>
    <x v="2"/>
    <x v="3"/>
    <x v="2"/>
    <x v="3"/>
    <x v="3"/>
    <x v="3"/>
    <x v="0"/>
    <s v="Chicago"/>
    <m/>
  </r>
  <r>
    <x v="4"/>
    <s v="Austin Vo"/>
    <x v="4"/>
    <x v="1"/>
    <x v="1"/>
    <x v="1"/>
    <x v="1"/>
    <x v="0"/>
    <x v="0"/>
    <x v="4"/>
    <x v="4"/>
    <x v="1"/>
    <x v="0"/>
    <s v="Phoenix"/>
    <m/>
  </r>
  <r>
    <x v="5"/>
    <s v="Joshua Gupta"/>
    <x v="5"/>
    <x v="2"/>
    <x v="3"/>
    <x v="1"/>
    <x v="1"/>
    <x v="4"/>
    <x v="1"/>
    <x v="5"/>
    <x v="5"/>
    <x v="1"/>
    <x v="1"/>
    <s v="Chongqing"/>
    <m/>
  </r>
  <r>
    <x v="6"/>
    <s v="Ruby Barnes"/>
    <x v="6"/>
    <x v="0"/>
    <x v="3"/>
    <x v="0"/>
    <x v="2"/>
    <x v="5"/>
    <x v="2"/>
    <x v="6"/>
    <x v="6"/>
    <x v="4"/>
    <x v="0"/>
    <s v="Phoenix"/>
    <m/>
  </r>
  <r>
    <x v="7"/>
    <s v="Luke Martin"/>
    <x v="7"/>
    <x v="1"/>
    <x v="1"/>
    <x v="1"/>
    <x v="0"/>
    <x v="6"/>
    <x v="2"/>
    <x v="7"/>
    <x v="7"/>
    <x v="1"/>
    <x v="0"/>
    <s v="Miami"/>
    <d v="2021-05-20T00:00:00"/>
  </r>
  <r>
    <x v="8"/>
    <s v="Easton Bailey"/>
    <x v="6"/>
    <x v="3"/>
    <x v="1"/>
    <x v="1"/>
    <x v="2"/>
    <x v="7"/>
    <x v="2"/>
    <x v="8"/>
    <x v="8"/>
    <x v="5"/>
    <x v="0"/>
    <s v="Austin"/>
    <m/>
  </r>
  <r>
    <x v="9"/>
    <s v="Madeline Walker"/>
    <x v="4"/>
    <x v="1"/>
    <x v="2"/>
    <x v="0"/>
    <x v="2"/>
    <x v="8"/>
    <x v="0"/>
    <x v="9"/>
    <x v="9"/>
    <x v="1"/>
    <x v="0"/>
    <s v="Chicago"/>
    <m/>
  </r>
  <r>
    <x v="10"/>
    <s v="Savannah Ali"/>
    <x v="0"/>
    <x v="4"/>
    <x v="1"/>
    <x v="0"/>
    <x v="1"/>
    <x v="9"/>
    <x v="0"/>
    <x v="10"/>
    <x v="10"/>
    <x v="0"/>
    <x v="0"/>
    <s v="Miami"/>
    <m/>
  </r>
  <r>
    <x v="11"/>
    <s v="Camila Rogers"/>
    <x v="8"/>
    <x v="5"/>
    <x v="2"/>
    <x v="0"/>
    <x v="2"/>
    <x v="5"/>
    <x v="2"/>
    <x v="11"/>
    <x v="11"/>
    <x v="1"/>
    <x v="0"/>
    <s v="Seattle"/>
    <m/>
  </r>
  <r>
    <x v="12"/>
    <s v="Eli Jones"/>
    <x v="6"/>
    <x v="4"/>
    <x v="1"/>
    <x v="1"/>
    <x v="2"/>
    <x v="1"/>
    <x v="1"/>
    <x v="12"/>
    <x v="12"/>
    <x v="6"/>
    <x v="0"/>
    <s v="Austin"/>
    <m/>
  </r>
  <r>
    <x v="13"/>
    <s v="Everleigh Ng"/>
    <x v="0"/>
    <x v="1"/>
    <x v="0"/>
    <x v="0"/>
    <x v="1"/>
    <x v="10"/>
    <x v="0"/>
    <x v="13"/>
    <x v="13"/>
    <x v="4"/>
    <x v="1"/>
    <s v="Shanghai"/>
    <m/>
  </r>
  <r>
    <x v="14"/>
    <s v="Robert Yang"/>
    <x v="4"/>
    <x v="3"/>
    <x v="2"/>
    <x v="1"/>
    <x v="1"/>
    <x v="11"/>
    <x v="0"/>
    <x v="14"/>
    <x v="14"/>
    <x v="1"/>
    <x v="0"/>
    <s v="Austin"/>
    <d v="2020-03-09T00:00:00"/>
  </r>
  <r>
    <x v="15"/>
    <s v="Isabella Xi"/>
    <x v="9"/>
    <x v="6"/>
    <x v="0"/>
    <x v="0"/>
    <x v="1"/>
    <x v="12"/>
    <x v="0"/>
    <x v="15"/>
    <x v="15"/>
    <x v="7"/>
    <x v="0"/>
    <s v="Seattle"/>
    <m/>
  </r>
  <r>
    <x v="16"/>
    <s v="Bella Powell"/>
    <x v="2"/>
    <x v="1"/>
    <x v="0"/>
    <x v="0"/>
    <x v="0"/>
    <x v="13"/>
    <x v="1"/>
    <x v="16"/>
    <x v="16"/>
    <x v="2"/>
    <x v="0"/>
    <s v="Phoenix"/>
    <m/>
  </r>
  <r>
    <x v="17"/>
    <s v="Camila Silva"/>
    <x v="0"/>
    <x v="6"/>
    <x v="2"/>
    <x v="0"/>
    <x v="3"/>
    <x v="14"/>
    <x v="1"/>
    <x v="17"/>
    <x v="17"/>
    <x v="8"/>
    <x v="0"/>
    <s v="Seattle"/>
    <m/>
  </r>
  <r>
    <x v="18"/>
    <s v="David Barnes"/>
    <x v="2"/>
    <x v="0"/>
    <x v="3"/>
    <x v="1"/>
    <x v="2"/>
    <x v="14"/>
    <x v="1"/>
    <x v="18"/>
    <x v="18"/>
    <x v="9"/>
    <x v="0"/>
    <s v="Columbus"/>
    <m/>
  </r>
  <r>
    <x v="19"/>
    <s v="Adam Dang"/>
    <x v="2"/>
    <x v="2"/>
    <x v="0"/>
    <x v="1"/>
    <x v="1"/>
    <x v="15"/>
    <x v="0"/>
    <x v="19"/>
    <x v="19"/>
    <x v="10"/>
    <x v="1"/>
    <s v="Chongqing"/>
    <m/>
  </r>
  <r>
    <x v="20"/>
    <s v="Elias Alvarado"/>
    <x v="0"/>
    <x v="0"/>
    <x v="1"/>
    <x v="1"/>
    <x v="3"/>
    <x v="16"/>
    <x v="1"/>
    <x v="20"/>
    <x v="20"/>
    <x v="4"/>
    <x v="2"/>
    <s v="Manaus"/>
    <m/>
  </r>
  <r>
    <x v="21"/>
    <s v="Eva Rivera"/>
    <x v="2"/>
    <x v="2"/>
    <x v="1"/>
    <x v="0"/>
    <x v="3"/>
    <x v="9"/>
    <x v="0"/>
    <x v="21"/>
    <x v="21"/>
    <x v="11"/>
    <x v="0"/>
    <s v="Miami"/>
    <m/>
  </r>
  <r>
    <x v="22"/>
    <s v="Logan Rivera"/>
    <x v="2"/>
    <x v="0"/>
    <x v="0"/>
    <x v="1"/>
    <x v="3"/>
    <x v="1"/>
    <x v="1"/>
    <x v="22"/>
    <x v="22"/>
    <x v="12"/>
    <x v="2"/>
    <s v="Rio de Janerio"/>
    <m/>
  </r>
  <r>
    <x v="23"/>
    <s v="Leonardo Dixon"/>
    <x v="7"/>
    <x v="2"/>
    <x v="2"/>
    <x v="1"/>
    <x v="2"/>
    <x v="17"/>
    <x v="0"/>
    <x v="23"/>
    <x v="23"/>
    <x v="1"/>
    <x v="0"/>
    <s v="Seattle"/>
    <m/>
  </r>
  <r>
    <x v="24"/>
    <s v="Mateo Her"/>
    <x v="9"/>
    <x v="2"/>
    <x v="2"/>
    <x v="1"/>
    <x v="1"/>
    <x v="18"/>
    <x v="0"/>
    <x v="24"/>
    <x v="24"/>
    <x v="13"/>
    <x v="1"/>
    <s v="Chongqing"/>
    <m/>
  </r>
  <r>
    <x v="25"/>
    <s v="Jose Henderson"/>
    <x v="2"/>
    <x v="4"/>
    <x v="2"/>
    <x v="1"/>
    <x v="0"/>
    <x v="12"/>
    <x v="0"/>
    <x v="25"/>
    <x v="25"/>
    <x v="14"/>
    <x v="0"/>
    <s v="Columbus"/>
    <m/>
  </r>
  <r>
    <x v="26"/>
    <s v="Abigail Mejia"/>
    <x v="10"/>
    <x v="5"/>
    <x v="3"/>
    <x v="0"/>
    <x v="3"/>
    <x v="16"/>
    <x v="1"/>
    <x v="26"/>
    <x v="26"/>
    <x v="1"/>
    <x v="2"/>
    <s v="Rio de Janerio"/>
    <m/>
  </r>
  <r>
    <x v="27"/>
    <s v="Wyatt Chin"/>
    <x v="9"/>
    <x v="5"/>
    <x v="2"/>
    <x v="1"/>
    <x v="1"/>
    <x v="19"/>
    <x v="0"/>
    <x v="27"/>
    <x v="27"/>
    <x v="13"/>
    <x v="0"/>
    <s v="Seattle"/>
    <m/>
  </r>
  <r>
    <x v="28"/>
    <s v="Carson Lu"/>
    <x v="11"/>
    <x v="5"/>
    <x v="2"/>
    <x v="1"/>
    <x v="1"/>
    <x v="14"/>
    <x v="1"/>
    <x v="28"/>
    <x v="28"/>
    <x v="15"/>
    <x v="1"/>
    <s v="Beijing"/>
    <m/>
  </r>
  <r>
    <x v="29"/>
    <s v="Dylan Choi"/>
    <x v="9"/>
    <x v="0"/>
    <x v="3"/>
    <x v="1"/>
    <x v="1"/>
    <x v="20"/>
    <x v="1"/>
    <x v="29"/>
    <x v="29"/>
    <x v="16"/>
    <x v="1"/>
    <s v="Beijing"/>
    <m/>
  </r>
  <r>
    <x v="30"/>
    <s v="Ezekiel Kumar"/>
    <x v="12"/>
    <x v="0"/>
    <x v="0"/>
    <x v="1"/>
    <x v="1"/>
    <x v="21"/>
    <x v="2"/>
    <x v="30"/>
    <x v="30"/>
    <x v="1"/>
    <x v="0"/>
    <s v="Columbus"/>
    <m/>
  </r>
  <r>
    <x v="31"/>
    <s v="Dominic Guzman"/>
    <x v="7"/>
    <x v="1"/>
    <x v="1"/>
    <x v="1"/>
    <x v="3"/>
    <x v="13"/>
    <x v="1"/>
    <x v="31"/>
    <x v="31"/>
    <x v="1"/>
    <x v="2"/>
    <s v="Manaus"/>
    <m/>
  </r>
  <r>
    <x v="32"/>
    <s v="Angel Powell"/>
    <x v="13"/>
    <x v="2"/>
    <x v="0"/>
    <x v="1"/>
    <x v="2"/>
    <x v="22"/>
    <x v="1"/>
    <x v="32"/>
    <x v="32"/>
    <x v="1"/>
    <x v="0"/>
    <s v="Seattle"/>
    <m/>
  </r>
  <r>
    <x v="33"/>
    <s v="Mateo Vu"/>
    <x v="5"/>
    <x v="2"/>
    <x v="2"/>
    <x v="1"/>
    <x v="1"/>
    <x v="23"/>
    <x v="2"/>
    <x v="33"/>
    <x v="33"/>
    <x v="1"/>
    <x v="1"/>
    <s v="Chongqing"/>
    <m/>
  </r>
  <r>
    <x v="34"/>
    <s v="Caroline Jenkins"/>
    <x v="7"/>
    <x v="1"/>
    <x v="0"/>
    <x v="0"/>
    <x v="2"/>
    <x v="5"/>
    <x v="2"/>
    <x v="34"/>
    <x v="34"/>
    <x v="1"/>
    <x v="0"/>
    <s v="Chicago"/>
    <m/>
  </r>
  <r>
    <x v="35"/>
    <s v="Nora Brown"/>
    <x v="14"/>
    <x v="0"/>
    <x v="1"/>
    <x v="0"/>
    <x v="2"/>
    <x v="24"/>
    <x v="0"/>
    <x v="35"/>
    <x v="35"/>
    <x v="1"/>
    <x v="0"/>
    <s v="Austin"/>
    <m/>
  </r>
  <r>
    <x v="36"/>
    <s v="Adeline Huang"/>
    <x v="8"/>
    <x v="5"/>
    <x v="1"/>
    <x v="0"/>
    <x v="1"/>
    <x v="8"/>
    <x v="0"/>
    <x v="36"/>
    <x v="36"/>
    <x v="1"/>
    <x v="1"/>
    <s v="Chengdu"/>
    <m/>
  </r>
  <r>
    <x v="37"/>
    <s v="Jackson Perry"/>
    <x v="9"/>
    <x v="6"/>
    <x v="0"/>
    <x v="1"/>
    <x v="2"/>
    <x v="5"/>
    <x v="2"/>
    <x v="37"/>
    <x v="37"/>
    <x v="7"/>
    <x v="0"/>
    <s v="Phoenix"/>
    <m/>
  </r>
  <r>
    <x v="38"/>
    <s v="Riley Padilla"/>
    <x v="1"/>
    <x v="0"/>
    <x v="1"/>
    <x v="0"/>
    <x v="3"/>
    <x v="25"/>
    <x v="0"/>
    <x v="38"/>
    <x v="38"/>
    <x v="1"/>
    <x v="0"/>
    <s v="Miami"/>
    <m/>
  </r>
  <r>
    <x v="39"/>
    <s v="Leah Pena"/>
    <x v="14"/>
    <x v="0"/>
    <x v="3"/>
    <x v="0"/>
    <x v="3"/>
    <x v="4"/>
    <x v="1"/>
    <x v="39"/>
    <x v="39"/>
    <x v="1"/>
    <x v="2"/>
    <s v="Manaus"/>
    <m/>
  </r>
  <r>
    <x v="40"/>
    <s v="Owen Lam"/>
    <x v="15"/>
    <x v="4"/>
    <x v="2"/>
    <x v="1"/>
    <x v="1"/>
    <x v="23"/>
    <x v="2"/>
    <x v="40"/>
    <x v="40"/>
    <x v="1"/>
    <x v="1"/>
    <s v="Chengdu"/>
    <d v="2017-07-16T00:00:00"/>
  </r>
  <r>
    <x v="41"/>
    <s v="Kennedy Foster"/>
    <x v="6"/>
    <x v="6"/>
    <x v="2"/>
    <x v="0"/>
    <x v="2"/>
    <x v="26"/>
    <x v="0"/>
    <x v="41"/>
    <x v="41"/>
    <x v="17"/>
    <x v="0"/>
    <s v="Austin"/>
    <m/>
  </r>
  <r>
    <x v="42"/>
    <s v="John Moore"/>
    <x v="9"/>
    <x v="0"/>
    <x v="2"/>
    <x v="1"/>
    <x v="2"/>
    <x v="27"/>
    <x v="0"/>
    <x v="42"/>
    <x v="42"/>
    <x v="18"/>
    <x v="0"/>
    <s v="Seattle"/>
    <m/>
  </r>
  <r>
    <x v="43"/>
    <s v="William Vu"/>
    <x v="5"/>
    <x v="2"/>
    <x v="2"/>
    <x v="1"/>
    <x v="1"/>
    <x v="17"/>
    <x v="0"/>
    <x v="43"/>
    <x v="43"/>
    <x v="1"/>
    <x v="1"/>
    <s v="Shanghai"/>
    <m/>
  </r>
  <r>
    <x v="44"/>
    <s v="Sadie Washington"/>
    <x v="0"/>
    <x v="6"/>
    <x v="0"/>
    <x v="0"/>
    <x v="2"/>
    <x v="7"/>
    <x v="2"/>
    <x v="44"/>
    <x v="44"/>
    <x v="15"/>
    <x v="0"/>
    <s v="Phoenix"/>
    <m/>
  </r>
  <r>
    <x v="45"/>
    <s v="Gabriel Holmes"/>
    <x v="14"/>
    <x v="0"/>
    <x v="0"/>
    <x v="1"/>
    <x v="2"/>
    <x v="28"/>
    <x v="0"/>
    <x v="45"/>
    <x v="45"/>
    <x v="1"/>
    <x v="0"/>
    <s v="Seattle"/>
    <m/>
  </r>
  <r>
    <x v="46"/>
    <s v="Wyatt Rojas"/>
    <x v="3"/>
    <x v="0"/>
    <x v="3"/>
    <x v="1"/>
    <x v="3"/>
    <x v="24"/>
    <x v="0"/>
    <x v="46"/>
    <x v="46"/>
    <x v="17"/>
    <x v="0"/>
    <s v="Austin"/>
    <m/>
  </r>
  <r>
    <x v="47"/>
    <s v="Eva Coleman"/>
    <x v="2"/>
    <x v="0"/>
    <x v="0"/>
    <x v="0"/>
    <x v="0"/>
    <x v="17"/>
    <x v="0"/>
    <x v="47"/>
    <x v="47"/>
    <x v="2"/>
    <x v="0"/>
    <s v="Seattle"/>
    <m/>
  </r>
  <r>
    <x v="48"/>
    <s v="Dominic Clark"/>
    <x v="10"/>
    <x v="5"/>
    <x v="0"/>
    <x v="1"/>
    <x v="2"/>
    <x v="27"/>
    <x v="0"/>
    <x v="48"/>
    <x v="48"/>
    <x v="1"/>
    <x v="0"/>
    <s v="Phoenix"/>
    <m/>
  </r>
  <r>
    <x v="49"/>
    <s v="Lucy Alexander"/>
    <x v="2"/>
    <x v="5"/>
    <x v="1"/>
    <x v="0"/>
    <x v="2"/>
    <x v="15"/>
    <x v="0"/>
    <x v="49"/>
    <x v="49"/>
    <x v="2"/>
    <x v="0"/>
    <s v="Seattle"/>
    <m/>
  </r>
  <r>
    <x v="50"/>
    <s v="Everleigh Washington"/>
    <x v="16"/>
    <x v="4"/>
    <x v="0"/>
    <x v="0"/>
    <x v="2"/>
    <x v="14"/>
    <x v="1"/>
    <x v="50"/>
    <x v="50"/>
    <x v="1"/>
    <x v="0"/>
    <s v="Phoenix"/>
    <m/>
  </r>
  <r>
    <x v="51"/>
    <s v="Leilani Butler"/>
    <x v="13"/>
    <x v="6"/>
    <x v="1"/>
    <x v="0"/>
    <x v="0"/>
    <x v="5"/>
    <x v="2"/>
    <x v="51"/>
    <x v="51"/>
    <x v="1"/>
    <x v="0"/>
    <s v="Phoenix"/>
    <m/>
  </r>
  <r>
    <x v="52"/>
    <s v="Peyton Huang"/>
    <x v="0"/>
    <x v="0"/>
    <x v="1"/>
    <x v="0"/>
    <x v="1"/>
    <x v="6"/>
    <x v="2"/>
    <x v="52"/>
    <x v="52"/>
    <x v="19"/>
    <x v="1"/>
    <s v="Beijing"/>
    <m/>
  </r>
  <r>
    <x v="53"/>
    <s v="John Contreras"/>
    <x v="13"/>
    <x v="6"/>
    <x v="1"/>
    <x v="1"/>
    <x v="3"/>
    <x v="25"/>
    <x v="0"/>
    <x v="53"/>
    <x v="53"/>
    <x v="1"/>
    <x v="0"/>
    <s v="Columbus"/>
    <m/>
  </r>
  <r>
    <x v="54"/>
    <s v="Rylee Yu"/>
    <x v="2"/>
    <x v="3"/>
    <x v="0"/>
    <x v="0"/>
    <x v="1"/>
    <x v="9"/>
    <x v="0"/>
    <x v="54"/>
    <x v="54"/>
    <x v="20"/>
    <x v="0"/>
    <s v="Seattle"/>
    <m/>
  </r>
  <r>
    <x v="55"/>
    <s v="Piper Lewis"/>
    <x v="17"/>
    <x v="5"/>
    <x v="0"/>
    <x v="0"/>
    <x v="2"/>
    <x v="29"/>
    <x v="0"/>
    <x v="55"/>
    <x v="55"/>
    <x v="1"/>
    <x v="0"/>
    <s v="Chicago"/>
    <m/>
  </r>
  <r>
    <x v="56"/>
    <s v="Stella Alexander"/>
    <x v="18"/>
    <x v="5"/>
    <x v="3"/>
    <x v="0"/>
    <x v="2"/>
    <x v="27"/>
    <x v="0"/>
    <x v="56"/>
    <x v="56"/>
    <x v="1"/>
    <x v="0"/>
    <s v="Chicago"/>
    <m/>
  </r>
  <r>
    <x v="57"/>
    <s v="Addison Do"/>
    <x v="19"/>
    <x v="5"/>
    <x v="1"/>
    <x v="0"/>
    <x v="1"/>
    <x v="30"/>
    <x v="0"/>
    <x v="57"/>
    <x v="57"/>
    <x v="1"/>
    <x v="0"/>
    <s v="Columbus"/>
    <m/>
  </r>
  <r>
    <x v="58"/>
    <s v="Zoey Jackson"/>
    <x v="20"/>
    <x v="4"/>
    <x v="1"/>
    <x v="0"/>
    <x v="0"/>
    <x v="30"/>
    <x v="0"/>
    <x v="58"/>
    <x v="58"/>
    <x v="1"/>
    <x v="0"/>
    <s v="Miami"/>
    <m/>
  </r>
  <r>
    <x v="59"/>
    <s v="John Chow"/>
    <x v="0"/>
    <x v="6"/>
    <x v="0"/>
    <x v="1"/>
    <x v="1"/>
    <x v="15"/>
    <x v="0"/>
    <x v="59"/>
    <x v="59"/>
    <x v="0"/>
    <x v="1"/>
    <s v="Chengdu"/>
    <m/>
  </r>
  <r>
    <x v="60"/>
    <s v="Ava Ayala"/>
    <x v="0"/>
    <x v="0"/>
    <x v="3"/>
    <x v="0"/>
    <x v="3"/>
    <x v="0"/>
    <x v="0"/>
    <x v="60"/>
    <x v="60"/>
    <x v="4"/>
    <x v="2"/>
    <s v="Manaus"/>
    <m/>
  </r>
  <r>
    <x v="61"/>
    <s v="Natalia Salazar"/>
    <x v="4"/>
    <x v="3"/>
    <x v="1"/>
    <x v="0"/>
    <x v="3"/>
    <x v="18"/>
    <x v="0"/>
    <x v="61"/>
    <x v="61"/>
    <x v="1"/>
    <x v="2"/>
    <s v="Manaus"/>
    <d v="2020-07-08T00:00:00"/>
  </r>
  <r>
    <x v="62"/>
    <s v="Skylar Carrillo"/>
    <x v="11"/>
    <x v="5"/>
    <x v="3"/>
    <x v="0"/>
    <x v="3"/>
    <x v="18"/>
    <x v="0"/>
    <x v="62"/>
    <x v="62"/>
    <x v="8"/>
    <x v="0"/>
    <s v="Austin"/>
    <d v="2021-06-24T00:00:00"/>
  </r>
  <r>
    <x v="63"/>
    <s v="Christian Sanders"/>
    <x v="9"/>
    <x v="4"/>
    <x v="2"/>
    <x v="1"/>
    <x v="0"/>
    <x v="15"/>
    <x v="0"/>
    <x v="63"/>
    <x v="63"/>
    <x v="21"/>
    <x v="0"/>
    <s v="Seattle"/>
    <m/>
  </r>
  <r>
    <x v="64"/>
    <s v="Penelope Coleman"/>
    <x v="7"/>
    <x v="1"/>
    <x v="3"/>
    <x v="0"/>
    <x v="0"/>
    <x v="9"/>
    <x v="0"/>
    <x v="64"/>
    <x v="64"/>
    <x v="1"/>
    <x v="0"/>
    <s v="Miami"/>
    <m/>
  </r>
  <r>
    <x v="65"/>
    <s v="Piper Richardson"/>
    <x v="4"/>
    <x v="2"/>
    <x v="3"/>
    <x v="0"/>
    <x v="2"/>
    <x v="31"/>
    <x v="0"/>
    <x v="65"/>
    <x v="65"/>
    <x v="1"/>
    <x v="0"/>
    <s v="Columbus"/>
    <m/>
  </r>
  <r>
    <x v="66"/>
    <s v="Everly Walker"/>
    <x v="16"/>
    <x v="4"/>
    <x v="2"/>
    <x v="0"/>
    <x v="2"/>
    <x v="12"/>
    <x v="0"/>
    <x v="66"/>
    <x v="66"/>
    <x v="1"/>
    <x v="0"/>
    <s v="Seattle"/>
    <d v="2014-01-22T00:00:00"/>
  </r>
  <r>
    <x v="67"/>
    <s v="Aurora Ali"/>
    <x v="6"/>
    <x v="6"/>
    <x v="0"/>
    <x v="0"/>
    <x v="1"/>
    <x v="23"/>
    <x v="2"/>
    <x v="67"/>
    <x v="67"/>
    <x v="3"/>
    <x v="0"/>
    <s v="Seattle"/>
    <m/>
  </r>
  <r>
    <x v="68"/>
    <s v="Penelope Guerrero"/>
    <x v="9"/>
    <x v="0"/>
    <x v="2"/>
    <x v="0"/>
    <x v="3"/>
    <x v="19"/>
    <x v="0"/>
    <x v="68"/>
    <x v="68"/>
    <x v="22"/>
    <x v="0"/>
    <s v="Seattle"/>
    <m/>
  </r>
  <r>
    <x v="69"/>
    <s v="Anna Mehta"/>
    <x v="21"/>
    <x v="0"/>
    <x v="2"/>
    <x v="0"/>
    <x v="1"/>
    <x v="24"/>
    <x v="0"/>
    <x v="69"/>
    <x v="69"/>
    <x v="1"/>
    <x v="0"/>
    <s v="Seattle"/>
    <m/>
  </r>
  <r>
    <x v="70"/>
    <s v="William Foster"/>
    <x v="17"/>
    <x v="5"/>
    <x v="1"/>
    <x v="1"/>
    <x v="2"/>
    <x v="32"/>
    <x v="1"/>
    <x v="70"/>
    <x v="70"/>
    <x v="1"/>
    <x v="0"/>
    <s v="Phoenix"/>
    <d v="2021-09-26T00:00:00"/>
  </r>
  <r>
    <x v="71"/>
    <s v="Jade Rojas"/>
    <x v="2"/>
    <x v="1"/>
    <x v="2"/>
    <x v="0"/>
    <x v="3"/>
    <x v="17"/>
    <x v="0"/>
    <x v="71"/>
    <x v="71"/>
    <x v="2"/>
    <x v="0"/>
    <s v="Phoenix"/>
    <m/>
  </r>
  <r>
    <x v="72"/>
    <s v="Isla Espinoza"/>
    <x v="6"/>
    <x v="3"/>
    <x v="2"/>
    <x v="0"/>
    <x v="3"/>
    <x v="31"/>
    <x v="0"/>
    <x v="72"/>
    <x v="72"/>
    <x v="6"/>
    <x v="2"/>
    <s v="Manaus"/>
    <m/>
  </r>
  <r>
    <x v="73"/>
    <s v="David Chu"/>
    <x v="8"/>
    <x v="5"/>
    <x v="3"/>
    <x v="1"/>
    <x v="1"/>
    <x v="0"/>
    <x v="0"/>
    <x v="73"/>
    <x v="73"/>
    <x v="1"/>
    <x v="0"/>
    <s v="Seattle"/>
    <m/>
  </r>
  <r>
    <x v="74"/>
    <s v="Thomas Padilla"/>
    <x v="9"/>
    <x v="6"/>
    <x v="0"/>
    <x v="1"/>
    <x v="3"/>
    <x v="4"/>
    <x v="1"/>
    <x v="74"/>
    <x v="74"/>
    <x v="23"/>
    <x v="2"/>
    <s v="Sao Paulo"/>
    <m/>
  </r>
  <r>
    <x v="75"/>
    <s v="Miles Salazar"/>
    <x v="12"/>
    <x v="0"/>
    <x v="1"/>
    <x v="1"/>
    <x v="3"/>
    <x v="9"/>
    <x v="0"/>
    <x v="75"/>
    <x v="75"/>
    <x v="1"/>
    <x v="2"/>
    <s v="Sao Paulo"/>
    <d v="2014-03-27T00:00:00"/>
  </r>
  <r>
    <x v="76"/>
    <s v="Mila Hong"/>
    <x v="22"/>
    <x v="5"/>
    <x v="0"/>
    <x v="0"/>
    <x v="1"/>
    <x v="23"/>
    <x v="2"/>
    <x v="76"/>
    <x v="76"/>
    <x v="1"/>
    <x v="1"/>
    <s v="Chongqing"/>
    <d v="2017-10-08T00:00:00"/>
  </r>
  <r>
    <x v="77"/>
    <s v="Benjamin Moua"/>
    <x v="3"/>
    <x v="0"/>
    <x v="1"/>
    <x v="1"/>
    <x v="1"/>
    <x v="28"/>
    <x v="0"/>
    <x v="77"/>
    <x v="77"/>
    <x v="24"/>
    <x v="1"/>
    <s v="Chongqing"/>
    <m/>
  </r>
  <r>
    <x v="78"/>
    <s v="Samuel Morales"/>
    <x v="13"/>
    <x v="1"/>
    <x v="3"/>
    <x v="1"/>
    <x v="3"/>
    <x v="8"/>
    <x v="0"/>
    <x v="78"/>
    <x v="78"/>
    <x v="1"/>
    <x v="0"/>
    <s v="Phoenix"/>
    <m/>
  </r>
  <r>
    <x v="79"/>
    <s v="John Soto"/>
    <x v="0"/>
    <x v="1"/>
    <x v="1"/>
    <x v="1"/>
    <x v="3"/>
    <x v="33"/>
    <x v="1"/>
    <x v="79"/>
    <x v="79"/>
    <x v="0"/>
    <x v="0"/>
    <s v="Phoenix"/>
    <m/>
  </r>
  <r>
    <x v="80"/>
    <s v="Joseph Martin"/>
    <x v="13"/>
    <x v="6"/>
    <x v="3"/>
    <x v="1"/>
    <x v="0"/>
    <x v="12"/>
    <x v="0"/>
    <x v="80"/>
    <x v="80"/>
    <x v="1"/>
    <x v="0"/>
    <s v="Miami"/>
    <m/>
  </r>
  <r>
    <x v="81"/>
    <s v="Jose Ross"/>
    <x v="11"/>
    <x v="5"/>
    <x v="0"/>
    <x v="1"/>
    <x v="2"/>
    <x v="26"/>
    <x v="0"/>
    <x v="81"/>
    <x v="81"/>
    <x v="19"/>
    <x v="0"/>
    <s v="Miami"/>
    <m/>
  </r>
  <r>
    <x v="82"/>
    <s v="Parker James"/>
    <x v="10"/>
    <x v="5"/>
    <x v="2"/>
    <x v="1"/>
    <x v="0"/>
    <x v="15"/>
    <x v="0"/>
    <x v="26"/>
    <x v="82"/>
    <x v="1"/>
    <x v="0"/>
    <s v="Austin"/>
    <m/>
  </r>
  <r>
    <x v="83"/>
    <s v="Everleigh Fernandez"/>
    <x v="2"/>
    <x v="5"/>
    <x v="0"/>
    <x v="0"/>
    <x v="3"/>
    <x v="23"/>
    <x v="2"/>
    <x v="82"/>
    <x v="83"/>
    <x v="12"/>
    <x v="2"/>
    <s v="Manaus"/>
    <d v="2020-12-21T00:00:00"/>
  </r>
  <r>
    <x v="84"/>
    <s v="Lincoln Hall"/>
    <x v="2"/>
    <x v="3"/>
    <x v="2"/>
    <x v="1"/>
    <x v="2"/>
    <x v="3"/>
    <x v="2"/>
    <x v="83"/>
    <x v="84"/>
    <x v="25"/>
    <x v="0"/>
    <s v="Chicago"/>
    <m/>
  </r>
  <r>
    <x v="85"/>
    <s v="Willow Mai"/>
    <x v="20"/>
    <x v="4"/>
    <x v="1"/>
    <x v="0"/>
    <x v="1"/>
    <x v="15"/>
    <x v="0"/>
    <x v="84"/>
    <x v="85"/>
    <x v="1"/>
    <x v="1"/>
    <s v="Chengdu"/>
    <m/>
  </r>
  <r>
    <x v="86"/>
    <s v="Jack Cheng"/>
    <x v="2"/>
    <x v="4"/>
    <x v="1"/>
    <x v="1"/>
    <x v="1"/>
    <x v="34"/>
    <x v="0"/>
    <x v="85"/>
    <x v="86"/>
    <x v="7"/>
    <x v="1"/>
    <s v="Beijing"/>
    <m/>
  </r>
  <r>
    <x v="87"/>
    <s v="Genesis Navarro"/>
    <x v="21"/>
    <x v="0"/>
    <x v="3"/>
    <x v="0"/>
    <x v="3"/>
    <x v="12"/>
    <x v="0"/>
    <x v="86"/>
    <x v="87"/>
    <x v="1"/>
    <x v="2"/>
    <s v="Manaus"/>
    <m/>
  </r>
  <r>
    <x v="88"/>
    <s v="Eliza Hernandez"/>
    <x v="23"/>
    <x v="0"/>
    <x v="3"/>
    <x v="0"/>
    <x v="3"/>
    <x v="35"/>
    <x v="0"/>
    <x v="87"/>
    <x v="88"/>
    <x v="1"/>
    <x v="2"/>
    <s v="Rio de Janerio"/>
    <m/>
  </r>
  <r>
    <x v="89"/>
    <s v="Gabriel Brooks"/>
    <x v="24"/>
    <x v="0"/>
    <x v="1"/>
    <x v="1"/>
    <x v="2"/>
    <x v="7"/>
    <x v="2"/>
    <x v="88"/>
    <x v="89"/>
    <x v="1"/>
    <x v="0"/>
    <s v="Miami"/>
    <m/>
  </r>
  <r>
    <x v="90"/>
    <s v="Jack Huynh"/>
    <x v="6"/>
    <x v="6"/>
    <x v="0"/>
    <x v="1"/>
    <x v="1"/>
    <x v="5"/>
    <x v="2"/>
    <x v="89"/>
    <x v="90"/>
    <x v="4"/>
    <x v="1"/>
    <s v="Chongqing"/>
    <d v="2019-12-22T00:00:00"/>
  </r>
  <r>
    <x v="91"/>
    <s v="Everly Chow"/>
    <x v="0"/>
    <x v="1"/>
    <x v="2"/>
    <x v="0"/>
    <x v="1"/>
    <x v="29"/>
    <x v="0"/>
    <x v="90"/>
    <x v="91"/>
    <x v="0"/>
    <x v="1"/>
    <s v="Beijing"/>
    <m/>
  </r>
  <r>
    <x v="92"/>
    <s v="Amelia Salazar"/>
    <x v="13"/>
    <x v="1"/>
    <x v="3"/>
    <x v="0"/>
    <x v="3"/>
    <x v="3"/>
    <x v="2"/>
    <x v="91"/>
    <x v="92"/>
    <x v="1"/>
    <x v="2"/>
    <s v="Sao Paulo"/>
    <m/>
  </r>
  <r>
    <x v="93"/>
    <s v="Xavier Zheng"/>
    <x v="5"/>
    <x v="2"/>
    <x v="1"/>
    <x v="1"/>
    <x v="1"/>
    <x v="11"/>
    <x v="0"/>
    <x v="92"/>
    <x v="93"/>
    <x v="1"/>
    <x v="0"/>
    <s v="Austin"/>
    <m/>
  </r>
  <r>
    <x v="94"/>
    <s v="Matthew Chau"/>
    <x v="15"/>
    <x v="4"/>
    <x v="0"/>
    <x v="1"/>
    <x v="1"/>
    <x v="26"/>
    <x v="0"/>
    <x v="93"/>
    <x v="94"/>
    <x v="1"/>
    <x v="0"/>
    <s v="Seattle"/>
    <m/>
  </r>
  <r>
    <x v="95"/>
    <s v="Mia Cheng"/>
    <x v="0"/>
    <x v="2"/>
    <x v="1"/>
    <x v="0"/>
    <x v="1"/>
    <x v="8"/>
    <x v="0"/>
    <x v="94"/>
    <x v="95"/>
    <x v="8"/>
    <x v="0"/>
    <s v="Phoenix"/>
    <m/>
  </r>
  <r>
    <x v="96"/>
    <s v="Rylee Yu"/>
    <x v="9"/>
    <x v="1"/>
    <x v="2"/>
    <x v="0"/>
    <x v="1"/>
    <x v="36"/>
    <x v="0"/>
    <x v="95"/>
    <x v="96"/>
    <x v="7"/>
    <x v="1"/>
    <s v="Beijing"/>
    <m/>
  </r>
  <r>
    <x v="97"/>
    <s v="Zoe Romero"/>
    <x v="23"/>
    <x v="0"/>
    <x v="1"/>
    <x v="0"/>
    <x v="3"/>
    <x v="24"/>
    <x v="0"/>
    <x v="96"/>
    <x v="97"/>
    <x v="1"/>
    <x v="2"/>
    <s v="Sao Paulo"/>
    <m/>
  </r>
  <r>
    <x v="98"/>
    <s v="Nolan Bui"/>
    <x v="3"/>
    <x v="0"/>
    <x v="0"/>
    <x v="1"/>
    <x v="1"/>
    <x v="21"/>
    <x v="2"/>
    <x v="97"/>
    <x v="98"/>
    <x v="24"/>
    <x v="1"/>
    <s v="Shanghai"/>
    <m/>
  </r>
  <r>
    <x v="99"/>
    <s v="Nevaeh Jones"/>
    <x v="9"/>
    <x v="2"/>
    <x v="1"/>
    <x v="0"/>
    <x v="2"/>
    <x v="11"/>
    <x v="0"/>
    <x v="98"/>
    <x v="99"/>
    <x v="7"/>
    <x v="0"/>
    <s v="Austin"/>
    <m/>
  </r>
  <r>
    <x v="100"/>
    <s v="Samantha Adams"/>
    <x v="22"/>
    <x v="5"/>
    <x v="0"/>
    <x v="0"/>
    <x v="2"/>
    <x v="15"/>
    <x v="0"/>
    <x v="99"/>
    <x v="100"/>
    <x v="1"/>
    <x v="0"/>
    <s v="Seattle"/>
    <m/>
  </r>
  <r>
    <x v="101"/>
    <s v="Madeline Shin"/>
    <x v="3"/>
    <x v="0"/>
    <x v="2"/>
    <x v="0"/>
    <x v="1"/>
    <x v="35"/>
    <x v="0"/>
    <x v="100"/>
    <x v="101"/>
    <x v="6"/>
    <x v="0"/>
    <s v="Seattle"/>
    <m/>
  </r>
  <r>
    <x v="102"/>
    <s v="Noah King"/>
    <x v="25"/>
    <x v="5"/>
    <x v="2"/>
    <x v="1"/>
    <x v="0"/>
    <x v="16"/>
    <x v="1"/>
    <x v="101"/>
    <x v="102"/>
    <x v="1"/>
    <x v="0"/>
    <s v="Miami"/>
    <m/>
  </r>
  <r>
    <x v="103"/>
    <s v="Leilani Chow"/>
    <x v="2"/>
    <x v="4"/>
    <x v="3"/>
    <x v="0"/>
    <x v="1"/>
    <x v="5"/>
    <x v="2"/>
    <x v="102"/>
    <x v="103"/>
    <x v="26"/>
    <x v="1"/>
    <s v="Beijing"/>
    <m/>
  </r>
  <r>
    <x v="104"/>
    <s v="Connor Simmons"/>
    <x v="13"/>
    <x v="3"/>
    <x v="2"/>
    <x v="1"/>
    <x v="2"/>
    <x v="0"/>
    <x v="0"/>
    <x v="103"/>
    <x v="104"/>
    <x v="1"/>
    <x v="0"/>
    <s v="Miami"/>
    <d v="2018-10-12T00:00:00"/>
  </r>
  <r>
    <x v="105"/>
    <s v="Grayson Cooper"/>
    <x v="0"/>
    <x v="1"/>
    <x v="2"/>
    <x v="1"/>
    <x v="0"/>
    <x v="14"/>
    <x v="1"/>
    <x v="104"/>
    <x v="105"/>
    <x v="4"/>
    <x v="0"/>
    <s v="Columbus"/>
    <m/>
  </r>
  <r>
    <x v="106"/>
    <s v="Ivy Soto"/>
    <x v="17"/>
    <x v="5"/>
    <x v="0"/>
    <x v="0"/>
    <x v="3"/>
    <x v="2"/>
    <x v="0"/>
    <x v="105"/>
    <x v="106"/>
    <x v="1"/>
    <x v="0"/>
    <s v="Austin"/>
    <m/>
  </r>
  <r>
    <x v="107"/>
    <s v="Aurora Simmons"/>
    <x v="25"/>
    <x v="5"/>
    <x v="3"/>
    <x v="0"/>
    <x v="2"/>
    <x v="10"/>
    <x v="0"/>
    <x v="106"/>
    <x v="107"/>
    <x v="1"/>
    <x v="0"/>
    <s v="Austin"/>
    <m/>
  </r>
  <r>
    <x v="108"/>
    <s v="Andrew Thomas"/>
    <x v="8"/>
    <x v="5"/>
    <x v="1"/>
    <x v="1"/>
    <x v="2"/>
    <x v="9"/>
    <x v="0"/>
    <x v="107"/>
    <x v="108"/>
    <x v="1"/>
    <x v="0"/>
    <s v="Columbus"/>
    <m/>
  </r>
  <r>
    <x v="109"/>
    <s v="Ezekiel Desai"/>
    <x v="2"/>
    <x v="1"/>
    <x v="0"/>
    <x v="1"/>
    <x v="1"/>
    <x v="34"/>
    <x v="0"/>
    <x v="108"/>
    <x v="109"/>
    <x v="27"/>
    <x v="0"/>
    <s v="Seattle"/>
    <m/>
  </r>
  <r>
    <x v="110"/>
    <s v="Gabriella Gupta"/>
    <x v="26"/>
    <x v="2"/>
    <x v="3"/>
    <x v="0"/>
    <x v="1"/>
    <x v="12"/>
    <x v="0"/>
    <x v="109"/>
    <x v="110"/>
    <x v="1"/>
    <x v="1"/>
    <s v="Shanghai"/>
    <m/>
  </r>
  <r>
    <x v="111"/>
    <s v="Skylar Liu"/>
    <x v="2"/>
    <x v="0"/>
    <x v="0"/>
    <x v="0"/>
    <x v="1"/>
    <x v="7"/>
    <x v="2"/>
    <x v="110"/>
    <x v="111"/>
    <x v="0"/>
    <x v="1"/>
    <s v="Chengdu"/>
    <m/>
  </r>
  <r>
    <x v="112"/>
    <s v="Nova Coleman"/>
    <x v="27"/>
    <x v="0"/>
    <x v="1"/>
    <x v="0"/>
    <x v="2"/>
    <x v="18"/>
    <x v="0"/>
    <x v="111"/>
    <x v="112"/>
    <x v="1"/>
    <x v="0"/>
    <s v="Miami"/>
    <m/>
  </r>
  <r>
    <x v="113"/>
    <s v="Evelyn Dinh"/>
    <x v="2"/>
    <x v="2"/>
    <x v="0"/>
    <x v="0"/>
    <x v="1"/>
    <x v="12"/>
    <x v="0"/>
    <x v="112"/>
    <x v="113"/>
    <x v="11"/>
    <x v="0"/>
    <s v="Columbus"/>
    <m/>
  </r>
  <r>
    <x v="114"/>
    <s v="Brooks Marquez"/>
    <x v="9"/>
    <x v="2"/>
    <x v="3"/>
    <x v="1"/>
    <x v="3"/>
    <x v="22"/>
    <x v="1"/>
    <x v="113"/>
    <x v="114"/>
    <x v="21"/>
    <x v="0"/>
    <s v="Chicago"/>
    <m/>
  </r>
  <r>
    <x v="115"/>
    <s v="Connor Joseph"/>
    <x v="2"/>
    <x v="4"/>
    <x v="3"/>
    <x v="1"/>
    <x v="2"/>
    <x v="2"/>
    <x v="0"/>
    <x v="114"/>
    <x v="115"/>
    <x v="0"/>
    <x v="0"/>
    <s v="Chicago"/>
    <m/>
  </r>
  <r>
    <x v="116"/>
    <s v="Mia Lam"/>
    <x v="0"/>
    <x v="0"/>
    <x v="1"/>
    <x v="0"/>
    <x v="1"/>
    <x v="37"/>
    <x v="0"/>
    <x v="115"/>
    <x v="116"/>
    <x v="28"/>
    <x v="0"/>
    <s v="Austin"/>
    <m/>
  </r>
  <r>
    <x v="117"/>
    <s v="Scarlett Rodriguez"/>
    <x v="4"/>
    <x v="1"/>
    <x v="1"/>
    <x v="0"/>
    <x v="3"/>
    <x v="33"/>
    <x v="1"/>
    <x v="116"/>
    <x v="117"/>
    <x v="1"/>
    <x v="2"/>
    <s v="Manaus"/>
    <m/>
  </r>
  <r>
    <x v="118"/>
    <s v="Cora Rivera"/>
    <x v="4"/>
    <x v="6"/>
    <x v="3"/>
    <x v="0"/>
    <x v="3"/>
    <x v="34"/>
    <x v="0"/>
    <x v="117"/>
    <x v="118"/>
    <x v="1"/>
    <x v="0"/>
    <s v="Seattle"/>
    <m/>
  </r>
  <r>
    <x v="119"/>
    <s v="Liam Jung"/>
    <x v="6"/>
    <x v="1"/>
    <x v="3"/>
    <x v="1"/>
    <x v="1"/>
    <x v="38"/>
    <x v="0"/>
    <x v="118"/>
    <x v="119"/>
    <x v="3"/>
    <x v="1"/>
    <s v="Chengdu"/>
    <m/>
  </r>
  <r>
    <x v="120"/>
    <s v="Sophia Huynh"/>
    <x v="14"/>
    <x v="0"/>
    <x v="1"/>
    <x v="0"/>
    <x v="1"/>
    <x v="0"/>
    <x v="0"/>
    <x v="119"/>
    <x v="120"/>
    <x v="1"/>
    <x v="0"/>
    <s v="Miami"/>
    <m/>
  </r>
  <r>
    <x v="121"/>
    <s v="Athena Carrillo"/>
    <x v="13"/>
    <x v="1"/>
    <x v="2"/>
    <x v="0"/>
    <x v="3"/>
    <x v="38"/>
    <x v="0"/>
    <x v="120"/>
    <x v="121"/>
    <x v="1"/>
    <x v="0"/>
    <s v="Columbus"/>
    <m/>
  </r>
  <r>
    <x v="122"/>
    <s v="Greyson Sanders"/>
    <x v="21"/>
    <x v="0"/>
    <x v="2"/>
    <x v="1"/>
    <x v="0"/>
    <x v="21"/>
    <x v="2"/>
    <x v="121"/>
    <x v="122"/>
    <x v="1"/>
    <x v="0"/>
    <s v="Chicago"/>
    <m/>
  </r>
  <r>
    <x v="123"/>
    <s v="Vivian Lewis"/>
    <x v="6"/>
    <x v="6"/>
    <x v="1"/>
    <x v="0"/>
    <x v="2"/>
    <x v="13"/>
    <x v="1"/>
    <x v="122"/>
    <x v="123"/>
    <x v="4"/>
    <x v="0"/>
    <s v="Columbus"/>
    <m/>
  </r>
  <r>
    <x v="124"/>
    <s v="Elena Vang"/>
    <x v="7"/>
    <x v="1"/>
    <x v="3"/>
    <x v="0"/>
    <x v="1"/>
    <x v="27"/>
    <x v="0"/>
    <x v="123"/>
    <x v="124"/>
    <x v="1"/>
    <x v="1"/>
    <s v="Beijing"/>
    <m/>
  </r>
  <r>
    <x v="125"/>
    <s v="Natalia Diaz"/>
    <x v="19"/>
    <x v="5"/>
    <x v="3"/>
    <x v="0"/>
    <x v="3"/>
    <x v="39"/>
    <x v="1"/>
    <x v="124"/>
    <x v="125"/>
    <x v="1"/>
    <x v="0"/>
    <s v="Austin"/>
    <m/>
  </r>
  <r>
    <x v="126"/>
    <s v="Mila Leung"/>
    <x v="4"/>
    <x v="6"/>
    <x v="3"/>
    <x v="0"/>
    <x v="1"/>
    <x v="38"/>
    <x v="0"/>
    <x v="125"/>
    <x v="126"/>
    <x v="1"/>
    <x v="1"/>
    <s v="Beijing"/>
    <m/>
  </r>
  <r>
    <x v="127"/>
    <s v="Ava Nelson"/>
    <x v="28"/>
    <x v="0"/>
    <x v="1"/>
    <x v="0"/>
    <x v="2"/>
    <x v="20"/>
    <x v="1"/>
    <x v="126"/>
    <x v="127"/>
    <x v="1"/>
    <x v="0"/>
    <s v="Phoenix"/>
    <m/>
  </r>
  <r>
    <x v="128"/>
    <s v="Mateo Chu"/>
    <x v="17"/>
    <x v="5"/>
    <x v="2"/>
    <x v="1"/>
    <x v="1"/>
    <x v="5"/>
    <x v="2"/>
    <x v="127"/>
    <x v="128"/>
    <x v="1"/>
    <x v="1"/>
    <s v="Chengdu"/>
    <m/>
  </r>
  <r>
    <x v="129"/>
    <s v="Isla Lai"/>
    <x v="9"/>
    <x v="1"/>
    <x v="3"/>
    <x v="0"/>
    <x v="1"/>
    <x v="17"/>
    <x v="0"/>
    <x v="128"/>
    <x v="129"/>
    <x v="29"/>
    <x v="1"/>
    <s v="Shanghai"/>
    <m/>
  </r>
  <r>
    <x v="130"/>
    <s v="Ezekiel Reed"/>
    <x v="0"/>
    <x v="0"/>
    <x v="1"/>
    <x v="1"/>
    <x v="2"/>
    <x v="17"/>
    <x v="0"/>
    <x v="129"/>
    <x v="130"/>
    <x v="15"/>
    <x v="0"/>
    <s v="Miami"/>
    <d v="2021-05-01T00:00:00"/>
  </r>
  <r>
    <x v="131"/>
    <s v="Nolan Guzman"/>
    <x v="17"/>
    <x v="5"/>
    <x v="2"/>
    <x v="1"/>
    <x v="3"/>
    <x v="30"/>
    <x v="0"/>
    <x v="130"/>
    <x v="131"/>
    <x v="1"/>
    <x v="2"/>
    <s v="Sao Paulo"/>
    <m/>
  </r>
  <r>
    <x v="132"/>
    <s v="Everleigh Espinoza"/>
    <x v="2"/>
    <x v="4"/>
    <x v="1"/>
    <x v="0"/>
    <x v="3"/>
    <x v="36"/>
    <x v="0"/>
    <x v="131"/>
    <x v="132"/>
    <x v="12"/>
    <x v="0"/>
    <s v="Austin"/>
    <m/>
  </r>
  <r>
    <x v="133"/>
    <s v="Evelyn Jung"/>
    <x v="7"/>
    <x v="2"/>
    <x v="0"/>
    <x v="0"/>
    <x v="1"/>
    <x v="23"/>
    <x v="2"/>
    <x v="132"/>
    <x v="133"/>
    <x v="1"/>
    <x v="1"/>
    <s v="Beijing"/>
    <m/>
  </r>
  <r>
    <x v="134"/>
    <s v="Sophie Silva"/>
    <x v="9"/>
    <x v="5"/>
    <x v="3"/>
    <x v="0"/>
    <x v="3"/>
    <x v="21"/>
    <x v="2"/>
    <x v="133"/>
    <x v="134"/>
    <x v="23"/>
    <x v="2"/>
    <s v="Rio de Janerio"/>
    <m/>
  </r>
  <r>
    <x v="135"/>
    <s v="Mateo Williams"/>
    <x v="14"/>
    <x v="0"/>
    <x v="1"/>
    <x v="1"/>
    <x v="2"/>
    <x v="28"/>
    <x v="0"/>
    <x v="134"/>
    <x v="135"/>
    <x v="1"/>
    <x v="0"/>
    <s v="Austin"/>
    <m/>
  </r>
  <r>
    <x v="136"/>
    <s v="Kennedy Rahman"/>
    <x v="9"/>
    <x v="4"/>
    <x v="1"/>
    <x v="0"/>
    <x v="1"/>
    <x v="37"/>
    <x v="0"/>
    <x v="135"/>
    <x v="136"/>
    <x v="21"/>
    <x v="1"/>
    <s v="Chongqing"/>
    <m/>
  </r>
  <r>
    <x v="137"/>
    <s v="Levi Mendez"/>
    <x v="9"/>
    <x v="2"/>
    <x v="0"/>
    <x v="1"/>
    <x v="3"/>
    <x v="38"/>
    <x v="0"/>
    <x v="136"/>
    <x v="137"/>
    <x v="7"/>
    <x v="2"/>
    <s v="Rio de Janerio"/>
    <m/>
  </r>
  <r>
    <x v="138"/>
    <s v="Julian Fong"/>
    <x v="10"/>
    <x v="5"/>
    <x v="2"/>
    <x v="1"/>
    <x v="1"/>
    <x v="22"/>
    <x v="1"/>
    <x v="137"/>
    <x v="138"/>
    <x v="1"/>
    <x v="1"/>
    <s v="Chongqing"/>
    <m/>
  </r>
  <r>
    <x v="139"/>
    <s v="Nevaeh Kang"/>
    <x v="18"/>
    <x v="5"/>
    <x v="0"/>
    <x v="0"/>
    <x v="1"/>
    <x v="30"/>
    <x v="0"/>
    <x v="138"/>
    <x v="139"/>
    <x v="1"/>
    <x v="1"/>
    <s v="Chengdu"/>
    <m/>
  </r>
  <r>
    <x v="140"/>
    <s v="Hannah Nelson"/>
    <x v="4"/>
    <x v="6"/>
    <x v="2"/>
    <x v="0"/>
    <x v="2"/>
    <x v="25"/>
    <x v="0"/>
    <x v="139"/>
    <x v="140"/>
    <x v="1"/>
    <x v="0"/>
    <s v="Austin"/>
    <m/>
  </r>
  <r>
    <x v="141"/>
    <s v="Anthony Rogers"/>
    <x v="9"/>
    <x v="5"/>
    <x v="3"/>
    <x v="1"/>
    <x v="2"/>
    <x v="29"/>
    <x v="0"/>
    <x v="140"/>
    <x v="141"/>
    <x v="7"/>
    <x v="0"/>
    <s v="Columbus"/>
    <m/>
  </r>
  <r>
    <x v="142"/>
    <s v="Paisley Kang"/>
    <x v="9"/>
    <x v="4"/>
    <x v="3"/>
    <x v="0"/>
    <x v="1"/>
    <x v="22"/>
    <x v="1"/>
    <x v="141"/>
    <x v="142"/>
    <x v="29"/>
    <x v="1"/>
    <s v="Beijing"/>
    <m/>
  </r>
  <r>
    <x v="143"/>
    <s v="Matthew Gupta"/>
    <x v="24"/>
    <x v="0"/>
    <x v="2"/>
    <x v="1"/>
    <x v="1"/>
    <x v="15"/>
    <x v="0"/>
    <x v="142"/>
    <x v="143"/>
    <x v="1"/>
    <x v="1"/>
    <s v="Beijing"/>
    <m/>
  </r>
  <r>
    <x v="144"/>
    <s v="Silas Chavez"/>
    <x v="1"/>
    <x v="0"/>
    <x v="0"/>
    <x v="1"/>
    <x v="3"/>
    <x v="10"/>
    <x v="0"/>
    <x v="143"/>
    <x v="144"/>
    <x v="1"/>
    <x v="0"/>
    <s v="Columbus"/>
    <m/>
  </r>
  <r>
    <x v="145"/>
    <s v="Colton Thao"/>
    <x v="6"/>
    <x v="4"/>
    <x v="1"/>
    <x v="1"/>
    <x v="1"/>
    <x v="0"/>
    <x v="0"/>
    <x v="144"/>
    <x v="145"/>
    <x v="24"/>
    <x v="1"/>
    <s v="Chongqing"/>
    <m/>
  </r>
  <r>
    <x v="146"/>
    <s v="Genesis Perry"/>
    <x v="0"/>
    <x v="2"/>
    <x v="3"/>
    <x v="0"/>
    <x v="2"/>
    <x v="30"/>
    <x v="0"/>
    <x v="145"/>
    <x v="146"/>
    <x v="28"/>
    <x v="0"/>
    <s v="Columbus"/>
    <m/>
  </r>
  <r>
    <x v="147"/>
    <s v="Alexander Bryant"/>
    <x v="17"/>
    <x v="5"/>
    <x v="2"/>
    <x v="1"/>
    <x v="2"/>
    <x v="23"/>
    <x v="2"/>
    <x v="146"/>
    <x v="147"/>
    <x v="1"/>
    <x v="0"/>
    <s v="Seattle"/>
    <m/>
  </r>
  <r>
    <x v="71"/>
    <s v="Elias Zhang"/>
    <x v="29"/>
    <x v="0"/>
    <x v="0"/>
    <x v="1"/>
    <x v="1"/>
    <x v="36"/>
    <x v="0"/>
    <x v="147"/>
    <x v="148"/>
    <x v="1"/>
    <x v="1"/>
    <s v="Beijing"/>
    <m/>
  </r>
  <r>
    <x v="148"/>
    <s v="Lily Carter"/>
    <x v="23"/>
    <x v="0"/>
    <x v="0"/>
    <x v="0"/>
    <x v="2"/>
    <x v="36"/>
    <x v="0"/>
    <x v="148"/>
    <x v="149"/>
    <x v="1"/>
    <x v="0"/>
    <s v="Phoenix"/>
    <m/>
  </r>
  <r>
    <x v="149"/>
    <s v="Joseph Ruiz"/>
    <x v="17"/>
    <x v="5"/>
    <x v="1"/>
    <x v="1"/>
    <x v="3"/>
    <x v="15"/>
    <x v="0"/>
    <x v="149"/>
    <x v="150"/>
    <x v="1"/>
    <x v="2"/>
    <s v="Sao Paulo"/>
    <m/>
  </r>
  <r>
    <x v="150"/>
    <s v="Avery Bailey"/>
    <x v="4"/>
    <x v="2"/>
    <x v="2"/>
    <x v="0"/>
    <x v="2"/>
    <x v="37"/>
    <x v="0"/>
    <x v="150"/>
    <x v="151"/>
    <x v="1"/>
    <x v="0"/>
    <s v="Phoenix"/>
    <m/>
  </r>
  <r>
    <x v="151"/>
    <s v="Miles Hsu"/>
    <x v="13"/>
    <x v="1"/>
    <x v="0"/>
    <x v="1"/>
    <x v="1"/>
    <x v="0"/>
    <x v="0"/>
    <x v="151"/>
    <x v="152"/>
    <x v="1"/>
    <x v="1"/>
    <s v="Chengdu"/>
    <m/>
  </r>
  <r>
    <x v="152"/>
    <s v="Piper Cheng"/>
    <x v="14"/>
    <x v="0"/>
    <x v="1"/>
    <x v="0"/>
    <x v="1"/>
    <x v="39"/>
    <x v="1"/>
    <x v="152"/>
    <x v="153"/>
    <x v="1"/>
    <x v="0"/>
    <s v="Miami"/>
    <m/>
  </r>
  <r>
    <x v="153"/>
    <s v="Skylar Watson"/>
    <x v="23"/>
    <x v="0"/>
    <x v="2"/>
    <x v="0"/>
    <x v="2"/>
    <x v="21"/>
    <x v="2"/>
    <x v="153"/>
    <x v="154"/>
    <x v="1"/>
    <x v="0"/>
    <s v="Phoenix"/>
    <m/>
  </r>
  <r>
    <x v="154"/>
    <s v="Jaxon Park"/>
    <x v="23"/>
    <x v="0"/>
    <x v="1"/>
    <x v="1"/>
    <x v="1"/>
    <x v="29"/>
    <x v="0"/>
    <x v="154"/>
    <x v="155"/>
    <x v="1"/>
    <x v="1"/>
    <s v="Chengdu"/>
    <m/>
  </r>
  <r>
    <x v="155"/>
    <s v="Elijah Henry"/>
    <x v="6"/>
    <x v="0"/>
    <x v="3"/>
    <x v="1"/>
    <x v="2"/>
    <x v="24"/>
    <x v="0"/>
    <x v="155"/>
    <x v="156"/>
    <x v="4"/>
    <x v="0"/>
    <s v="Miami"/>
    <m/>
  </r>
  <r>
    <x v="156"/>
    <s v="Camila Watson"/>
    <x v="9"/>
    <x v="1"/>
    <x v="2"/>
    <x v="0"/>
    <x v="2"/>
    <x v="24"/>
    <x v="0"/>
    <x v="156"/>
    <x v="157"/>
    <x v="29"/>
    <x v="0"/>
    <s v="Austin"/>
    <m/>
  </r>
  <r>
    <x v="79"/>
    <s v="Lucas Thomas"/>
    <x v="6"/>
    <x v="3"/>
    <x v="0"/>
    <x v="1"/>
    <x v="2"/>
    <x v="0"/>
    <x v="0"/>
    <x v="157"/>
    <x v="158"/>
    <x v="17"/>
    <x v="0"/>
    <s v="Miami"/>
    <m/>
  </r>
  <r>
    <x v="88"/>
    <s v="Skylar Doan"/>
    <x v="15"/>
    <x v="4"/>
    <x v="0"/>
    <x v="0"/>
    <x v="1"/>
    <x v="32"/>
    <x v="1"/>
    <x v="158"/>
    <x v="159"/>
    <x v="1"/>
    <x v="0"/>
    <s v="Seattle"/>
    <d v="2013-12-13T00:00:00"/>
  </r>
  <r>
    <x v="157"/>
    <s v="Hudson Liu"/>
    <x v="11"/>
    <x v="5"/>
    <x v="2"/>
    <x v="1"/>
    <x v="1"/>
    <x v="8"/>
    <x v="0"/>
    <x v="159"/>
    <x v="160"/>
    <x v="0"/>
    <x v="0"/>
    <s v="Miami"/>
    <m/>
  </r>
  <r>
    <x v="158"/>
    <s v="Gianna Williams"/>
    <x v="10"/>
    <x v="5"/>
    <x v="0"/>
    <x v="0"/>
    <x v="0"/>
    <x v="5"/>
    <x v="2"/>
    <x v="160"/>
    <x v="161"/>
    <x v="1"/>
    <x v="0"/>
    <s v="Chicago"/>
    <m/>
  </r>
  <r>
    <x v="159"/>
    <s v="Jaxson Sandoval"/>
    <x v="4"/>
    <x v="2"/>
    <x v="2"/>
    <x v="1"/>
    <x v="3"/>
    <x v="22"/>
    <x v="1"/>
    <x v="161"/>
    <x v="162"/>
    <x v="1"/>
    <x v="2"/>
    <s v="Sao Paulo"/>
    <m/>
  </r>
  <r>
    <x v="160"/>
    <s v="Jameson Alvarado"/>
    <x v="14"/>
    <x v="0"/>
    <x v="1"/>
    <x v="1"/>
    <x v="3"/>
    <x v="40"/>
    <x v="0"/>
    <x v="12"/>
    <x v="163"/>
    <x v="1"/>
    <x v="2"/>
    <s v="Sao Paulo"/>
    <m/>
  </r>
  <r>
    <x v="161"/>
    <s v="Joseph Ly"/>
    <x v="9"/>
    <x v="6"/>
    <x v="2"/>
    <x v="1"/>
    <x v="1"/>
    <x v="28"/>
    <x v="0"/>
    <x v="162"/>
    <x v="164"/>
    <x v="13"/>
    <x v="1"/>
    <s v="Chongqing"/>
    <m/>
  </r>
  <r>
    <x v="162"/>
    <s v="Daniel Richardson"/>
    <x v="2"/>
    <x v="5"/>
    <x v="2"/>
    <x v="1"/>
    <x v="2"/>
    <x v="23"/>
    <x v="2"/>
    <x v="163"/>
    <x v="165"/>
    <x v="20"/>
    <x v="0"/>
    <s v="Austin"/>
    <m/>
  </r>
  <r>
    <x v="163"/>
    <s v="Elias Figueroa"/>
    <x v="0"/>
    <x v="1"/>
    <x v="3"/>
    <x v="1"/>
    <x v="3"/>
    <x v="15"/>
    <x v="0"/>
    <x v="164"/>
    <x v="166"/>
    <x v="0"/>
    <x v="0"/>
    <s v="Phoenix"/>
    <m/>
  </r>
  <r>
    <x v="164"/>
    <s v="Emma Brooks"/>
    <x v="26"/>
    <x v="2"/>
    <x v="0"/>
    <x v="0"/>
    <x v="2"/>
    <x v="23"/>
    <x v="2"/>
    <x v="165"/>
    <x v="167"/>
    <x v="1"/>
    <x v="0"/>
    <s v="Austin"/>
    <m/>
  </r>
  <r>
    <x v="165"/>
    <s v="Isla Wong"/>
    <x v="9"/>
    <x v="3"/>
    <x v="3"/>
    <x v="0"/>
    <x v="1"/>
    <x v="16"/>
    <x v="1"/>
    <x v="151"/>
    <x v="168"/>
    <x v="23"/>
    <x v="0"/>
    <s v="Austin"/>
    <m/>
  </r>
  <r>
    <x v="166"/>
    <s v="Everly Walker"/>
    <x v="0"/>
    <x v="2"/>
    <x v="0"/>
    <x v="0"/>
    <x v="2"/>
    <x v="39"/>
    <x v="1"/>
    <x v="166"/>
    <x v="169"/>
    <x v="28"/>
    <x v="0"/>
    <s v="Austin"/>
    <m/>
  </r>
  <r>
    <x v="167"/>
    <s v="Mila Pena"/>
    <x v="15"/>
    <x v="4"/>
    <x v="1"/>
    <x v="0"/>
    <x v="3"/>
    <x v="15"/>
    <x v="0"/>
    <x v="167"/>
    <x v="170"/>
    <x v="1"/>
    <x v="2"/>
    <s v="Manaus"/>
    <m/>
  </r>
  <r>
    <x v="168"/>
    <s v="Mason Zhao"/>
    <x v="1"/>
    <x v="0"/>
    <x v="0"/>
    <x v="1"/>
    <x v="1"/>
    <x v="30"/>
    <x v="0"/>
    <x v="168"/>
    <x v="171"/>
    <x v="1"/>
    <x v="1"/>
    <s v="Chongqing"/>
    <m/>
  </r>
  <r>
    <x v="169"/>
    <s v="Jaxson Mai"/>
    <x v="9"/>
    <x v="4"/>
    <x v="0"/>
    <x v="1"/>
    <x v="1"/>
    <x v="35"/>
    <x v="0"/>
    <x v="169"/>
    <x v="172"/>
    <x v="30"/>
    <x v="0"/>
    <s v="Austin"/>
    <m/>
  </r>
  <r>
    <x v="170"/>
    <s v="Ava Garza"/>
    <x v="2"/>
    <x v="3"/>
    <x v="1"/>
    <x v="0"/>
    <x v="3"/>
    <x v="5"/>
    <x v="2"/>
    <x v="170"/>
    <x v="173"/>
    <x v="11"/>
    <x v="0"/>
    <s v="Phoenix"/>
    <m/>
  </r>
  <r>
    <x v="171"/>
    <s v="Nathan Mendez"/>
    <x v="6"/>
    <x v="0"/>
    <x v="2"/>
    <x v="1"/>
    <x v="3"/>
    <x v="26"/>
    <x v="0"/>
    <x v="171"/>
    <x v="174"/>
    <x v="4"/>
    <x v="0"/>
    <s v="Austin"/>
    <m/>
  </r>
  <r>
    <x v="172"/>
    <s v="Maria Griffin"/>
    <x v="6"/>
    <x v="6"/>
    <x v="1"/>
    <x v="0"/>
    <x v="2"/>
    <x v="1"/>
    <x v="1"/>
    <x v="172"/>
    <x v="175"/>
    <x v="17"/>
    <x v="0"/>
    <s v="Miami"/>
    <m/>
  </r>
  <r>
    <x v="173"/>
    <s v="Alexander Choi"/>
    <x v="6"/>
    <x v="6"/>
    <x v="0"/>
    <x v="1"/>
    <x v="1"/>
    <x v="0"/>
    <x v="0"/>
    <x v="173"/>
    <x v="176"/>
    <x v="4"/>
    <x v="0"/>
    <s v="Chicago"/>
    <m/>
  </r>
  <r>
    <x v="174"/>
    <s v="Maria Hong"/>
    <x v="9"/>
    <x v="1"/>
    <x v="2"/>
    <x v="0"/>
    <x v="1"/>
    <x v="19"/>
    <x v="0"/>
    <x v="174"/>
    <x v="177"/>
    <x v="13"/>
    <x v="1"/>
    <s v="Chongqing"/>
    <m/>
  </r>
  <r>
    <x v="175"/>
    <s v="Sophie Ali"/>
    <x v="7"/>
    <x v="1"/>
    <x v="1"/>
    <x v="0"/>
    <x v="1"/>
    <x v="0"/>
    <x v="0"/>
    <x v="175"/>
    <x v="178"/>
    <x v="1"/>
    <x v="0"/>
    <s v="Columbus"/>
    <m/>
  </r>
  <r>
    <x v="176"/>
    <s v="Julian Ross"/>
    <x v="6"/>
    <x v="6"/>
    <x v="0"/>
    <x v="1"/>
    <x v="2"/>
    <x v="10"/>
    <x v="0"/>
    <x v="176"/>
    <x v="179"/>
    <x v="24"/>
    <x v="0"/>
    <s v="Miami"/>
    <m/>
  </r>
  <r>
    <x v="177"/>
    <s v="Emma Hill"/>
    <x v="12"/>
    <x v="0"/>
    <x v="1"/>
    <x v="0"/>
    <x v="2"/>
    <x v="36"/>
    <x v="0"/>
    <x v="177"/>
    <x v="180"/>
    <x v="1"/>
    <x v="0"/>
    <s v="Miami"/>
    <m/>
  </r>
  <r>
    <x v="178"/>
    <s v="Leilani Yee"/>
    <x v="4"/>
    <x v="6"/>
    <x v="2"/>
    <x v="0"/>
    <x v="1"/>
    <x v="40"/>
    <x v="0"/>
    <x v="178"/>
    <x v="181"/>
    <x v="1"/>
    <x v="1"/>
    <s v="Chengdu"/>
    <m/>
  </r>
  <r>
    <x v="179"/>
    <s v="Jack Brown"/>
    <x v="7"/>
    <x v="6"/>
    <x v="3"/>
    <x v="1"/>
    <x v="2"/>
    <x v="0"/>
    <x v="0"/>
    <x v="179"/>
    <x v="182"/>
    <x v="1"/>
    <x v="0"/>
    <s v="Phoenix"/>
    <m/>
  </r>
  <r>
    <x v="180"/>
    <s v="Charlotte Chu"/>
    <x v="24"/>
    <x v="0"/>
    <x v="1"/>
    <x v="0"/>
    <x v="1"/>
    <x v="2"/>
    <x v="0"/>
    <x v="180"/>
    <x v="183"/>
    <x v="1"/>
    <x v="1"/>
    <s v="Chengdu"/>
    <m/>
  </r>
  <r>
    <x v="181"/>
    <s v="Jeremiah Chu"/>
    <x v="30"/>
    <x v="0"/>
    <x v="0"/>
    <x v="1"/>
    <x v="1"/>
    <x v="11"/>
    <x v="0"/>
    <x v="181"/>
    <x v="184"/>
    <x v="1"/>
    <x v="1"/>
    <s v="Shanghai"/>
    <m/>
  </r>
  <r>
    <x v="23"/>
    <s v="Miles Cho"/>
    <x v="28"/>
    <x v="0"/>
    <x v="2"/>
    <x v="1"/>
    <x v="1"/>
    <x v="40"/>
    <x v="0"/>
    <x v="182"/>
    <x v="185"/>
    <x v="1"/>
    <x v="1"/>
    <s v="Beijing"/>
    <m/>
  </r>
  <r>
    <x v="182"/>
    <s v="Caleb Marquez"/>
    <x v="30"/>
    <x v="0"/>
    <x v="0"/>
    <x v="1"/>
    <x v="3"/>
    <x v="7"/>
    <x v="2"/>
    <x v="183"/>
    <x v="186"/>
    <x v="1"/>
    <x v="2"/>
    <s v="Rio de Janerio"/>
    <m/>
  </r>
  <r>
    <x v="183"/>
    <s v="Eli Soto"/>
    <x v="7"/>
    <x v="6"/>
    <x v="2"/>
    <x v="1"/>
    <x v="3"/>
    <x v="31"/>
    <x v="0"/>
    <x v="184"/>
    <x v="187"/>
    <x v="1"/>
    <x v="2"/>
    <s v="Rio de Janerio"/>
    <m/>
  </r>
  <r>
    <x v="184"/>
    <s v="Carter Mejia"/>
    <x v="0"/>
    <x v="4"/>
    <x v="0"/>
    <x v="1"/>
    <x v="3"/>
    <x v="7"/>
    <x v="2"/>
    <x v="185"/>
    <x v="188"/>
    <x v="0"/>
    <x v="2"/>
    <s v="Sao Paulo"/>
    <m/>
  </r>
  <r>
    <x v="185"/>
    <s v="Ethan Clark"/>
    <x v="15"/>
    <x v="4"/>
    <x v="1"/>
    <x v="1"/>
    <x v="2"/>
    <x v="29"/>
    <x v="0"/>
    <x v="186"/>
    <x v="189"/>
    <x v="1"/>
    <x v="0"/>
    <s v="Columbus"/>
    <m/>
  </r>
  <r>
    <x v="186"/>
    <s v="Asher Jackson"/>
    <x v="0"/>
    <x v="2"/>
    <x v="2"/>
    <x v="1"/>
    <x v="2"/>
    <x v="2"/>
    <x v="0"/>
    <x v="187"/>
    <x v="190"/>
    <x v="8"/>
    <x v="0"/>
    <s v="Columbus"/>
    <m/>
  </r>
  <r>
    <x v="187"/>
    <s v="Ayla Ng"/>
    <x v="5"/>
    <x v="2"/>
    <x v="1"/>
    <x v="0"/>
    <x v="1"/>
    <x v="30"/>
    <x v="0"/>
    <x v="188"/>
    <x v="191"/>
    <x v="1"/>
    <x v="1"/>
    <s v="Beijing"/>
    <m/>
  </r>
  <r>
    <x v="188"/>
    <s v="Jose Kang"/>
    <x v="11"/>
    <x v="5"/>
    <x v="3"/>
    <x v="1"/>
    <x v="1"/>
    <x v="4"/>
    <x v="1"/>
    <x v="189"/>
    <x v="192"/>
    <x v="4"/>
    <x v="1"/>
    <s v="Shanghai"/>
    <m/>
  </r>
  <r>
    <x v="189"/>
    <s v="Aubrey Romero"/>
    <x v="2"/>
    <x v="2"/>
    <x v="3"/>
    <x v="0"/>
    <x v="3"/>
    <x v="37"/>
    <x v="0"/>
    <x v="190"/>
    <x v="193"/>
    <x v="7"/>
    <x v="0"/>
    <s v="Phoenix"/>
    <m/>
  </r>
  <r>
    <x v="190"/>
    <s v="Jaxson Wright"/>
    <x v="31"/>
    <x v="0"/>
    <x v="1"/>
    <x v="1"/>
    <x v="0"/>
    <x v="36"/>
    <x v="0"/>
    <x v="191"/>
    <x v="194"/>
    <x v="1"/>
    <x v="0"/>
    <s v="Columbus"/>
    <m/>
  </r>
  <r>
    <x v="191"/>
    <s v="Elias Ali"/>
    <x v="6"/>
    <x v="2"/>
    <x v="3"/>
    <x v="1"/>
    <x v="1"/>
    <x v="21"/>
    <x v="2"/>
    <x v="192"/>
    <x v="195"/>
    <x v="5"/>
    <x v="1"/>
    <s v="Shanghai"/>
    <m/>
  </r>
  <r>
    <x v="192"/>
    <s v="Nolan Pena"/>
    <x v="7"/>
    <x v="6"/>
    <x v="1"/>
    <x v="1"/>
    <x v="3"/>
    <x v="23"/>
    <x v="2"/>
    <x v="193"/>
    <x v="196"/>
    <x v="1"/>
    <x v="2"/>
    <s v="Sao Paulo"/>
    <m/>
  </r>
  <r>
    <x v="193"/>
    <s v="Luna Liu"/>
    <x v="9"/>
    <x v="2"/>
    <x v="1"/>
    <x v="0"/>
    <x v="1"/>
    <x v="9"/>
    <x v="0"/>
    <x v="194"/>
    <x v="197"/>
    <x v="7"/>
    <x v="1"/>
    <s v="Shanghai"/>
    <m/>
  </r>
  <r>
    <x v="194"/>
    <s v="Brooklyn Reyes"/>
    <x v="31"/>
    <x v="0"/>
    <x v="1"/>
    <x v="0"/>
    <x v="3"/>
    <x v="9"/>
    <x v="0"/>
    <x v="195"/>
    <x v="198"/>
    <x v="1"/>
    <x v="0"/>
    <s v="Columbus"/>
    <m/>
  </r>
  <r>
    <x v="195"/>
    <s v="Hadley Parker"/>
    <x v="9"/>
    <x v="6"/>
    <x v="3"/>
    <x v="0"/>
    <x v="0"/>
    <x v="23"/>
    <x v="2"/>
    <x v="196"/>
    <x v="199"/>
    <x v="18"/>
    <x v="0"/>
    <s v="Columbus"/>
    <d v="2017-09-25T00:00:00"/>
  </r>
  <r>
    <x v="196"/>
    <s v="Jonathan Chavez"/>
    <x v="27"/>
    <x v="0"/>
    <x v="1"/>
    <x v="1"/>
    <x v="3"/>
    <x v="7"/>
    <x v="2"/>
    <x v="197"/>
    <x v="200"/>
    <x v="1"/>
    <x v="0"/>
    <s v="Seattle"/>
    <m/>
  </r>
  <r>
    <x v="197"/>
    <s v="Sarah Ayala"/>
    <x v="7"/>
    <x v="2"/>
    <x v="3"/>
    <x v="0"/>
    <x v="3"/>
    <x v="40"/>
    <x v="0"/>
    <x v="198"/>
    <x v="201"/>
    <x v="1"/>
    <x v="0"/>
    <s v="Seattle"/>
    <m/>
  </r>
  <r>
    <x v="198"/>
    <s v="Elijah Kang"/>
    <x v="9"/>
    <x v="5"/>
    <x v="1"/>
    <x v="1"/>
    <x v="1"/>
    <x v="25"/>
    <x v="0"/>
    <x v="199"/>
    <x v="202"/>
    <x v="30"/>
    <x v="0"/>
    <s v="Seattle"/>
    <m/>
  </r>
  <r>
    <x v="199"/>
    <s v="Ella White"/>
    <x v="25"/>
    <x v="5"/>
    <x v="1"/>
    <x v="0"/>
    <x v="2"/>
    <x v="6"/>
    <x v="2"/>
    <x v="200"/>
    <x v="203"/>
    <x v="1"/>
    <x v="0"/>
    <s v="Phoenix"/>
    <m/>
  </r>
  <r>
    <x v="200"/>
    <s v="Jordan Truong"/>
    <x v="2"/>
    <x v="5"/>
    <x v="2"/>
    <x v="1"/>
    <x v="1"/>
    <x v="15"/>
    <x v="0"/>
    <x v="201"/>
    <x v="204"/>
    <x v="31"/>
    <x v="0"/>
    <s v="Miami"/>
    <m/>
  </r>
  <r>
    <x v="201"/>
    <s v="Daniel Jordan"/>
    <x v="32"/>
    <x v="0"/>
    <x v="3"/>
    <x v="1"/>
    <x v="2"/>
    <x v="32"/>
    <x v="1"/>
    <x v="202"/>
    <x v="205"/>
    <x v="1"/>
    <x v="0"/>
    <s v="Phoenix"/>
    <m/>
  </r>
  <r>
    <x v="202"/>
    <s v="Daniel Dixon"/>
    <x v="19"/>
    <x v="5"/>
    <x v="2"/>
    <x v="1"/>
    <x v="2"/>
    <x v="10"/>
    <x v="0"/>
    <x v="203"/>
    <x v="206"/>
    <x v="1"/>
    <x v="0"/>
    <s v="Austin"/>
    <m/>
  </r>
  <r>
    <x v="203"/>
    <s v="Luca Duong"/>
    <x v="6"/>
    <x v="4"/>
    <x v="0"/>
    <x v="1"/>
    <x v="1"/>
    <x v="35"/>
    <x v="0"/>
    <x v="204"/>
    <x v="207"/>
    <x v="3"/>
    <x v="1"/>
    <s v="Chengdu"/>
    <m/>
  </r>
  <r>
    <x v="204"/>
    <s v="Levi Brown"/>
    <x v="4"/>
    <x v="2"/>
    <x v="3"/>
    <x v="1"/>
    <x v="0"/>
    <x v="9"/>
    <x v="0"/>
    <x v="205"/>
    <x v="208"/>
    <x v="1"/>
    <x v="0"/>
    <s v="Chicago"/>
    <m/>
  </r>
  <r>
    <x v="205"/>
    <s v="Mason Cho"/>
    <x v="9"/>
    <x v="3"/>
    <x v="0"/>
    <x v="1"/>
    <x v="1"/>
    <x v="1"/>
    <x v="1"/>
    <x v="206"/>
    <x v="209"/>
    <x v="23"/>
    <x v="0"/>
    <s v="Chicago"/>
    <m/>
  </r>
  <r>
    <x v="206"/>
    <s v="Nova Herrera"/>
    <x v="5"/>
    <x v="2"/>
    <x v="2"/>
    <x v="0"/>
    <x v="3"/>
    <x v="15"/>
    <x v="0"/>
    <x v="207"/>
    <x v="210"/>
    <x v="1"/>
    <x v="2"/>
    <s v="Sao Paulo"/>
    <m/>
  </r>
  <r>
    <x v="207"/>
    <s v="Elijah Watson"/>
    <x v="0"/>
    <x v="2"/>
    <x v="1"/>
    <x v="1"/>
    <x v="2"/>
    <x v="7"/>
    <x v="2"/>
    <x v="208"/>
    <x v="211"/>
    <x v="0"/>
    <x v="0"/>
    <s v="Seattle"/>
    <m/>
  </r>
  <r>
    <x v="208"/>
    <s v="Wesley Gray"/>
    <x v="4"/>
    <x v="3"/>
    <x v="2"/>
    <x v="1"/>
    <x v="2"/>
    <x v="39"/>
    <x v="1"/>
    <x v="209"/>
    <x v="212"/>
    <x v="1"/>
    <x v="0"/>
    <s v="Seattle"/>
    <m/>
  </r>
  <r>
    <x v="209"/>
    <s v="Wesley Sharma"/>
    <x v="6"/>
    <x v="0"/>
    <x v="3"/>
    <x v="1"/>
    <x v="1"/>
    <x v="10"/>
    <x v="0"/>
    <x v="210"/>
    <x v="213"/>
    <x v="17"/>
    <x v="1"/>
    <s v="Shanghai"/>
    <m/>
  </r>
  <r>
    <x v="210"/>
    <s v="Mateo Mendez"/>
    <x v="25"/>
    <x v="5"/>
    <x v="0"/>
    <x v="1"/>
    <x v="3"/>
    <x v="40"/>
    <x v="0"/>
    <x v="211"/>
    <x v="214"/>
    <x v="1"/>
    <x v="0"/>
    <s v="Austin"/>
    <m/>
  </r>
  <r>
    <x v="211"/>
    <s v="Jose Molina"/>
    <x v="8"/>
    <x v="5"/>
    <x v="1"/>
    <x v="1"/>
    <x v="3"/>
    <x v="28"/>
    <x v="0"/>
    <x v="212"/>
    <x v="215"/>
    <x v="1"/>
    <x v="2"/>
    <s v="Manaus"/>
    <m/>
  </r>
  <r>
    <x v="212"/>
    <s v="Luna Simmons"/>
    <x v="4"/>
    <x v="1"/>
    <x v="3"/>
    <x v="0"/>
    <x v="2"/>
    <x v="21"/>
    <x v="2"/>
    <x v="213"/>
    <x v="216"/>
    <x v="1"/>
    <x v="0"/>
    <s v="Chicago"/>
    <m/>
  </r>
  <r>
    <x v="213"/>
    <s v="Samantha Barnes"/>
    <x v="9"/>
    <x v="6"/>
    <x v="2"/>
    <x v="0"/>
    <x v="2"/>
    <x v="7"/>
    <x v="2"/>
    <x v="214"/>
    <x v="217"/>
    <x v="21"/>
    <x v="0"/>
    <s v="Columbus"/>
    <m/>
  </r>
  <r>
    <x v="214"/>
    <s v="Hunter Ortiz"/>
    <x v="4"/>
    <x v="1"/>
    <x v="3"/>
    <x v="1"/>
    <x v="3"/>
    <x v="30"/>
    <x v="0"/>
    <x v="215"/>
    <x v="218"/>
    <x v="1"/>
    <x v="2"/>
    <s v="Rio de Janerio"/>
    <m/>
  </r>
  <r>
    <x v="215"/>
    <s v="Thomas Aguilar"/>
    <x v="26"/>
    <x v="2"/>
    <x v="2"/>
    <x v="1"/>
    <x v="3"/>
    <x v="15"/>
    <x v="0"/>
    <x v="216"/>
    <x v="219"/>
    <x v="1"/>
    <x v="0"/>
    <s v="Phoenix"/>
    <m/>
  </r>
  <r>
    <x v="216"/>
    <s v="Skylar Bell"/>
    <x v="9"/>
    <x v="5"/>
    <x v="1"/>
    <x v="0"/>
    <x v="2"/>
    <x v="23"/>
    <x v="2"/>
    <x v="217"/>
    <x v="220"/>
    <x v="32"/>
    <x v="0"/>
    <s v="Columbus"/>
    <m/>
  </r>
  <r>
    <x v="217"/>
    <s v="Anna Zhu"/>
    <x v="31"/>
    <x v="0"/>
    <x v="1"/>
    <x v="0"/>
    <x v="1"/>
    <x v="35"/>
    <x v="0"/>
    <x v="218"/>
    <x v="221"/>
    <x v="1"/>
    <x v="1"/>
    <s v="Beijing"/>
    <m/>
  </r>
  <r>
    <x v="218"/>
    <s v="Ella Hunter"/>
    <x v="7"/>
    <x v="1"/>
    <x v="1"/>
    <x v="0"/>
    <x v="2"/>
    <x v="10"/>
    <x v="0"/>
    <x v="219"/>
    <x v="222"/>
    <x v="1"/>
    <x v="0"/>
    <s v="Columbus"/>
    <m/>
  </r>
  <r>
    <x v="219"/>
    <s v="Emery Hunter"/>
    <x v="4"/>
    <x v="2"/>
    <x v="3"/>
    <x v="0"/>
    <x v="2"/>
    <x v="21"/>
    <x v="2"/>
    <x v="220"/>
    <x v="223"/>
    <x v="1"/>
    <x v="0"/>
    <s v="Phoenix"/>
    <m/>
  </r>
  <r>
    <x v="220"/>
    <s v="Sofia Parker"/>
    <x v="21"/>
    <x v="0"/>
    <x v="1"/>
    <x v="0"/>
    <x v="2"/>
    <x v="9"/>
    <x v="0"/>
    <x v="221"/>
    <x v="224"/>
    <x v="1"/>
    <x v="0"/>
    <s v="Chicago"/>
    <m/>
  </r>
  <r>
    <x v="221"/>
    <s v="Lucy Fong"/>
    <x v="26"/>
    <x v="2"/>
    <x v="3"/>
    <x v="0"/>
    <x v="1"/>
    <x v="28"/>
    <x v="0"/>
    <x v="222"/>
    <x v="225"/>
    <x v="1"/>
    <x v="1"/>
    <s v="Chengdu"/>
    <m/>
  </r>
  <r>
    <x v="222"/>
    <s v="Vivian Barnes"/>
    <x v="2"/>
    <x v="4"/>
    <x v="0"/>
    <x v="0"/>
    <x v="2"/>
    <x v="10"/>
    <x v="0"/>
    <x v="223"/>
    <x v="226"/>
    <x v="33"/>
    <x v="0"/>
    <s v="Phoenix"/>
    <m/>
  </r>
  <r>
    <x v="223"/>
    <s v="Kai Chow"/>
    <x v="11"/>
    <x v="5"/>
    <x v="3"/>
    <x v="1"/>
    <x v="1"/>
    <x v="15"/>
    <x v="0"/>
    <x v="224"/>
    <x v="227"/>
    <x v="0"/>
    <x v="0"/>
    <s v="Austin"/>
    <d v="2010-01-15T00:00:00"/>
  </r>
  <r>
    <x v="224"/>
    <s v="Melody Cooper"/>
    <x v="25"/>
    <x v="5"/>
    <x v="0"/>
    <x v="0"/>
    <x v="2"/>
    <x v="18"/>
    <x v="0"/>
    <x v="225"/>
    <x v="228"/>
    <x v="1"/>
    <x v="0"/>
    <s v="Austin"/>
    <m/>
  </r>
  <r>
    <x v="225"/>
    <s v="James Bui"/>
    <x v="6"/>
    <x v="1"/>
    <x v="1"/>
    <x v="1"/>
    <x v="1"/>
    <x v="14"/>
    <x v="1"/>
    <x v="226"/>
    <x v="229"/>
    <x v="6"/>
    <x v="1"/>
    <s v="Chongqing"/>
    <m/>
  </r>
  <r>
    <x v="226"/>
    <s v="Liam Grant"/>
    <x v="15"/>
    <x v="4"/>
    <x v="0"/>
    <x v="1"/>
    <x v="2"/>
    <x v="23"/>
    <x v="2"/>
    <x v="227"/>
    <x v="230"/>
    <x v="1"/>
    <x v="0"/>
    <s v="Phoenix"/>
    <m/>
  </r>
  <r>
    <x v="227"/>
    <s v="Owen Han"/>
    <x v="7"/>
    <x v="3"/>
    <x v="3"/>
    <x v="1"/>
    <x v="1"/>
    <x v="21"/>
    <x v="2"/>
    <x v="228"/>
    <x v="231"/>
    <x v="1"/>
    <x v="1"/>
    <s v="Chongqing"/>
    <m/>
  </r>
  <r>
    <x v="228"/>
    <s v="Kinsley Vega"/>
    <x v="9"/>
    <x v="3"/>
    <x v="3"/>
    <x v="0"/>
    <x v="3"/>
    <x v="29"/>
    <x v="0"/>
    <x v="229"/>
    <x v="232"/>
    <x v="23"/>
    <x v="2"/>
    <s v="Rio de Janerio"/>
    <m/>
  </r>
  <r>
    <x v="229"/>
    <s v="Leonardo Martin"/>
    <x v="6"/>
    <x v="1"/>
    <x v="2"/>
    <x v="1"/>
    <x v="0"/>
    <x v="10"/>
    <x v="0"/>
    <x v="230"/>
    <x v="233"/>
    <x v="6"/>
    <x v="0"/>
    <s v="Chicago"/>
    <m/>
  </r>
  <r>
    <x v="230"/>
    <s v="Greyson Lam"/>
    <x v="9"/>
    <x v="3"/>
    <x v="1"/>
    <x v="1"/>
    <x v="1"/>
    <x v="6"/>
    <x v="2"/>
    <x v="231"/>
    <x v="234"/>
    <x v="13"/>
    <x v="0"/>
    <s v="Miami"/>
    <m/>
  </r>
  <r>
    <x v="231"/>
    <s v="Emilia Rivera"/>
    <x v="22"/>
    <x v="5"/>
    <x v="0"/>
    <x v="0"/>
    <x v="3"/>
    <x v="34"/>
    <x v="0"/>
    <x v="232"/>
    <x v="235"/>
    <x v="1"/>
    <x v="0"/>
    <s v="Miami"/>
    <m/>
  </r>
  <r>
    <x v="232"/>
    <s v="Penelope Johnson"/>
    <x v="4"/>
    <x v="6"/>
    <x v="0"/>
    <x v="0"/>
    <x v="2"/>
    <x v="8"/>
    <x v="0"/>
    <x v="233"/>
    <x v="236"/>
    <x v="1"/>
    <x v="0"/>
    <s v="Chicago"/>
    <d v="2013-06-05T00:00:00"/>
  </r>
  <r>
    <x v="233"/>
    <s v="Eva Figueroa"/>
    <x v="13"/>
    <x v="2"/>
    <x v="0"/>
    <x v="0"/>
    <x v="3"/>
    <x v="35"/>
    <x v="0"/>
    <x v="234"/>
    <x v="237"/>
    <x v="1"/>
    <x v="0"/>
    <s v="Seattle"/>
    <m/>
  </r>
  <r>
    <x v="234"/>
    <s v="Ezekiel Jordan"/>
    <x v="0"/>
    <x v="3"/>
    <x v="3"/>
    <x v="1"/>
    <x v="2"/>
    <x v="29"/>
    <x v="0"/>
    <x v="235"/>
    <x v="238"/>
    <x v="28"/>
    <x v="0"/>
    <s v="Columbus"/>
    <d v="2020-07-17T00:00:00"/>
  </r>
  <r>
    <x v="235"/>
    <s v="Luke Mai"/>
    <x v="16"/>
    <x v="4"/>
    <x v="0"/>
    <x v="1"/>
    <x v="1"/>
    <x v="12"/>
    <x v="0"/>
    <x v="236"/>
    <x v="239"/>
    <x v="1"/>
    <x v="1"/>
    <s v="Beijing"/>
    <m/>
  </r>
  <r>
    <x v="236"/>
    <s v="Charles Diaz"/>
    <x v="0"/>
    <x v="2"/>
    <x v="3"/>
    <x v="1"/>
    <x v="3"/>
    <x v="0"/>
    <x v="0"/>
    <x v="237"/>
    <x v="240"/>
    <x v="0"/>
    <x v="2"/>
    <s v="Sao Paulo"/>
    <m/>
  </r>
  <r>
    <x v="237"/>
    <s v="Adam Espinoza"/>
    <x v="22"/>
    <x v="5"/>
    <x v="1"/>
    <x v="1"/>
    <x v="3"/>
    <x v="9"/>
    <x v="0"/>
    <x v="238"/>
    <x v="241"/>
    <x v="1"/>
    <x v="0"/>
    <s v="Seattle"/>
    <m/>
  </r>
  <r>
    <x v="238"/>
    <s v="Jack Maldonado"/>
    <x v="2"/>
    <x v="5"/>
    <x v="0"/>
    <x v="1"/>
    <x v="3"/>
    <x v="11"/>
    <x v="0"/>
    <x v="239"/>
    <x v="242"/>
    <x v="31"/>
    <x v="2"/>
    <s v="Sao Paulo"/>
    <d v="2020-09-25T00:00:00"/>
  </r>
  <r>
    <x v="239"/>
    <s v="Cora Jiang"/>
    <x v="9"/>
    <x v="0"/>
    <x v="3"/>
    <x v="0"/>
    <x v="1"/>
    <x v="26"/>
    <x v="0"/>
    <x v="240"/>
    <x v="243"/>
    <x v="7"/>
    <x v="0"/>
    <s v="Austin"/>
    <m/>
  </r>
  <r>
    <x v="240"/>
    <s v="Cooper Mitchell"/>
    <x v="6"/>
    <x v="2"/>
    <x v="2"/>
    <x v="1"/>
    <x v="2"/>
    <x v="19"/>
    <x v="0"/>
    <x v="241"/>
    <x v="244"/>
    <x v="3"/>
    <x v="0"/>
    <s v="Seattle"/>
    <m/>
  </r>
  <r>
    <x v="241"/>
    <s v="Layla Torres"/>
    <x v="0"/>
    <x v="1"/>
    <x v="1"/>
    <x v="0"/>
    <x v="3"/>
    <x v="17"/>
    <x v="0"/>
    <x v="242"/>
    <x v="245"/>
    <x v="19"/>
    <x v="2"/>
    <s v="Rio de Janerio"/>
    <m/>
  </r>
  <r>
    <x v="242"/>
    <s v="Jack Edwards"/>
    <x v="6"/>
    <x v="6"/>
    <x v="1"/>
    <x v="1"/>
    <x v="2"/>
    <x v="31"/>
    <x v="0"/>
    <x v="243"/>
    <x v="246"/>
    <x v="5"/>
    <x v="0"/>
    <s v="Columbus"/>
    <m/>
  </r>
  <r>
    <x v="243"/>
    <s v="Eleanor Chan"/>
    <x v="0"/>
    <x v="3"/>
    <x v="1"/>
    <x v="0"/>
    <x v="1"/>
    <x v="37"/>
    <x v="0"/>
    <x v="244"/>
    <x v="247"/>
    <x v="15"/>
    <x v="1"/>
    <s v="Shanghai"/>
    <m/>
  </r>
  <r>
    <x v="244"/>
    <s v="Aria Xi"/>
    <x v="2"/>
    <x v="2"/>
    <x v="0"/>
    <x v="0"/>
    <x v="1"/>
    <x v="15"/>
    <x v="0"/>
    <x v="245"/>
    <x v="248"/>
    <x v="26"/>
    <x v="0"/>
    <s v="Seattle"/>
    <m/>
  </r>
  <r>
    <x v="245"/>
    <s v="John Vega"/>
    <x v="9"/>
    <x v="1"/>
    <x v="3"/>
    <x v="1"/>
    <x v="3"/>
    <x v="2"/>
    <x v="0"/>
    <x v="246"/>
    <x v="249"/>
    <x v="22"/>
    <x v="2"/>
    <s v="Rio de Janerio"/>
    <m/>
  </r>
  <r>
    <x v="246"/>
    <s v="Luke Munoz"/>
    <x v="2"/>
    <x v="5"/>
    <x v="2"/>
    <x v="1"/>
    <x v="3"/>
    <x v="14"/>
    <x v="1"/>
    <x v="247"/>
    <x v="250"/>
    <x v="10"/>
    <x v="2"/>
    <s v="Manaus"/>
    <m/>
  </r>
  <r>
    <x v="247"/>
    <s v="Sarah Daniels"/>
    <x v="0"/>
    <x v="3"/>
    <x v="1"/>
    <x v="0"/>
    <x v="2"/>
    <x v="0"/>
    <x v="0"/>
    <x v="248"/>
    <x v="251"/>
    <x v="4"/>
    <x v="0"/>
    <s v="Miami"/>
    <m/>
  </r>
  <r>
    <x v="248"/>
    <s v="Aria Castro"/>
    <x v="11"/>
    <x v="5"/>
    <x v="2"/>
    <x v="0"/>
    <x v="3"/>
    <x v="15"/>
    <x v="0"/>
    <x v="249"/>
    <x v="252"/>
    <x v="19"/>
    <x v="2"/>
    <s v="Rio de Janerio"/>
    <m/>
  </r>
  <r>
    <x v="249"/>
    <s v="Autumn Joseph"/>
    <x v="14"/>
    <x v="0"/>
    <x v="3"/>
    <x v="0"/>
    <x v="0"/>
    <x v="38"/>
    <x v="0"/>
    <x v="250"/>
    <x v="253"/>
    <x v="1"/>
    <x v="0"/>
    <s v="Miami"/>
    <m/>
  </r>
  <r>
    <x v="250"/>
    <s v="Evelyn Liang"/>
    <x v="31"/>
    <x v="0"/>
    <x v="2"/>
    <x v="0"/>
    <x v="1"/>
    <x v="28"/>
    <x v="0"/>
    <x v="251"/>
    <x v="254"/>
    <x v="1"/>
    <x v="0"/>
    <s v="Seattle"/>
    <m/>
  </r>
  <r>
    <x v="251"/>
    <s v="Henry Alvarez"/>
    <x v="15"/>
    <x v="4"/>
    <x v="1"/>
    <x v="1"/>
    <x v="3"/>
    <x v="35"/>
    <x v="0"/>
    <x v="252"/>
    <x v="255"/>
    <x v="1"/>
    <x v="2"/>
    <s v="Manaus"/>
    <m/>
  </r>
  <r>
    <x v="252"/>
    <s v="Benjamin Delgado"/>
    <x v="22"/>
    <x v="5"/>
    <x v="3"/>
    <x v="1"/>
    <x v="3"/>
    <x v="14"/>
    <x v="1"/>
    <x v="253"/>
    <x v="256"/>
    <x v="1"/>
    <x v="0"/>
    <s v="Austin"/>
    <m/>
  </r>
  <r>
    <x v="253"/>
    <s v="Zoe Rodriguez"/>
    <x v="2"/>
    <x v="4"/>
    <x v="2"/>
    <x v="0"/>
    <x v="3"/>
    <x v="13"/>
    <x v="1"/>
    <x v="254"/>
    <x v="257"/>
    <x v="2"/>
    <x v="0"/>
    <s v="Phoenix"/>
    <m/>
  </r>
  <r>
    <x v="254"/>
    <s v="Axel Chu"/>
    <x v="28"/>
    <x v="0"/>
    <x v="0"/>
    <x v="1"/>
    <x v="1"/>
    <x v="19"/>
    <x v="0"/>
    <x v="255"/>
    <x v="258"/>
    <x v="1"/>
    <x v="1"/>
    <s v="Beijing"/>
    <m/>
  </r>
  <r>
    <x v="255"/>
    <s v="Cameron Evans"/>
    <x v="22"/>
    <x v="5"/>
    <x v="3"/>
    <x v="1"/>
    <x v="2"/>
    <x v="2"/>
    <x v="0"/>
    <x v="256"/>
    <x v="259"/>
    <x v="1"/>
    <x v="0"/>
    <s v="Columbus"/>
    <m/>
  </r>
  <r>
    <x v="256"/>
    <s v="Isabella Soto"/>
    <x v="9"/>
    <x v="1"/>
    <x v="3"/>
    <x v="0"/>
    <x v="3"/>
    <x v="5"/>
    <x v="2"/>
    <x v="257"/>
    <x v="260"/>
    <x v="29"/>
    <x v="2"/>
    <s v="Sao Paulo"/>
    <m/>
  </r>
  <r>
    <x v="257"/>
    <s v="Eva Jenkins"/>
    <x v="0"/>
    <x v="4"/>
    <x v="1"/>
    <x v="0"/>
    <x v="0"/>
    <x v="0"/>
    <x v="0"/>
    <x v="258"/>
    <x v="261"/>
    <x v="28"/>
    <x v="0"/>
    <s v="Chicago"/>
    <m/>
  </r>
  <r>
    <x v="258"/>
    <s v="Cameron Powell"/>
    <x v="20"/>
    <x v="4"/>
    <x v="1"/>
    <x v="1"/>
    <x v="0"/>
    <x v="12"/>
    <x v="0"/>
    <x v="259"/>
    <x v="262"/>
    <x v="1"/>
    <x v="0"/>
    <s v="Austin"/>
    <d v="2008-06-17T00:00:00"/>
  </r>
  <r>
    <x v="259"/>
    <s v="Samantha Foster"/>
    <x v="9"/>
    <x v="4"/>
    <x v="0"/>
    <x v="0"/>
    <x v="0"/>
    <x v="8"/>
    <x v="0"/>
    <x v="260"/>
    <x v="263"/>
    <x v="34"/>
    <x v="0"/>
    <s v="Austin"/>
    <m/>
  </r>
  <r>
    <x v="260"/>
    <s v="Jade Li"/>
    <x v="2"/>
    <x v="0"/>
    <x v="2"/>
    <x v="0"/>
    <x v="1"/>
    <x v="40"/>
    <x v="0"/>
    <x v="261"/>
    <x v="264"/>
    <x v="7"/>
    <x v="0"/>
    <s v="Seattle"/>
    <m/>
  </r>
  <r>
    <x v="261"/>
    <s v="Kinsley Acosta"/>
    <x v="9"/>
    <x v="0"/>
    <x v="2"/>
    <x v="0"/>
    <x v="3"/>
    <x v="24"/>
    <x v="0"/>
    <x v="262"/>
    <x v="265"/>
    <x v="13"/>
    <x v="0"/>
    <s v="Chicago"/>
    <m/>
  </r>
  <r>
    <x v="262"/>
    <s v="Clara Kang"/>
    <x v="0"/>
    <x v="0"/>
    <x v="1"/>
    <x v="0"/>
    <x v="1"/>
    <x v="38"/>
    <x v="0"/>
    <x v="263"/>
    <x v="266"/>
    <x v="28"/>
    <x v="0"/>
    <s v="Phoenix"/>
    <m/>
  </r>
  <r>
    <x v="263"/>
    <s v="Harper Alexander"/>
    <x v="4"/>
    <x v="2"/>
    <x v="2"/>
    <x v="0"/>
    <x v="2"/>
    <x v="3"/>
    <x v="2"/>
    <x v="264"/>
    <x v="267"/>
    <x v="1"/>
    <x v="0"/>
    <s v="Phoenix"/>
    <m/>
  </r>
  <r>
    <x v="264"/>
    <s v="Carter Reed"/>
    <x v="25"/>
    <x v="5"/>
    <x v="1"/>
    <x v="1"/>
    <x v="0"/>
    <x v="28"/>
    <x v="0"/>
    <x v="265"/>
    <x v="268"/>
    <x v="1"/>
    <x v="0"/>
    <s v="Seattle"/>
    <m/>
  </r>
  <r>
    <x v="81"/>
    <s v="Charlotte Ruiz"/>
    <x v="3"/>
    <x v="0"/>
    <x v="1"/>
    <x v="0"/>
    <x v="3"/>
    <x v="24"/>
    <x v="0"/>
    <x v="266"/>
    <x v="269"/>
    <x v="6"/>
    <x v="2"/>
    <s v="Rio de Janerio"/>
    <m/>
  </r>
  <r>
    <x v="265"/>
    <s v="Everleigh Jiang"/>
    <x v="2"/>
    <x v="3"/>
    <x v="0"/>
    <x v="0"/>
    <x v="1"/>
    <x v="32"/>
    <x v="1"/>
    <x v="267"/>
    <x v="270"/>
    <x v="20"/>
    <x v="0"/>
    <s v="Columbus"/>
    <m/>
  </r>
  <r>
    <x v="266"/>
    <s v="Audrey Smith"/>
    <x v="17"/>
    <x v="5"/>
    <x v="0"/>
    <x v="0"/>
    <x v="2"/>
    <x v="32"/>
    <x v="1"/>
    <x v="268"/>
    <x v="271"/>
    <x v="1"/>
    <x v="0"/>
    <s v="Columbus"/>
    <m/>
  </r>
  <r>
    <x v="267"/>
    <s v="Emery Acosta"/>
    <x v="9"/>
    <x v="2"/>
    <x v="0"/>
    <x v="0"/>
    <x v="3"/>
    <x v="34"/>
    <x v="0"/>
    <x v="269"/>
    <x v="272"/>
    <x v="7"/>
    <x v="0"/>
    <s v="Columbus"/>
    <m/>
  </r>
  <r>
    <x v="268"/>
    <s v="Charles Robinson"/>
    <x v="16"/>
    <x v="4"/>
    <x v="2"/>
    <x v="1"/>
    <x v="2"/>
    <x v="3"/>
    <x v="2"/>
    <x v="270"/>
    <x v="273"/>
    <x v="1"/>
    <x v="0"/>
    <s v="Seattle"/>
    <m/>
  </r>
  <r>
    <x v="269"/>
    <s v="Landon Lopez"/>
    <x v="4"/>
    <x v="3"/>
    <x v="1"/>
    <x v="1"/>
    <x v="3"/>
    <x v="31"/>
    <x v="0"/>
    <x v="271"/>
    <x v="274"/>
    <x v="1"/>
    <x v="2"/>
    <s v="Sao Paulo"/>
    <m/>
  </r>
  <r>
    <x v="270"/>
    <s v="Miles Mehta"/>
    <x v="2"/>
    <x v="1"/>
    <x v="0"/>
    <x v="1"/>
    <x v="1"/>
    <x v="14"/>
    <x v="1"/>
    <x v="272"/>
    <x v="275"/>
    <x v="14"/>
    <x v="0"/>
    <s v="Miami"/>
    <m/>
  </r>
  <r>
    <x v="7"/>
    <s v="Ezra Simmons"/>
    <x v="18"/>
    <x v="5"/>
    <x v="2"/>
    <x v="1"/>
    <x v="2"/>
    <x v="31"/>
    <x v="0"/>
    <x v="273"/>
    <x v="276"/>
    <x v="1"/>
    <x v="0"/>
    <s v="Phoenix"/>
    <m/>
  </r>
  <r>
    <x v="271"/>
    <s v="Nora Santiago"/>
    <x v="7"/>
    <x v="3"/>
    <x v="0"/>
    <x v="0"/>
    <x v="3"/>
    <x v="0"/>
    <x v="0"/>
    <x v="274"/>
    <x v="277"/>
    <x v="1"/>
    <x v="2"/>
    <s v="Rio de Janerio"/>
    <m/>
  </r>
  <r>
    <x v="272"/>
    <s v="Caroline Herrera"/>
    <x v="0"/>
    <x v="6"/>
    <x v="1"/>
    <x v="0"/>
    <x v="3"/>
    <x v="15"/>
    <x v="0"/>
    <x v="275"/>
    <x v="278"/>
    <x v="0"/>
    <x v="2"/>
    <s v="Rio de Janerio"/>
    <m/>
  </r>
  <r>
    <x v="273"/>
    <s v="David Owens"/>
    <x v="4"/>
    <x v="2"/>
    <x v="3"/>
    <x v="1"/>
    <x v="0"/>
    <x v="19"/>
    <x v="0"/>
    <x v="276"/>
    <x v="279"/>
    <x v="1"/>
    <x v="0"/>
    <s v="Austin"/>
    <m/>
  </r>
  <r>
    <x v="109"/>
    <s v="Avery Yee"/>
    <x v="28"/>
    <x v="0"/>
    <x v="1"/>
    <x v="0"/>
    <x v="1"/>
    <x v="8"/>
    <x v="0"/>
    <x v="82"/>
    <x v="280"/>
    <x v="1"/>
    <x v="0"/>
    <s v="Miami"/>
    <m/>
  </r>
  <r>
    <x v="274"/>
    <s v="Xavier Park"/>
    <x v="9"/>
    <x v="0"/>
    <x v="0"/>
    <x v="1"/>
    <x v="1"/>
    <x v="28"/>
    <x v="0"/>
    <x v="277"/>
    <x v="281"/>
    <x v="13"/>
    <x v="1"/>
    <s v="Chengdu"/>
    <m/>
  </r>
  <r>
    <x v="275"/>
    <s v="Asher Morales"/>
    <x v="18"/>
    <x v="5"/>
    <x v="0"/>
    <x v="1"/>
    <x v="3"/>
    <x v="27"/>
    <x v="0"/>
    <x v="278"/>
    <x v="282"/>
    <x v="1"/>
    <x v="2"/>
    <s v="Sao Paulo"/>
    <m/>
  </r>
  <r>
    <x v="276"/>
    <s v="Mason Cao"/>
    <x v="13"/>
    <x v="1"/>
    <x v="3"/>
    <x v="1"/>
    <x v="1"/>
    <x v="27"/>
    <x v="0"/>
    <x v="279"/>
    <x v="283"/>
    <x v="1"/>
    <x v="1"/>
    <s v="Beijing"/>
    <m/>
  </r>
  <r>
    <x v="277"/>
    <s v="Joshua Fong"/>
    <x v="9"/>
    <x v="5"/>
    <x v="2"/>
    <x v="1"/>
    <x v="1"/>
    <x v="40"/>
    <x v="0"/>
    <x v="280"/>
    <x v="284"/>
    <x v="30"/>
    <x v="1"/>
    <s v="Beijing"/>
    <m/>
  </r>
  <r>
    <x v="278"/>
    <s v="Maria Chin"/>
    <x v="7"/>
    <x v="6"/>
    <x v="1"/>
    <x v="0"/>
    <x v="1"/>
    <x v="13"/>
    <x v="1"/>
    <x v="281"/>
    <x v="285"/>
    <x v="1"/>
    <x v="1"/>
    <s v="Beijing"/>
    <m/>
  </r>
  <r>
    <x v="279"/>
    <s v="Eva Garcia"/>
    <x v="16"/>
    <x v="4"/>
    <x v="3"/>
    <x v="0"/>
    <x v="3"/>
    <x v="11"/>
    <x v="0"/>
    <x v="282"/>
    <x v="286"/>
    <x v="1"/>
    <x v="2"/>
    <s v="Manaus"/>
    <m/>
  </r>
  <r>
    <x v="280"/>
    <s v="Anna Molina"/>
    <x v="4"/>
    <x v="3"/>
    <x v="3"/>
    <x v="0"/>
    <x v="3"/>
    <x v="12"/>
    <x v="0"/>
    <x v="283"/>
    <x v="287"/>
    <x v="1"/>
    <x v="0"/>
    <s v="Columbus"/>
    <m/>
  </r>
  <r>
    <x v="281"/>
    <s v="Logan Bryant"/>
    <x v="0"/>
    <x v="6"/>
    <x v="2"/>
    <x v="1"/>
    <x v="2"/>
    <x v="23"/>
    <x v="2"/>
    <x v="284"/>
    <x v="288"/>
    <x v="0"/>
    <x v="0"/>
    <s v="Miami"/>
    <m/>
  </r>
  <r>
    <x v="282"/>
    <s v="Isla Han"/>
    <x v="1"/>
    <x v="0"/>
    <x v="1"/>
    <x v="0"/>
    <x v="1"/>
    <x v="32"/>
    <x v="1"/>
    <x v="285"/>
    <x v="289"/>
    <x v="1"/>
    <x v="0"/>
    <s v="Chicago"/>
    <m/>
  </r>
  <r>
    <x v="283"/>
    <s v="Christopher Vega"/>
    <x v="11"/>
    <x v="5"/>
    <x v="0"/>
    <x v="1"/>
    <x v="3"/>
    <x v="36"/>
    <x v="0"/>
    <x v="286"/>
    <x v="290"/>
    <x v="0"/>
    <x v="0"/>
    <s v="Chicago"/>
    <m/>
  </r>
  <r>
    <x v="284"/>
    <s v="Lillian Park"/>
    <x v="7"/>
    <x v="6"/>
    <x v="0"/>
    <x v="0"/>
    <x v="1"/>
    <x v="28"/>
    <x v="0"/>
    <x v="287"/>
    <x v="291"/>
    <x v="1"/>
    <x v="1"/>
    <s v="Chengdu"/>
    <d v="2021-11-10T00:00:00"/>
  </r>
  <r>
    <x v="285"/>
    <s v="Kennedy Zhang"/>
    <x v="2"/>
    <x v="1"/>
    <x v="0"/>
    <x v="0"/>
    <x v="1"/>
    <x v="20"/>
    <x v="1"/>
    <x v="288"/>
    <x v="292"/>
    <x v="35"/>
    <x v="1"/>
    <s v="Chongqing"/>
    <m/>
  </r>
  <r>
    <x v="286"/>
    <s v="Eli Han"/>
    <x v="4"/>
    <x v="3"/>
    <x v="1"/>
    <x v="1"/>
    <x v="1"/>
    <x v="28"/>
    <x v="0"/>
    <x v="289"/>
    <x v="293"/>
    <x v="1"/>
    <x v="1"/>
    <s v="Chengdu"/>
    <m/>
  </r>
  <r>
    <x v="287"/>
    <s v="Julia Pham"/>
    <x v="11"/>
    <x v="5"/>
    <x v="2"/>
    <x v="0"/>
    <x v="1"/>
    <x v="13"/>
    <x v="1"/>
    <x v="290"/>
    <x v="294"/>
    <x v="28"/>
    <x v="1"/>
    <s v="Shanghai"/>
    <m/>
  </r>
  <r>
    <x v="288"/>
    <s v="Hailey Shin"/>
    <x v="2"/>
    <x v="4"/>
    <x v="3"/>
    <x v="0"/>
    <x v="1"/>
    <x v="4"/>
    <x v="1"/>
    <x v="291"/>
    <x v="295"/>
    <x v="14"/>
    <x v="1"/>
    <s v="Shanghai"/>
    <m/>
  </r>
  <r>
    <x v="289"/>
    <s v="Connor Grant"/>
    <x v="4"/>
    <x v="3"/>
    <x v="2"/>
    <x v="1"/>
    <x v="2"/>
    <x v="5"/>
    <x v="2"/>
    <x v="292"/>
    <x v="296"/>
    <x v="1"/>
    <x v="0"/>
    <s v="Seattle"/>
    <m/>
  </r>
  <r>
    <x v="290"/>
    <s v="Natalia Owens"/>
    <x v="6"/>
    <x v="4"/>
    <x v="1"/>
    <x v="0"/>
    <x v="2"/>
    <x v="11"/>
    <x v="0"/>
    <x v="293"/>
    <x v="297"/>
    <x v="3"/>
    <x v="0"/>
    <s v="Austin"/>
    <m/>
  </r>
  <r>
    <x v="291"/>
    <s v="Maria He"/>
    <x v="30"/>
    <x v="0"/>
    <x v="3"/>
    <x v="0"/>
    <x v="1"/>
    <x v="15"/>
    <x v="0"/>
    <x v="294"/>
    <x v="298"/>
    <x v="1"/>
    <x v="1"/>
    <s v="Beijing"/>
    <d v="2020-10-03T00:00:00"/>
  </r>
  <r>
    <x v="292"/>
    <s v="Jade Yi"/>
    <x v="5"/>
    <x v="2"/>
    <x v="2"/>
    <x v="0"/>
    <x v="1"/>
    <x v="40"/>
    <x v="0"/>
    <x v="295"/>
    <x v="299"/>
    <x v="1"/>
    <x v="1"/>
    <s v="Chongqing"/>
    <m/>
  </r>
  <r>
    <x v="293"/>
    <s v="Quinn Xiong"/>
    <x v="22"/>
    <x v="5"/>
    <x v="0"/>
    <x v="0"/>
    <x v="1"/>
    <x v="0"/>
    <x v="0"/>
    <x v="296"/>
    <x v="300"/>
    <x v="1"/>
    <x v="0"/>
    <s v="Columbus"/>
    <m/>
  </r>
  <r>
    <x v="294"/>
    <s v="Dominic Baker"/>
    <x v="4"/>
    <x v="3"/>
    <x v="1"/>
    <x v="1"/>
    <x v="0"/>
    <x v="10"/>
    <x v="0"/>
    <x v="297"/>
    <x v="301"/>
    <x v="1"/>
    <x v="0"/>
    <s v="Chicago"/>
    <m/>
  </r>
  <r>
    <x v="295"/>
    <s v="Adam Nelson"/>
    <x v="2"/>
    <x v="1"/>
    <x v="2"/>
    <x v="1"/>
    <x v="2"/>
    <x v="6"/>
    <x v="2"/>
    <x v="298"/>
    <x v="302"/>
    <x v="25"/>
    <x v="0"/>
    <s v="Chicago"/>
    <d v="2021-07-27T00:00:00"/>
  </r>
  <r>
    <x v="296"/>
    <s v="Autumn Reed"/>
    <x v="25"/>
    <x v="5"/>
    <x v="3"/>
    <x v="0"/>
    <x v="2"/>
    <x v="17"/>
    <x v="0"/>
    <x v="299"/>
    <x v="303"/>
    <x v="1"/>
    <x v="0"/>
    <s v="Miami"/>
    <m/>
  </r>
  <r>
    <x v="297"/>
    <s v="Robert Edwards"/>
    <x v="16"/>
    <x v="4"/>
    <x v="3"/>
    <x v="1"/>
    <x v="2"/>
    <x v="39"/>
    <x v="1"/>
    <x v="300"/>
    <x v="304"/>
    <x v="1"/>
    <x v="0"/>
    <s v="Seattle"/>
    <m/>
  </r>
  <r>
    <x v="298"/>
    <s v="Roman Martinez"/>
    <x v="0"/>
    <x v="1"/>
    <x v="0"/>
    <x v="1"/>
    <x v="3"/>
    <x v="11"/>
    <x v="0"/>
    <x v="301"/>
    <x v="305"/>
    <x v="0"/>
    <x v="2"/>
    <s v="Manaus"/>
    <m/>
  </r>
  <r>
    <x v="299"/>
    <s v="Eleanor Li"/>
    <x v="0"/>
    <x v="4"/>
    <x v="0"/>
    <x v="0"/>
    <x v="1"/>
    <x v="14"/>
    <x v="1"/>
    <x v="302"/>
    <x v="306"/>
    <x v="0"/>
    <x v="0"/>
    <s v="Chicago"/>
    <m/>
  </r>
  <r>
    <x v="300"/>
    <s v="Connor Vang"/>
    <x v="7"/>
    <x v="2"/>
    <x v="2"/>
    <x v="1"/>
    <x v="1"/>
    <x v="6"/>
    <x v="2"/>
    <x v="303"/>
    <x v="307"/>
    <x v="1"/>
    <x v="0"/>
    <s v="Miami"/>
    <m/>
  </r>
  <r>
    <x v="301"/>
    <s v="Ellie Chung"/>
    <x v="0"/>
    <x v="6"/>
    <x v="3"/>
    <x v="0"/>
    <x v="1"/>
    <x v="1"/>
    <x v="1"/>
    <x v="304"/>
    <x v="308"/>
    <x v="4"/>
    <x v="1"/>
    <s v="Chongqing"/>
    <m/>
  </r>
  <r>
    <x v="302"/>
    <s v="Violet Hall"/>
    <x v="29"/>
    <x v="0"/>
    <x v="3"/>
    <x v="0"/>
    <x v="2"/>
    <x v="28"/>
    <x v="0"/>
    <x v="305"/>
    <x v="309"/>
    <x v="1"/>
    <x v="0"/>
    <s v="Chicago"/>
    <m/>
  </r>
  <r>
    <x v="303"/>
    <s v="Dylan Padilla"/>
    <x v="16"/>
    <x v="4"/>
    <x v="1"/>
    <x v="1"/>
    <x v="3"/>
    <x v="11"/>
    <x v="0"/>
    <x v="306"/>
    <x v="310"/>
    <x v="1"/>
    <x v="0"/>
    <s v="Seattle"/>
    <m/>
  </r>
  <r>
    <x v="304"/>
    <s v="Nathan Pham"/>
    <x v="0"/>
    <x v="3"/>
    <x v="1"/>
    <x v="1"/>
    <x v="1"/>
    <x v="15"/>
    <x v="0"/>
    <x v="307"/>
    <x v="311"/>
    <x v="28"/>
    <x v="0"/>
    <s v="Seattle"/>
    <m/>
  </r>
  <r>
    <x v="305"/>
    <s v="Ayla Brown"/>
    <x v="0"/>
    <x v="2"/>
    <x v="1"/>
    <x v="0"/>
    <x v="2"/>
    <x v="37"/>
    <x v="0"/>
    <x v="308"/>
    <x v="312"/>
    <x v="0"/>
    <x v="0"/>
    <s v="Phoenix"/>
    <m/>
  </r>
  <r>
    <x v="306"/>
    <s v="Isaac Mitchell"/>
    <x v="23"/>
    <x v="0"/>
    <x v="2"/>
    <x v="1"/>
    <x v="0"/>
    <x v="30"/>
    <x v="0"/>
    <x v="309"/>
    <x v="313"/>
    <x v="1"/>
    <x v="0"/>
    <s v="Austin"/>
    <m/>
  </r>
  <r>
    <x v="307"/>
    <s v="Jayden Jimenez"/>
    <x v="6"/>
    <x v="4"/>
    <x v="3"/>
    <x v="1"/>
    <x v="3"/>
    <x v="30"/>
    <x v="0"/>
    <x v="310"/>
    <x v="314"/>
    <x v="5"/>
    <x v="2"/>
    <s v="Rio de Janerio"/>
    <m/>
  </r>
  <r>
    <x v="308"/>
    <s v="Jaxon Tran"/>
    <x v="0"/>
    <x v="2"/>
    <x v="1"/>
    <x v="1"/>
    <x v="1"/>
    <x v="15"/>
    <x v="0"/>
    <x v="311"/>
    <x v="315"/>
    <x v="4"/>
    <x v="1"/>
    <s v="Shanghai"/>
    <m/>
  </r>
  <r>
    <x v="309"/>
    <s v="Connor Fong"/>
    <x v="6"/>
    <x v="3"/>
    <x v="2"/>
    <x v="1"/>
    <x v="1"/>
    <x v="28"/>
    <x v="0"/>
    <x v="312"/>
    <x v="316"/>
    <x v="17"/>
    <x v="0"/>
    <s v="Seattle"/>
    <m/>
  </r>
  <r>
    <x v="310"/>
    <s v="Emery Mitchell"/>
    <x v="9"/>
    <x v="1"/>
    <x v="1"/>
    <x v="0"/>
    <x v="2"/>
    <x v="35"/>
    <x v="0"/>
    <x v="313"/>
    <x v="317"/>
    <x v="32"/>
    <x v="0"/>
    <s v="Seattle"/>
    <m/>
  </r>
  <r>
    <x v="167"/>
    <s v="Landon Luu"/>
    <x v="9"/>
    <x v="0"/>
    <x v="0"/>
    <x v="1"/>
    <x v="1"/>
    <x v="11"/>
    <x v="0"/>
    <x v="314"/>
    <x v="318"/>
    <x v="29"/>
    <x v="0"/>
    <s v="Miami"/>
    <m/>
  </r>
  <r>
    <x v="311"/>
    <s v="Sophia Ahmed"/>
    <x v="0"/>
    <x v="2"/>
    <x v="2"/>
    <x v="0"/>
    <x v="1"/>
    <x v="23"/>
    <x v="2"/>
    <x v="315"/>
    <x v="319"/>
    <x v="19"/>
    <x v="0"/>
    <s v="Seattle"/>
    <m/>
  </r>
  <r>
    <x v="312"/>
    <s v="Sofia Dinh"/>
    <x v="19"/>
    <x v="5"/>
    <x v="3"/>
    <x v="0"/>
    <x v="1"/>
    <x v="0"/>
    <x v="0"/>
    <x v="316"/>
    <x v="320"/>
    <x v="1"/>
    <x v="0"/>
    <s v="Chicago"/>
    <d v="2005-04-14T00:00:00"/>
  </r>
  <r>
    <x v="313"/>
    <s v="Jonathan Patel"/>
    <x v="6"/>
    <x v="6"/>
    <x v="3"/>
    <x v="1"/>
    <x v="1"/>
    <x v="21"/>
    <x v="2"/>
    <x v="317"/>
    <x v="321"/>
    <x v="5"/>
    <x v="1"/>
    <s v="Shanghai"/>
    <m/>
  </r>
  <r>
    <x v="135"/>
    <s v="Piper Patterson"/>
    <x v="10"/>
    <x v="5"/>
    <x v="3"/>
    <x v="0"/>
    <x v="2"/>
    <x v="15"/>
    <x v="0"/>
    <x v="318"/>
    <x v="322"/>
    <x v="1"/>
    <x v="0"/>
    <s v="Chicago"/>
    <m/>
  </r>
  <r>
    <x v="314"/>
    <s v="Cora Evans"/>
    <x v="3"/>
    <x v="0"/>
    <x v="2"/>
    <x v="0"/>
    <x v="0"/>
    <x v="15"/>
    <x v="0"/>
    <x v="319"/>
    <x v="323"/>
    <x v="5"/>
    <x v="0"/>
    <s v="Austin"/>
    <m/>
  </r>
  <r>
    <x v="315"/>
    <s v="Cameron Young"/>
    <x v="9"/>
    <x v="5"/>
    <x v="1"/>
    <x v="1"/>
    <x v="2"/>
    <x v="20"/>
    <x v="1"/>
    <x v="320"/>
    <x v="324"/>
    <x v="30"/>
    <x v="0"/>
    <s v="Seattle"/>
    <m/>
  </r>
  <r>
    <x v="316"/>
    <s v="Melody Ho"/>
    <x v="13"/>
    <x v="1"/>
    <x v="0"/>
    <x v="0"/>
    <x v="1"/>
    <x v="0"/>
    <x v="0"/>
    <x v="321"/>
    <x v="325"/>
    <x v="1"/>
    <x v="0"/>
    <s v="Columbus"/>
    <m/>
  </r>
  <r>
    <x v="317"/>
    <s v="Aiden Bryant"/>
    <x v="5"/>
    <x v="2"/>
    <x v="1"/>
    <x v="1"/>
    <x v="0"/>
    <x v="40"/>
    <x v="0"/>
    <x v="322"/>
    <x v="326"/>
    <x v="1"/>
    <x v="0"/>
    <s v="Columbus"/>
    <m/>
  </r>
  <r>
    <x v="318"/>
    <s v="Grayson Walker"/>
    <x v="2"/>
    <x v="3"/>
    <x v="1"/>
    <x v="1"/>
    <x v="2"/>
    <x v="7"/>
    <x v="2"/>
    <x v="323"/>
    <x v="327"/>
    <x v="20"/>
    <x v="0"/>
    <s v="Seattle"/>
    <d v="2020-04-24T00:00:00"/>
  </r>
  <r>
    <x v="319"/>
    <s v="Scarlett Figueroa"/>
    <x v="20"/>
    <x v="4"/>
    <x v="2"/>
    <x v="0"/>
    <x v="3"/>
    <x v="8"/>
    <x v="0"/>
    <x v="324"/>
    <x v="328"/>
    <x v="1"/>
    <x v="0"/>
    <s v="Miami"/>
    <m/>
  </r>
  <r>
    <x v="320"/>
    <s v="Madeline Hoang"/>
    <x v="28"/>
    <x v="0"/>
    <x v="0"/>
    <x v="0"/>
    <x v="1"/>
    <x v="21"/>
    <x v="2"/>
    <x v="325"/>
    <x v="329"/>
    <x v="1"/>
    <x v="1"/>
    <s v="Chengdu"/>
    <m/>
  </r>
  <r>
    <x v="321"/>
    <s v="Ezra Simmons"/>
    <x v="32"/>
    <x v="0"/>
    <x v="1"/>
    <x v="1"/>
    <x v="0"/>
    <x v="11"/>
    <x v="0"/>
    <x v="326"/>
    <x v="330"/>
    <x v="1"/>
    <x v="0"/>
    <s v="Austin"/>
    <m/>
  </r>
  <r>
    <x v="322"/>
    <s v="Ruby Medina"/>
    <x v="2"/>
    <x v="2"/>
    <x v="1"/>
    <x v="0"/>
    <x v="3"/>
    <x v="2"/>
    <x v="0"/>
    <x v="327"/>
    <x v="331"/>
    <x v="2"/>
    <x v="0"/>
    <s v="Seattle"/>
    <m/>
  </r>
  <r>
    <x v="323"/>
    <s v="Luke Zheng"/>
    <x v="2"/>
    <x v="4"/>
    <x v="2"/>
    <x v="1"/>
    <x v="1"/>
    <x v="38"/>
    <x v="0"/>
    <x v="328"/>
    <x v="332"/>
    <x v="20"/>
    <x v="1"/>
    <s v="Beijing"/>
    <m/>
  </r>
  <r>
    <x v="324"/>
    <s v="Rylee Dinh"/>
    <x v="25"/>
    <x v="5"/>
    <x v="2"/>
    <x v="0"/>
    <x v="1"/>
    <x v="25"/>
    <x v="0"/>
    <x v="329"/>
    <x v="333"/>
    <x v="1"/>
    <x v="1"/>
    <s v="Chongqing"/>
    <m/>
  </r>
  <r>
    <x v="325"/>
    <s v="Miles Evans"/>
    <x v="23"/>
    <x v="0"/>
    <x v="1"/>
    <x v="1"/>
    <x v="2"/>
    <x v="36"/>
    <x v="0"/>
    <x v="330"/>
    <x v="334"/>
    <x v="1"/>
    <x v="0"/>
    <s v="Miami"/>
    <m/>
  </r>
  <r>
    <x v="326"/>
    <s v="Leo Owens"/>
    <x v="28"/>
    <x v="0"/>
    <x v="3"/>
    <x v="1"/>
    <x v="2"/>
    <x v="40"/>
    <x v="0"/>
    <x v="331"/>
    <x v="335"/>
    <x v="1"/>
    <x v="0"/>
    <s v="Seattle"/>
    <m/>
  </r>
  <r>
    <x v="327"/>
    <s v="Caroline Owens"/>
    <x v="2"/>
    <x v="0"/>
    <x v="2"/>
    <x v="0"/>
    <x v="2"/>
    <x v="3"/>
    <x v="2"/>
    <x v="332"/>
    <x v="336"/>
    <x v="31"/>
    <x v="0"/>
    <s v="Phoenix"/>
    <m/>
  </r>
  <r>
    <x v="328"/>
    <s v="Kennedy Do"/>
    <x v="3"/>
    <x v="0"/>
    <x v="1"/>
    <x v="0"/>
    <x v="1"/>
    <x v="34"/>
    <x v="0"/>
    <x v="333"/>
    <x v="337"/>
    <x v="3"/>
    <x v="0"/>
    <s v="Phoenix"/>
    <m/>
  </r>
  <r>
    <x v="329"/>
    <s v="Jade Acosta"/>
    <x v="25"/>
    <x v="5"/>
    <x v="0"/>
    <x v="0"/>
    <x v="3"/>
    <x v="40"/>
    <x v="0"/>
    <x v="334"/>
    <x v="338"/>
    <x v="1"/>
    <x v="0"/>
    <s v="Seattle"/>
    <m/>
  </r>
  <r>
    <x v="330"/>
    <s v="Mila Vasquez"/>
    <x v="10"/>
    <x v="5"/>
    <x v="1"/>
    <x v="0"/>
    <x v="3"/>
    <x v="33"/>
    <x v="1"/>
    <x v="335"/>
    <x v="339"/>
    <x v="1"/>
    <x v="0"/>
    <s v="Columbus"/>
    <m/>
  </r>
  <r>
    <x v="331"/>
    <s v="Allison Ayala"/>
    <x v="7"/>
    <x v="1"/>
    <x v="3"/>
    <x v="0"/>
    <x v="3"/>
    <x v="9"/>
    <x v="0"/>
    <x v="336"/>
    <x v="340"/>
    <x v="1"/>
    <x v="0"/>
    <s v="Austin"/>
    <m/>
  </r>
  <r>
    <x v="332"/>
    <s v="Jace Zhang"/>
    <x v="31"/>
    <x v="0"/>
    <x v="2"/>
    <x v="1"/>
    <x v="1"/>
    <x v="11"/>
    <x v="0"/>
    <x v="337"/>
    <x v="341"/>
    <x v="1"/>
    <x v="1"/>
    <s v="Chengdu"/>
    <m/>
  </r>
  <r>
    <x v="333"/>
    <s v="Allison Medina"/>
    <x v="6"/>
    <x v="1"/>
    <x v="2"/>
    <x v="0"/>
    <x v="3"/>
    <x v="0"/>
    <x v="0"/>
    <x v="338"/>
    <x v="342"/>
    <x v="17"/>
    <x v="2"/>
    <s v="Sao Paulo"/>
    <m/>
  </r>
  <r>
    <x v="334"/>
    <s v="Maria Wilson"/>
    <x v="9"/>
    <x v="5"/>
    <x v="0"/>
    <x v="0"/>
    <x v="2"/>
    <x v="10"/>
    <x v="0"/>
    <x v="339"/>
    <x v="343"/>
    <x v="16"/>
    <x v="0"/>
    <s v="Columbus"/>
    <m/>
  </r>
  <r>
    <x v="231"/>
    <s v="Everly Coleman"/>
    <x v="9"/>
    <x v="0"/>
    <x v="3"/>
    <x v="0"/>
    <x v="2"/>
    <x v="35"/>
    <x v="0"/>
    <x v="340"/>
    <x v="344"/>
    <x v="22"/>
    <x v="0"/>
    <s v="Columbus"/>
    <m/>
  </r>
  <r>
    <x v="335"/>
    <s v="Jordan Gomez"/>
    <x v="4"/>
    <x v="3"/>
    <x v="0"/>
    <x v="1"/>
    <x v="3"/>
    <x v="32"/>
    <x v="1"/>
    <x v="341"/>
    <x v="345"/>
    <x v="1"/>
    <x v="2"/>
    <s v="Rio de Janerio"/>
    <d v="2016-10-03T00:00:00"/>
  </r>
  <r>
    <x v="336"/>
    <s v="Isla Chavez"/>
    <x v="5"/>
    <x v="2"/>
    <x v="0"/>
    <x v="0"/>
    <x v="3"/>
    <x v="7"/>
    <x v="2"/>
    <x v="342"/>
    <x v="346"/>
    <x v="1"/>
    <x v="2"/>
    <s v="Rio de Janerio"/>
    <m/>
  </r>
  <r>
    <x v="337"/>
    <s v="Hannah Gomez"/>
    <x v="1"/>
    <x v="0"/>
    <x v="1"/>
    <x v="0"/>
    <x v="3"/>
    <x v="6"/>
    <x v="2"/>
    <x v="343"/>
    <x v="347"/>
    <x v="1"/>
    <x v="0"/>
    <s v="Miami"/>
    <m/>
  </r>
  <r>
    <x v="338"/>
    <s v="Jacob Davis"/>
    <x v="2"/>
    <x v="3"/>
    <x v="0"/>
    <x v="1"/>
    <x v="2"/>
    <x v="9"/>
    <x v="0"/>
    <x v="344"/>
    <x v="348"/>
    <x v="12"/>
    <x v="0"/>
    <s v="Chicago"/>
    <m/>
  </r>
  <r>
    <x v="339"/>
    <s v="Eli Gupta"/>
    <x v="2"/>
    <x v="4"/>
    <x v="0"/>
    <x v="1"/>
    <x v="1"/>
    <x v="17"/>
    <x v="0"/>
    <x v="345"/>
    <x v="349"/>
    <x v="33"/>
    <x v="1"/>
    <s v="Beijing"/>
    <m/>
  </r>
  <r>
    <x v="340"/>
    <s v="Andrew Huynh"/>
    <x v="20"/>
    <x v="4"/>
    <x v="2"/>
    <x v="1"/>
    <x v="1"/>
    <x v="4"/>
    <x v="1"/>
    <x v="346"/>
    <x v="350"/>
    <x v="1"/>
    <x v="0"/>
    <s v="Miami"/>
    <d v="1998-10-11T00:00:00"/>
  </r>
  <r>
    <x v="341"/>
    <s v="Anna Gutierrez"/>
    <x v="2"/>
    <x v="5"/>
    <x v="0"/>
    <x v="0"/>
    <x v="3"/>
    <x v="1"/>
    <x v="1"/>
    <x v="347"/>
    <x v="351"/>
    <x v="20"/>
    <x v="2"/>
    <s v="Sao Paulo"/>
    <m/>
  </r>
  <r>
    <x v="342"/>
    <s v="Samuel Vega"/>
    <x v="13"/>
    <x v="6"/>
    <x v="2"/>
    <x v="1"/>
    <x v="3"/>
    <x v="17"/>
    <x v="0"/>
    <x v="348"/>
    <x v="352"/>
    <x v="1"/>
    <x v="0"/>
    <s v="Miami"/>
    <m/>
  </r>
  <r>
    <x v="343"/>
    <s v="Liliana Do"/>
    <x v="31"/>
    <x v="0"/>
    <x v="1"/>
    <x v="0"/>
    <x v="1"/>
    <x v="23"/>
    <x v="2"/>
    <x v="349"/>
    <x v="353"/>
    <x v="1"/>
    <x v="1"/>
    <s v="Chengdu"/>
    <m/>
  </r>
  <r>
    <x v="344"/>
    <s v="Isaac Sanders"/>
    <x v="16"/>
    <x v="4"/>
    <x v="1"/>
    <x v="1"/>
    <x v="2"/>
    <x v="37"/>
    <x v="0"/>
    <x v="350"/>
    <x v="354"/>
    <x v="1"/>
    <x v="0"/>
    <s v="Miami"/>
    <m/>
  </r>
  <r>
    <x v="345"/>
    <s v="Raelynn Gupta"/>
    <x v="0"/>
    <x v="1"/>
    <x v="3"/>
    <x v="0"/>
    <x v="1"/>
    <x v="35"/>
    <x v="0"/>
    <x v="351"/>
    <x v="355"/>
    <x v="19"/>
    <x v="1"/>
    <s v="Chongqing"/>
    <m/>
  </r>
  <r>
    <x v="346"/>
    <s v="Genesis Xiong"/>
    <x v="27"/>
    <x v="0"/>
    <x v="0"/>
    <x v="0"/>
    <x v="1"/>
    <x v="10"/>
    <x v="0"/>
    <x v="352"/>
    <x v="356"/>
    <x v="1"/>
    <x v="0"/>
    <s v="Columbus"/>
    <m/>
  </r>
  <r>
    <x v="347"/>
    <s v="Lucas Ramos"/>
    <x v="15"/>
    <x v="4"/>
    <x v="2"/>
    <x v="1"/>
    <x v="3"/>
    <x v="16"/>
    <x v="1"/>
    <x v="353"/>
    <x v="357"/>
    <x v="1"/>
    <x v="0"/>
    <s v="Phoenix"/>
    <m/>
  </r>
  <r>
    <x v="348"/>
    <s v="Santiago f Gonzalez"/>
    <x v="6"/>
    <x v="2"/>
    <x v="0"/>
    <x v="1"/>
    <x v="3"/>
    <x v="9"/>
    <x v="0"/>
    <x v="354"/>
    <x v="358"/>
    <x v="3"/>
    <x v="0"/>
    <s v="Seattle"/>
    <m/>
  </r>
  <r>
    <x v="184"/>
    <s v="Henry Zhu"/>
    <x v="9"/>
    <x v="6"/>
    <x v="2"/>
    <x v="1"/>
    <x v="1"/>
    <x v="31"/>
    <x v="0"/>
    <x v="355"/>
    <x v="359"/>
    <x v="32"/>
    <x v="0"/>
    <s v="Austin"/>
    <m/>
  </r>
  <r>
    <x v="349"/>
    <s v="Emily Contreras"/>
    <x v="13"/>
    <x v="2"/>
    <x v="1"/>
    <x v="0"/>
    <x v="3"/>
    <x v="16"/>
    <x v="1"/>
    <x v="356"/>
    <x v="360"/>
    <x v="1"/>
    <x v="2"/>
    <s v="Sao Paulo"/>
    <m/>
  </r>
  <r>
    <x v="350"/>
    <s v="Hailey Lai"/>
    <x v="9"/>
    <x v="4"/>
    <x v="1"/>
    <x v="0"/>
    <x v="1"/>
    <x v="27"/>
    <x v="0"/>
    <x v="357"/>
    <x v="361"/>
    <x v="18"/>
    <x v="1"/>
    <s v="Chengdu"/>
    <m/>
  </r>
  <r>
    <x v="351"/>
    <s v="Vivian Guzman"/>
    <x v="13"/>
    <x v="1"/>
    <x v="2"/>
    <x v="0"/>
    <x v="3"/>
    <x v="26"/>
    <x v="0"/>
    <x v="358"/>
    <x v="362"/>
    <x v="1"/>
    <x v="0"/>
    <s v="Phoenix"/>
    <m/>
  </r>
  <r>
    <x v="352"/>
    <s v="Hadley Contreras"/>
    <x v="2"/>
    <x v="5"/>
    <x v="3"/>
    <x v="0"/>
    <x v="3"/>
    <x v="33"/>
    <x v="1"/>
    <x v="359"/>
    <x v="363"/>
    <x v="2"/>
    <x v="0"/>
    <s v="Austin"/>
    <m/>
  </r>
  <r>
    <x v="353"/>
    <s v="Nathan Sun"/>
    <x v="6"/>
    <x v="3"/>
    <x v="2"/>
    <x v="1"/>
    <x v="1"/>
    <x v="20"/>
    <x v="1"/>
    <x v="360"/>
    <x v="364"/>
    <x v="17"/>
    <x v="1"/>
    <s v="Shanghai"/>
    <m/>
  </r>
  <r>
    <x v="354"/>
    <s v="Grace Campos"/>
    <x v="2"/>
    <x v="5"/>
    <x v="0"/>
    <x v="0"/>
    <x v="3"/>
    <x v="17"/>
    <x v="0"/>
    <x v="361"/>
    <x v="365"/>
    <x v="31"/>
    <x v="2"/>
    <s v="Manaus"/>
    <m/>
  </r>
  <r>
    <x v="355"/>
    <s v="Autumn Ortiz"/>
    <x v="17"/>
    <x v="5"/>
    <x v="0"/>
    <x v="0"/>
    <x v="3"/>
    <x v="23"/>
    <x v="2"/>
    <x v="362"/>
    <x v="366"/>
    <x v="1"/>
    <x v="2"/>
    <s v="Sao Paulo"/>
    <m/>
  </r>
  <r>
    <x v="356"/>
    <s v="Connor Walker"/>
    <x v="13"/>
    <x v="1"/>
    <x v="1"/>
    <x v="1"/>
    <x v="2"/>
    <x v="23"/>
    <x v="2"/>
    <x v="363"/>
    <x v="367"/>
    <x v="1"/>
    <x v="0"/>
    <s v="Columbus"/>
    <m/>
  </r>
  <r>
    <x v="357"/>
    <s v="Mia Wu"/>
    <x v="14"/>
    <x v="0"/>
    <x v="3"/>
    <x v="0"/>
    <x v="1"/>
    <x v="15"/>
    <x v="0"/>
    <x v="364"/>
    <x v="368"/>
    <x v="1"/>
    <x v="1"/>
    <s v="Beijing"/>
    <m/>
  </r>
  <r>
    <x v="358"/>
    <s v="Julia Luong"/>
    <x v="0"/>
    <x v="3"/>
    <x v="0"/>
    <x v="0"/>
    <x v="1"/>
    <x v="0"/>
    <x v="0"/>
    <x v="365"/>
    <x v="369"/>
    <x v="15"/>
    <x v="1"/>
    <s v="Chongqing"/>
    <m/>
  </r>
  <r>
    <x v="359"/>
    <s v="Eleanor Delgado"/>
    <x v="4"/>
    <x v="6"/>
    <x v="1"/>
    <x v="0"/>
    <x v="3"/>
    <x v="29"/>
    <x v="0"/>
    <x v="366"/>
    <x v="370"/>
    <x v="1"/>
    <x v="2"/>
    <s v="Sao Paulo"/>
    <m/>
  </r>
  <r>
    <x v="360"/>
    <s v="Addison Roberts"/>
    <x v="23"/>
    <x v="0"/>
    <x v="1"/>
    <x v="0"/>
    <x v="2"/>
    <x v="13"/>
    <x v="1"/>
    <x v="367"/>
    <x v="371"/>
    <x v="1"/>
    <x v="0"/>
    <s v="Seattle"/>
    <m/>
  </r>
  <r>
    <x v="361"/>
    <s v="Camila Li"/>
    <x v="0"/>
    <x v="0"/>
    <x v="0"/>
    <x v="0"/>
    <x v="1"/>
    <x v="33"/>
    <x v="1"/>
    <x v="368"/>
    <x v="372"/>
    <x v="4"/>
    <x v="1"/>
    <s v="Shanghai"/>
    <m/>
  </r>
  <r>
    <x v="362"/>
    <s v="Ezekiel Fong"/>
    <x v="9"/>
    <x v="2"/>
    <x v="0"/>
    <x v="1"/>
    <x v="1"/>
    <x v="16"/>
    <x v="1"/>
    <x v="369"/>
    <x v="373"/>
    <x v="18"/>
    <x v="1"/>
    <s v="Shanghai"/>
    <m/>
  </r>
  <r>
    <x v="363"/>
    <s v="Dylan Thao"/>
    <x v="2"/>
    <x v="5"/>
    <x v="1"/>
    <x v="1"/>
    <x v="1"/>
    <x v="26"/>
    <x v="0"/>
    <x v="370"/>
    <x v="374"/>
    <x v="20"/>
    <x v="0"/>
    <s v="Seattle"/>
    <m/>
  </r>
  <r>
    <x v="364"/>
    <s v="Josephine Salazar"/>
    <x v="17"/>
    <x v="5"/>
    <x v="2"/>
    <x v="0"/>
    <x v="3"/>
    <x v="9"/>
    <x v="0"/>
    <x v="371"/>
    <x v="375"/>
    <x v="1"/>
    <x v="2"/>
    <s v="Sao Paulo"/>
    <m/>
  </r>
  <r>
    <x v="365"/>
    <s v="Genesis Hu"/>
    <x v="4"/>
    <x v="6"/>
    <x v="3"/>
    <x v="0"/>
    <x v="1"/>
    <x v="30"/>
    <x v="0"/>
    <x v="372"/>
    <x v="376"/>
    <x v="1"/>
    <x v="1"/>
    <s v="Beijing"/>
    <d v="2003-01-02T00:00:00"/>
  </r>
  <r>
    <x v="366"/>
    <s v="Mila Juarez"/>
    <x v="6"/>
    <x v="2"/>
    <x v="2"/>
    <x v="0"/>
    <x v="3"/>
    <x v="31"/>
    <x v="0"/>
    <x v="373"/>
    <x v="377"/>
    <x v="6"/>
    <x v="2"/>
    <s v="Sao Paulo"/>
    <m/>
  </r>
  <r>
    <x v="367"/>
    <s v="Daniel Perry"/>
    <x v="14"/>
    <x v="0"/>
    <x v="0"/>
    <x v="1"/>
    <x v="2"/>
    <x v="39"/>
    <x v="1"/>
    <x v="374"/>
    <x v="378"/>
    <x v="1"/>
    <x v="0"/>
    <s v="Columbus"/>
    <m/>
  </r>
  <r>
    <x v="368"/>
    <s v="Paisley Hunter"/>
    <x v="11"/>
    <x v="5"/>
    <x v="0"/>
    <x v="0"/>
    <x v="2"/>
    <x v="22"/>
    <x v="1"/>
    <x v="375"/>
    <x v="379"/>
    <x v="8"/>
    <x v="0"/>
    <s v="Chicago"/>
    <m/>
  </r>
  <r>
    <x v="369"/>
    <s v="Everleigh White"/>
    <x v="23"/>
    <x v="0"/>
    <x v="2"/>
    <x v="0"/>
    <x v="2"/>
    <x v="1"/>
    <x v="1"/>
    <x v="376"/>
    <x v="380"/>
    <x v="1"/>
    <x v="0"/>
    <s v="Phoenix"/>
    <m/>
  </r>
  <r>
    <x v="370"/>
    <s v="Penelope Choi"/>
    <x v="1"/>
    <x v="0"/>
    <x v="2"/>
    <x v="0"/>
    <x v="1"/>
    <x v="37"/>
    <x v="0"/>
    <x v="377"/>
    <x v="381"/>
    <x v="1"/>
    <x v="1"/>
    <s v="Beijing"/>
    <m/>
  </r>
  <r>
    <x v="371"/>
    <s v="Piper Sun"/>
    <x v="2"/>
    <x v="6"/>
    <x v="1"/>
    <x v="0"/>
    <x v="1"/>
    <x v="14"/>
    <x v="1"/>
    <x v="378"/>
    <x v="382"/>
    <x v="33"/>
    <x v="0"/>
    <s v="Seattle"/>
    <m/>
  </r>
  <r>
    <x v="372"/>
    <s v="Lucy Johnson"/>
    <x v="6"/>
    <x v="0"/>
    <x v="0"/>
    <x v="0"/>
    <x v="2"/>
    <x v="4"/>
    <x v="1"/>
    <x v="379"/>
    <x v="383"/>
    <x v="3"/>
    <x v="0"/>
    <s v="Columbus"/>
    <m/>
  </r>
  <r>
    <x v="373"/>
    <s v="Ian Ngo"/>
    <x v="6"/>
    <x v="2"/>
    <x v="2"/>
    <x v="1"/>
    <x v="1"/>
    <x v="27"/>
    <x v="0"/>
    <x v="380"/>
    <x v="384"/>
    <x v="3"/>
    <x v="0"/>
    <s v="Phoenix"/>
    <m/>
  </r>
  <r>
    <x v="374"/>
    <s v="Joseph Vazquez"/>
    <x v="0"/>
    <x v="3"/>
    <x v="2"/>
    <x v="1"/>
    <x v="3"/>
    <x v="28"/>
    <x v="0"/>
    <x v="381"/>
    <x v="385"/>
    <x v="4"/>
    <x v="0"/>
    <s v="Miami"/>
    <m/>
  </r>
  <r>
    <x v="375"/>
    <s v="Hadley Guerrero"/>
    <x v="0"/>
    <x v="0"/>
    <x v="0"/>
    <x v="0"/>
    <x v="3"/>
    <x v="37"/>
    <x v="0"/>
    <x v="382"/>
    <x v="386"/>
    <x v="4"/>
    <x v="2"/>
    <s v="Sao Paulo"/>
    <m/>
  </r>
  <r>
    <x v="376"/>
    <s v="Jose Brown"/>
    <x v="27"/>
    <x v="0"/>
    <x v="2"/>
    <x v="1"/>
    <x v="2"/>
    <x v="19"/>
    <x v="0"/>
    <x v="383"/>
    <x v="387"/>
    <x v="1"/>
    <x v="0"/>
    <s v="Seattle"/>
    <m/>
  </r>
  <r>
    <x v="377"/>
    <s v="Benjamin Ford"/>
    <x v="13"/>
    <x v="1"/>
    <x v="2"/>
    <x v="1"/>
    <x v="2"/>
    <x v="11"/>
    <x v="0"/>
    <x v="384"/>
    <x v="388"/>
    <x v="1"/>
    <x v="0"/>
    <s v="Phoenix"/>
    <m/>
  </r>
  <r>
    <x v="378"/>
    <s v="Henry Shah"/>
    <x v="2"/>
    <x v="3"/>
    <x v="1"/>
    <x v="1"/>
    <x v="1"/>
    <x v="0"/>
    <x v="0"/>
    <x v="385"/>
    <x v="389"/>
    <x v="36"/>
    <x v="1"/>
    <s v="Chengdu"/>
    <m/>
  </r>
  <r>
    <x v="281"/>
    <s v="Ivy Daniels"/>
    <x v="0"/>
    <x v="4"/>
    <x v="2"/>
    <x v="0"/>
    <x v="2"/>
    <x v="12"/>
    <x v="0"/>
    <x v="386"/>
    <x v="390"/>
    <x v="8"/>
    <x v="0"/>
    <s v="Columbus"/>
    <m/>
  </r>
  <r>
    <x v="379"/>
    <s v="Thomas Chang"/>
    <x v="4"/>
    <x v="3"/>
    <x v="0"/>
    <x v="1"/>
    <x v="1"/>
    <x v="8"/>
    <x v="0"/>
    <x v="387"/>
    <x v="391"/>
    <x v="1"/>
    <x v="1"/>
    <s v="Beijing"/>
    <m/>
  </r>
  <r>
    <x v="380"/>
    <s v="Caroline Phan"/>
    <x v="0"/>
    <x v="1"/>
    <x v="3"/>
    <x v="0"/>
    <x v="1"/>
    <x v="12"/>
    <x v="0"/>
    <x v="388"/>
    <x v="392"/>
    <x v="15"/>
    <x v="0"/>
    <s v="Austin"/>
    <m/>
  </r>
  <r>
    <x v="381"/>
    <s v="Maverick Mehta"/>
    <x v="28"/>
    <x v="0"/>
    <x v="1"/>
    <x v="1"/>
    <x v="1"/>
    <x v="28"/>
    <x v="0"/>
    <x v="389"/>
    <x v="393"/>
    <x v="1"/>
    <x v="0"/>
    <s v="Seattle"/>
    <m/>
  </r>
  <r>
    <x v="382"/>
    <s v="Austin Edwards"/>
    <x v="12"/>
    <x v="0"/>
    <x v="1"/>
    <x v="1"/>
    <x v="0"/>
    <x v="34"/>
    <x v="0"/>
    <x v="390"/>
    <x v="394"/>
    <x v="1"/>
    <x v="0"/>
    <s v="Chicago"/>
    <m/>
  </r>
  <r>
    <x v="383"/>
    <s v="Daniel Huang"/>
    <x v="9"/>
    <x v="4"/>
    <x v="3"/>
    <x v="1"/>
    <x v="1"/>
    <x v="11"/>
    <x v="0"/>
    <x v="391"/>
    <x v="395"/>
    <x v="16"/>
    <x v="0"/>
    <s v="Columbus"/>
    <m/>
  </r>
  <r>
    <x v="384"/>
    <s v="Lucas Phan"/>
    <x v="2"/>
    <x v="6"/>
    <x v="0"/>
    <x v="1"/>
    <x v="1"/>
    <x v="37"/>
    <x v="0"/>
    <x v="392"/>
    <x v="396"/>
    <x v="11"/>
    <x v="1"/>
    <s v="Chongqing"/>
    <m/>
  </r>
  <r>
    <x v="385"/>
    <s v="Gabriel Yu"/>
    <x v="1"/>
    <x v="0"/>
    <x v="2"/>
    <x v="1"/>
    <x v="1"/>
    <x v="34"/>
    <x v="0"/>
    <x v="393"/>
    <x v="397"/>
    <x v="1"/>
    <x v="1"/>
    <s v="Chongqing"/>
    <m/>
  </r>
  <r>
    <x v="165"/>
    <s v="Mason Watson"/>
    <x v="0"/>
    <x v="0"/>
    <x v="3"/>
    <x v="1"/>
    <x v="2"/>
    <x v="30"/>
    <x v="0"/>
    <x v="394"/>
    <x v="398"/>
    <x v="19"/>
    <x v="0"/>
    <s v="Chicago"/>
    <m/>
  </r>
  <r>
    <x v="386"/>
    <s v="Angel Chang"/>
    <x v="23"/>
    <x v="0"/>
    <x v="0"/>
    <x v="1"/>
    <x v="1"/>
    <x v="17"/>
    <x v="0"/>
    <x v="133"/>
    <x v="399"/>
    <x v="1"/>
    <x v="1"/>
    <s v="Shanghai"/>
    <m/>
  </r>
  <r>
    <x v="387"/>
    <s v="Madeline Coleman"/>
    <x v="0"/>
    <x v="1"/>
    <x v="0"/>
    <x v="0"/>
    <x v="2"/>
    <x v="10"/>
    <x v="0"/>
    <x v="395"/>
    <x v="400"/>
    <x v="8"/>
    <x v="0"/>
    <s v="Chicago"/>
    <d v="2007-08-16T00:00:00"/>
  </r>
  <r>
    <x v="388"/>
    <s v="Thomas Vazquez"/>
    <x v="2"/>
    <x v="5"/>
    <x v="3"/>
    <x v="1"/>
    <x v="3"/>
    <x v="30"/>
    <x v="0"/>
    <x v="396"/>
    <x v="401"/>
    <x v="11"/>
    <x v="2"/>
    <s v="Sao Paulo"/>
    <m/>
  </r>
  <r>
    <x v="389"/>
    <s v="Silas Hunter"/>
    <x v="29"/>
    <x v="0"/>
    <x v="3"/>
    <x v="1"/>
    <x v="0"/>
    <x v="0"/>
    <x v="0"/>
    <x v="397"/>
    <x v="402"/>
    <x v="1"/>
    <x v="0"/>
    <s v="Chicago"/>
    <m/>
  </r>
  <r>
    <x v="390"/>
    <s v="Nicholas Brooks"/>
    <x v="13"/>
    <x v="3"/>
    <x v="1"/>
    <x v="1"/>
    <x v="2"/>
    <x v="19"/>
    <x v="0"/>
    <x v="376"/>
    <x v="403"/>
    <x v="1"/>
    <x v="0"/>
    <s v="Phoenix"/>
    <m/>
  </r>
  <r>
    <x v="391"/>
    <s v="Dominic Thomas"/>
    <x v="13"/>
    <x v="6"/>
    <x v="1"/>
    <x v="1"/>
    <x v="2"/>
    <x v="35"/>
    <x v="0"/>
    <x v="398"/>
    <x v="404"/>
    <x v="1"/>
    <x v="0"/>
    <s v="Austin"/>
    <m/>
  </r>
  <r>
    <x v="392"/>
    <s v="Wesley Adams"/>
    <x v="27"/>
    <x v="0"/>
    <x v="3"/>
    <x v="1"/>
    <x v="2"/>
    <x v="35"/>
    <x v="0"/>
    <x v="399"/>
    <x v="405"/>
    <x v="1"/>
    <x v="0"/>
    <s v="Seattle"/>
    <m/>
  </r>
  <r>
    <x v="393"/>
    <s v="Ian Wu"/>
    <x v="4"/>
    <x v="6"/>
    <x v="1"/>
    <x v="1"/>
    <x v="1"/>
    <x v="10"/>
    <x v="0"/>
    <x v="400"/>
    <x v="406"/>
    <x v="1"/>
    <x v="1"/>
    <s v="Chengdu"/>
    <m/>
  </r>
  <r>
    <x v="394"/>
    <s v="Alice Young"/>
    <x v="18"/>
    <x v="5"/>
    <x v="0"/>
    <x v="0"/>
    <x v="2"/>
    <x v="30"/>
    <x v="0"/>
    <x v="401"/>
    <x v="407"/>
    <x v="1"/>
    <x v="0"/>
    <s v="Chicago"/>
    <m/>
  </r>
  <r>
    <x v="395"/>
    <s v="Logan Carrillo"/>
    <x v="4"/>
    <x v="6"/>
    <x v="0"/>
    <x v="1"/>
    <x v="3"/>
    <x v="29"/>
    <x v="0"/>
    <x v="402"/>
    <x v="408"/>
    <x v="1"/>
    <x v="0"/>
    <s v="Miami"/>
    <m/>
  </r>
  <r>
    <x v="396"/>
    <s v="Caroline Alexander"/>
    <x v="20"/>
    <x v="4"/>
    <x v="1"/>
    <x v="0"/>
    <x v="0"/>
    <x v="34"/>
    <x v="0"/>
    <x v="403"/>
    <x v="409"/>
    <x v="1"/>
    <x v="0"/>
    <s v="Columbus"/>
    <m/>
  </r>
  <r>
    <x v="397"/>
    <s v="Serenity Bailey"/>
    <x v="30"/>
    <x v="0"/>
    <x v="1"/>
    <x v="0"/>
    <x v="2"/>
    <x v="0"/>
    <x v="0"/>
    <x v="404"/>
    <x v="410"/>
    <x v="1"/>
    <x v="0"/>
    <s v="Chicago"/>
    <m/>
  </r>
  <r>
    <x v="398"/>
    <s v="Elena Tan"/>
    <x v="9"/>
    <x v="5"/>
    <x v="1"/>
    <x v="0"/>
    <x v="1"/>
    <x v="2"/>
    <x v="0"/>
    <x v="405"/>
    <x v="411"/>
    <x v="23"/>
    <x v="1"/>
    <s v="Chongqing"/>
    <d v="2019-12-11T00:00:00"/>
  </r>
  <r>
    <x v="399"/>
    <s v="Eliza Adams"/>
    <x v="5"/>
    <x v="2"/>
    <x v="1"/>
    <x v="0"/>
    <x v="2"/>
    <x v="3"/>
    <x v="2"/>
    <x v="406"/>
    <x v="412"/>
    <x v="1"/>
    <x v="0"/>
    <s v="Chicago"/>
    <m/>
  </r>
  <r>
    <x v="400"/>
    <s v="Alice Xiong"/>
    <x v="9"/>
    <x v="5"/>
    <x v="1"/>
    <x v="0"/>
    <x v="1"/>
    <x v="0"/>
    <x v="0"/>
    <x v="407"/>
    <x v="413"/>
    <x v="16"/>
    <x v="1"/>
    <s v="Chengdu"/>
    <m/>
  </r>
  <r>
    <x v="401"/>
    <s v="Isla Yoon"/>
    <x v="10"/>
    <x v="5"/>
    <x v="0"/>
    <x v="0"/>
    <x v="1"/>
    <x v="2"/>
    <x v="0"/>
    <x v="408"/>
    <x v="414"/>
    <x v="1"/>
    <x v="0"/>
    <s v="Austin"/>
    <d v="2019-08-04T00:00:00"/>
  </r>
  <r>
    <x v="402"/>
    <s v="Emma Perry"/>
    <x v="29"/>
    <x v="0"/>
    <x v="1"/>
    <x v="0"/>
    <x v="2"/>
    <x v="21"/>
    <x v="2"/>
    <x v="131"/>
    <x v="415"/>
    <x v="1"/>
    <x v="0"/>
    <s v="Seattle"/>
    <m/>
  </r>
  <r>
    <x v="399"/>
    <s v="Riley Marquez"/>
    <x v="0"/>
    <x v="1"/>
    <x v="0"/>
    <x v="0"/>
    <x v="3"/>
    <x v="38"/>
    <x v="0"/>
    <x v="409"/>
    <x v="416"/>
    <x v="19"/>
    <x v="0"/>
    <s v="Chicago"/>
    <m/>
  </r>
  <r>
    <x v="403"/>
    <s v="Caroline Hu"/>
    <x v="0"/>
    <x v="6"/>
    <x v="2"/>
    <x v="0"/>
    <x v="1"/>
    <x v="11"/>
    <x v="0"/>
    <x v="410"/>
    <x v="417"/>
    <x v="15"/>
    <x v="1"/>
    <s v="Shanghai"/>
    <m/>
  </r>
  <r>
    <x v="404"/>
    <s v="Madison Kumar"/>
    <x v="2"/>
    <x v="3"/>
    <x v="2"/>
    <x v="0"/>
    <x v="1"/>
    <x v="0"/>
    <x v="0"/>
    <x v="411"/>
    <x v="418"/>
    <x v="14"/>
    <x v="1"/>
    <s v="Chengdu"/>
    <m/>
  </r>
  <r>
    <x v="255"/>
    <s v="Matthew Lim"/>
    <x v="4"/>
    <x v="2"/>
    <x v="0"/>
    <x v="1"/>
    <x v="1"/>
    <x v="27"/>
    <x v="0"/>
    <x v="412"/>
    <x v="419"/>
    <x v="1"/>
    <x v="0"/>
    <s v="Seattle"/>
    <m/>
  </r>
  <r>
    <x v="405"/>
    <s v="Maya Ngo"/>
    <x v="6"/>
    <x v="2"/>
    <x v="2"/>
    <x v="0"/>
    <x v="1"/>
    <x v="0"/>
    <x v="0"/>
    <x v="413"/>
    <x v="420"/>
    <x v="5"/>
    <x v="0"/>
    <s v="Columbus"/>
    <m/>
  </r>
  <r>
    <x v="406"/>
    <s v="Alice Soto"/>
    <x v="7"/>
    <x v="3"/>
    <x v="3"/>
    <x v="0"/>
    <x v="3"/>
    <x v="16"/>
    <x v="1"/>
    <x v="414"/>
    <x v="421"/>
    <x v="1"/>
    <x v="2"/>
    <s v="Manaus"/>
    <m/>
  </r>
  <r>
    <x v="407"/>
    <s v="Andrew Moore"/>
    <x v="19"/>
    <x v="5"/>
    <x v="1"/>
    <x v="1"/>
    <x v="2"/>
    <x v="40"/>
    <x v="0"/>
    <x v="415"/>
    <x v="422"/>
    <x v="1"/>
    <x v="0"/>
    <s v="Chicago"/>
    <m/>
  </r>
  <r>
    <x v="408"/>
    <s v="Olivia Harris"/>
    <x v="2"/>
    <x v="2"/>
    <x v="2"/>
    <x v="0"/>
    <x v="2"/>
    <x v="20"/>
    <x v="1"/>
    <x v="416"/>
    <x v="423"/>
    <x v="25"/>
    <x v="0"/>
    <s v="Columbus"/>
    <m/>
  </r>
  <r>
    <x v="409"/>
    <s v="Genesis Banks"/>
    <x v="7"/>
    <x v="1"/>
    <x v="3"/>
    <x v="0"/>
    <x v="2"/>
    <x v="20"/>
    <x v="1"/>
    <x v="417"/>
    <x v="424"/>
    <x v="1"/>
    <x v="0"/>
    <s v="Chicago"/>
    <m/>
  </r>
  <r>
    <x v="410"/>
    <s v="Victoria Johnson"/>
    <x v="0"/>
    <x v="3"/>
    <x v="3"/>
    <x v="0"/>
    <x v="2"/>
    <x v="0"/>
    <x v="0"/>
    <x v="418"/>
    <x v="425"/>
    <x v="15"/>
    <x v="0"/>
    <s v="Columbus"/>
    <m/>
  </r>
  <r>
    <x v="411"/>
    <s v="Eloise Griffin"/>
    <x v="2"/>
    <x v="2"/>
    <x v="1"/>
    <x v="0"/>
    <x v="2"/>
    <x v="0"/>
    <x v="0"/>
    <x v="419"/>
    <x v="426"/>
    <x v="0"/>
    <x v="0"/>
    <s v="Austin"/>
    <m/>
  </r>
  <r>
    <x v="412"/>
    <s v="Roman Yang"/>
    <x v="6"/>
    <x v="4"/>
    <x v="1"/>
    <x v="1"/>
    <x v="1"/>
    <x v="34"/>
    <x v="0"/>
    <x v="420"/>
    <x v="427"/>
    <x v="24"/>
    <x v="0"/>
    <s v="Phoenix"/>
    <m/>
  </r>
  <r>
    <x v="413"/>
    <s v="Clara Huynh"/>
    <x v="12"/>
    <x v="0"/>
    <x v="2"/>
    <x v="0"/>
    <x v="1"/>
    <x v="38"/>
    <x v="0"/>
    <x v="421"/>
    <x v="428"/>
    <x v="1"/>
    <x v="1"/>
    <s v="Shanghai"/>
    <m/>
  </r>
  <r>
    <x v="414"/>
    <s v="Kai Flores"/>
    <x v="25"/>
    <x v="5"/>
    <x v="1"/>
    <x v="1"/>
    <x v="3"/>
    <x v="25"/>
    <x v="0"/>
    <x v="422"/>
    <x v="429"/>
    <x v="1"/>
    <x v="0"/>
    <s v="Seattle"/>
    <m/>
  </r>
  <r>
    <x v="415"/>
    <s v="Jaxson Dinh"/>
    <x v="0"/>
    <x v="6"/>
    <x v="0"/>
    <x v="1"/>
    <x v="1"/>
    <x v="15"/>
    <x v="0"/>
    <x v="423"/>
    <x v="430"/>
    <x v="15"/>
    <x v="1"/>
    <s v="Shanghai"/>
    <d v="2011-12-26T00:00:00"/>
  </r>
  <r>
    <x v="416"/>
    <s v="Sophie Vang"/>
    <x v="0"/>
    <x v="6"/>
    <x v="1"/>
    <x v="0"/>
    <x v="1"/>
    <x v="6"/>
    <x v="2"/>
    <x v="424"/>
    <x v="431"/>
    <x v="28"/>
    <x v="1"/>
    <s v="Chongqing"/>
    <m/>
  </r>
  <r>
    <x v="417"/>
    <s v="Axel Jordan"/>
    <x v="7"/>
    <x v="2"/>
    <x v="3"/>
    <x v="1"/>
    <x v="2"/>
    <x v="40"/>
    <x v="0"/>
    <x v="425"/>
    <x v="432"/>
    <x v="1"/>
    <x v="0"/>
    <s v="Chicago"/>
    <m/>
  </r>
  <r>
    <x v="418"/>
    <s v="Jade Hunter"/>
    <x v="21"/>
    <x v="0"/>
    <x v="3"/>
    <x v="0"/>
    <x v="2"/>
    <x v="34"/>
    <x v="0"/>
    <x v="426"/>
    <x v="433"/>
    <x v="1"/>
    <x v="0"/>
    <s v="Columbus"/>
    <m/>
  </r>
  <r>
    <x v="419"/>
    <s v="Lydia Williams"/>
    <x v="27"/>
    <x v="0"/>
    <x v="1"/>
    <x v="0"/>
    <x v="0"/>
    <x v="25"/>
    <x v="0"/>
    <x v="49"/>
    <x v="434"/>
    <x v="1"/>
    <x v="0"/>
    <s v="Chicago"/>
    <m/>
  </r>
  <r>
    <x v="420"/>
    <s v="Emery Chang"/>
    <x v="20"/>
    <x v="4"/>
    <x v="0"/>
    <x v="0"/>
    <x v="1"/>
    <x v="15"/>
    <x v="0"/>
    <x v="427"/>
    <x v="435"/>
    <x v="1"/>
    <x v="1"/>
    <s v="Chengdu"/>
    <m/>
  </r>
  <r>
    <x v="421"/>
    <s v="Savannah He"/>
    <x v="2"/>
    <x v="0"/>
    <x v="0"/>
    <x v="0"/>
    <x v="1"/>
    <x v="27"/>
    <x v="0"/>
    <x v="428"/>
    <x v="436"/>
    <x v="14"/>
    <x v="1"/>
    <s v="Beijing"/>
    <m/>
  </r>
  <r>
    <x v="422"/>
    <s v="Elias Ahmed"/>
    <x v="9"/>
    <x v="6"/>
    <x v="3"/>
    <x v="1"/>
    <x v="1"/>
    <x v="4"/>
    <x v="1"/>
    <x v="186"/>
    <x v="437"/>
    <x v="32"/>
    <x v="0"/>
    <s v="Chicago"/>
    <m/>
  </r>
  <r>
    <x v="423"/>
    <s v="Samantha Woods"/>
    <x v="7"/>
    <x v="3"/>
    <x v="2"/>
    <x v="0"/>
    <x v="2"/>
    <x v="16"/>
    <x v="1"/>
    <x v="429"/>
    <x v="438"/>
    <x v="1"/>
    <x v="0"/>
    <s v="Phoenix"/>
    <m/>
  </r>
  <r>
    <x v="424"/>
    <s v="Axel Soto"/>
    <x v="10"/>
    <x v="5"/>
    <x v="3"/>
    <x v="1"/>
    <x v="3"/>
    <x v="30"/>
    <x v="0"/>
    <x v="430"/>
    <x v="439"/>
    <x v="1"/>
    <x v="2"/>
    <s v="Rio de Janerio"/>
    <m/>
  </r>
  <r>
    <x v="425"/>
    <s v="Amelia Choi"/>
    <x v="6"/>
    <x v="6"/>
    <x v="2"/>
    <x v="0"/>
    <x v="1"/>
    <x v="19"/>
    <x v="0"/>
    <x v="431"/>
    <x v="440"/>
    <x v="6"/>
    <x v="0"/>
    <s v="Miami"/>
    <m/>
  </r>
  <r>
    <x v="426"/>
    <s v="Jacob Khan"/>
    <x v="3"/>
    <x v="0"/>
    <x v="2"/>
    <x v="1"/>
    <x v="1"/>
    <x v="26"/>
    <x v="0"/>
    <x v="432"/>
    <x v="441"/>
    <x v="6"/>
    <x v="1"/>
    <s v="Shanghai"/>
    <m/>
  </r>
  <r>
    <x v="427"/>
    <s v="Luna Taylor"/>
    <x v="32"/>
    <x v="0"/>
    <x v="1"/>
    <x v="0"/>
    <x v="2"/>
    <x v="40"/>
    <x v="0"/>
    <x v="433"/>
    <x v="442"/>
    <x v="1"/>
    <x v="0"/>
    <s v="Seattle"/>
    <m/>
  </r>
  <r>
    <x v="428"/>
    <s v="Dominic Parker"/>
    <x v="22"/>
    <x v="5"/>
    <x v="0"/>
    <x v="1"/>
    <x v="2"/>
    <x v="39"/>
    <x v="1"/>
    <x v="434"/>
    <x v="443"/>
    <x v="1"/>
    <x v="0"/>
    <s v="Seattle"/>
    <m/>
  </r>
  <r>
    <x v="429"/>
    <s v="Angel Xiong"/>
    <x v="9"/>
    <x v="0"/>
    <x v="0"/>
    <x v="1"/>
    <x v="1"/>
    <x v="25"/>
    <x v="0"/>
    <x v="435"/>
    <x v="444"/>
    <x v="32"/>
    <x v="1"/>
    <s v="Shanghai"/>
    <m/>
  </r>
  <r>
    <x v="430"/>
    <s v="Emma Cao"/>
    <x v="7"/>
    <x v="3"/>
    <x v="3"/>
    <x v="0"/>
    <x v="1"/>
    <x v="5"/>
    <x v="2"/>
    <x v="436"/>
    <x v="445"/>
    <x v="1"/>
    <x v="1"/>
    <s v="Chongqing"/>
    <m/>
  </r>
  <r>
    <x v="431"/>
    <s v="Ezekiel Bryant"/>
    <x v="4"/>
    <x v="1"/>
    <x v="1"/>
    <x v="1"/>
    <x v="2"/>
    <x v="0"/>
    <x v="0"/>
    <x v="437"/>
    <x v="446"/>
    <x v="1"/>
    <x v="0"/>
    <s v="Miami"/>
    <m/>
  </r>
  <r>
    <x v="432"/>
    <s v="Natalie Hwang"/>
    <x v="4"/>
    <x v="1"/>
    <x v="2"/>
    <x v="0"/>
    <x v="1"/>
    <x v="20"/>
    <x v="1"/>
    <x v="438"/>
    <x v="447"/>
    <x v="1"/>
    <x v="0"/>
    <s v="Phoenix"/>
    <m/>
  </r>
  <r>
    <x v="433"/>
    <s v="Adeline Yang"/>
    <x v="21"/>
    <x v="0"/>
    <x v="3"/>
    <x v="0"/>
    <x v="1"/>
    <x v="26"/>
    <x v="0"/>
    <x v="439"/>
    <x v="448"/>
    <x v="1"/>
    <x v="1"/>
    <s v="Chongqing"/>
    <m/>
  </r>
  <r>
    <x v="434"/>
    <s v="Allison Roberts"/>
    <x v="9"/>
    <x v="2"/>
    <x v="1"/>
    <x v="0"/>
    <x v="0"/>
    <x v="36"/>
    <x v="0"/>
    <x v="440"/>
    <x v="449"/>
    <x v="34"/>
    <x v="0"/>
    <s v="Columbus"/>
    <m/>
  </r>
  <r>
    <x v="435"/>
    <s v="Andrew Do"/>
    <x v="0"/>
    <x v="1"/>
    <x v="0"/>
    <x v="1"/>
    <x v="1"/>
    <x v="19"/>
    <x v="0"/>
    <x v="441"/>
    <x v="20"/>
    <x v="0"/>
    <x v="0"/>
    <s v="Seattle"/>
    <m/>
  </r>
  <r>
    <x v="436"/>
    <s v="Eliana Grant"/>
    <x v="11"/>
    <x v="5"/>
    <x v="2"/>
    <x v="0"/>
    <x v="2"/>
    <x v="14"/>
    <x v="1"/>
    <x v="442"/>
    <x v="450"/>
    <x v="4"/>
    <x v="0"/>
    <s v="Chicago"/>
    <m/>
  </r>
  <r>
    <x v="437"/>
    <s v="Mila Soto"/>
    <x v="2"/>
    <x v="1"/>
    <x v="0"/>
    <x v="0"/>
    <x v="3"/>
    <x v="13"/>
    <x v="1"/>
    <x v="443"/>
    <x v="451"/>
    <x v="0"/>
    <x v="2"/>
    <s v="Manaus"/>
    <m/>
  </r>
  <r>
    <x v="317"/>
    <s v="Gabriella Johnson"/>
    <x v="3"/>
    <x v="0"/>
    <x v="0"/>
    <x v="0"/>
    <x v="2"/>
    <x v="34"/>
    <x v="0"/>
    <x v="444"/>
    <x v="452"/>
    <x v="17"/>
    <x v="0"/>
    <s v="Seattle"/>
    <d v="2015-08-08T00:00:00"/>
  </r>
  <r>
    <x v="438"/>
    <s v="Jonathan Khan"/>
    <x v="5"/>
    <x v="2"/>
    <x v="1"/>
    <x v="1"/>
    <x v="1"/>
    <x v="25"/>
    <x v="0"/>
    <x v="445"/>
    <x v="453"/>
    <x v="1"/>
    <x v="1"/>
    <s v="Shanghai"/>
    <m/>
  </r>
  <r>
    <x v="439"/>
    <s v="Elias Dang"/>
    <x v="2"/>
    <x v="5"/>
    <x v="2"/>
    <x v="1"/>
    <x v="1"/>
    <x v="14"/>
    <x v="1"/>
    <x v="446"/>
    <x v="454"/>
    <x v="10"/>
    <x v="1"/>
    <s v="Chengdu"/>
    <m/>
  </r>
  <r>
    <x v="440"/>
    <s v="Theodore Ngo"/>
    <x v="8"/>
    <x v="5"/>
    <x v="0"/>
    <x v="1"/>
    <x v="1"/>
    <x v="0"/>
    <x v="0"/>
    <x v="447"/>
    <x v="455"/>
    <x v="1"/>
    <x v="1"/>
    <s v="Beijing"/>
    <m/>
  </r>
  <r>
    <x v="441"/>
    <s v="Bella Lopez"/>
    <x v="4"/>
    <x v="6"/>
    <x v="3"/>
    <x v="0"/>
    <x v="3"/>
    <x v="24"/>
    <x v="0"/>
    <x v="448"/>
    <x v="456"/>
    <x v="1"/>
    <x v="0"/>
    <s v="Chicago"/>
    <m/>
  </r>
  <r>
    <x v="442"/>
    <s v="Luca Truong"/>
    <x v="2"/>
    <x v="6"/>
    <x v="3"/>
    <x v="1"/>
    <x v="1"/>
    <x v="15"/>
    <x v="0"/>
    <x v="449"/>
    <x v="457"/>
    <x v="9"/>
    <x v="1"/>
    <s v="Chongqing"/>
    <m/>
  </r>
  <r>
    <x v="443"/>
    <s v="Nathan Lau"/>
    <x v="20"/>
    <x v="4"/>
    <x v="0"/>
    <x v="1"/>
    <x v="1"/>
    <x v="25"/>
    <x v="0"/>
    <x v="450"/>
    <x v="458"/>
    <x v="1"/>
    <x v="0"/>
    <s v="Austin"/>
    <d v="2020-07-12T00:00:00"/>
  </r>
  <r>
    <x v="444"/>
    <s v="Henry Campos"/>
    <x v="0"/>
    <x v="4"/>
    <x v="3"/>
    <x v="1"/>
    <x v="3"/>
    <x v="31"/>
    <x v="0"/>
    <x v="451"/>
    <x v="459"/>
    <x v="0"/>
    <x v="0"/>
    <s v="Phoenix"/>
    <m/>
  </r>
  <r>
    <x v="445"/>
    <s v="Connor Bell"/>
    <x v="32"/>
    <x v="0"/>
    <x v="3"/>
    <x v="1"/>
    <x v="0"/>
    <x v="36"/>
    <x v="0"/>
    <x v="452"/>
    <x v="460"/>
    <x v="1"/>
    <x v="0"/>
    <s v="Austin"/>
    <m/>
  </r>
  <r>
    <x v="446"/>
    <s v="Angel Stewart"/>
    <x v="9"/>
    <x v="1"/>
    <x v="3"/>
    <x v="1"/>
    <x v="2"/>
    <x v="21"/>
    <x v="2"/>
    <x v="453"/>
    <x v="461"/>
    <x v="34"/>
    <x v="0"/>
    <s v="Seattle"/>
    <m/>
  </r>
  <r>
    <x v="447"/>
    <s v="Landon Brown"/>
    <x v="9"/>
    <x v="6"/>
    <x v="3"/>
    <x v="1"/>
    <x v="2"/>
    <x v="3"/>
    <x v="2"/>
    <x v="454"/>
    <x v="462"/>
    <x v="7"/>
    <x v="0"/>
    <s v="Columbus"/>
    <m/>
  </r>
  <r>
    <x v="448"/>
    <s v="Nicholas Rivera"/>
    <x v="2"/>
    <x v="5"/>
    <x v="3"/>
    <x v="1"/>
    <x v="3"/>
    <x v="15"/>
    <x v="0"/>
    <x v="455"/>
    <x v="463"/>
    <x v="14"/>
    <x v="2"/>
    <s v="Sao Paulo"/>
    <m/>
  </r>
  <r>
    <x v="449"/>
    <s v="Gabriel Carter"/>
    <x v="22"/>
    <x v="5"/>
    <x v="1"/>
    <x v="1"/>
    <x v="2"/>
    <x v="4"/>
    <x v="1"/>
    <x v="456"/>
    <x v="464"/>
    <x v="1"/>
    <x v="0"/>
    <s v="Columbus"/>
    <m/>
  </r>
  <r>
    <x v="450"/>
    <s v="Leilani Baker"/>
    <x v="1"/>
    <x v="0"/>
    <x v="2"/>
    <x v="0"/>
    <x v="2"/>
    <x v="1"/>
    <x v="1"/>
    <x v="457"/>
    <x v="465"/>
    <x v="1"/>
    <x v="0"/>
    <s v="Seattle"/>
    <m/>
  </r>
  <r>
    <x v="451"/>
    <s v="Ian Flores"/>
    <x v="2"/>
    <x v="5"/>
    <x v="3"/>
    <x v="1"/>
    <x v="3"/>
    <x v="35"/>
    <x v="0"/>
    <x v="458"/>
    <x v="466"/>
    <x v="9"/>
    <x v="2"/>
    <s v="Rio de Janerio"/>
    <m/>
  </r>
  <r>
    <x v="452"/>
    <s v="Hudson Thompson"/>
    <x v="13"/>
    <x v="3"/>
    <x v="1"/>
    <x v="1"/>
    <x v="0"/>
    <x v="23"/>
    <x v="2"/>
    <x v="459"/>
    <x v="467"/>
    <x v="1"/>
    <x v="0"/>
    <s v="Phoenix"/>
    <m/>
  </r>
  <r>
    <x v="453"/>
    <s v="Ian Miller"/>
    <x v="3"/>
    <x v="0"/>
    <x v="3"/>
    <x v="1"/>
    <x v="0"/>
    <x v="11"/>
    <x v="0"/>
    <x v="460"/>
    <x v="468"/>
    <x v="24"/>
    <x v="0"/>
    <s v="Austin"/>
    <m/>
  </r>
  <r>
    <x v="133"/>
    <s v="Harper Chin"/>
    <x v="10"/>
    <x v="5"/>
    <x v="1"/>
    <x v="0"/>
    <x v="1"/>
    <x v="2"/>
    <x v="0"/>
    <x v="19"/>
    <x v="469"/>
    <x v="1"/>
    <x v="1"/>
    <s v="Shanghai"/>
    <m/>
  </r>
  <r>
    <x v="454"/>
    <s v="Santiago f Brooks"/>
    <x v="0"/>
    <x v="2"/>
    <x v="3"/>
    <x v="1"/>
    <x v="0"/>
    <x v="10"/>
    <x v="0"/>
    <x v="461"/>
    <x v="470"/>
    <x v="15"/>
    <x v="0"/>
    <s v="Phoenix"/>
    <m/>
  </r>
  <r>
    <x v="455"/>
    <s v="Dylan Dominguez"/>
    <x v="4"/>
    <x v="6"/>
    <x v="0"/>
    <x v="1"/>
    <x v="3"/>
    <x v="34"/>
    <x v="0"/>
    <x v="462"/>
    <x v="471"/>
    <x v="1"/>
    <x v="2"/>
    <s v="Rio de Janerio"/>
    <m/>
  </r>
  <r>
    <x v="456"/>
    <s v="Everett Lee"/>
    <x v="32"/>
    <x v="0"/>
    <x v="0"/>
    <x v="1"/>
    <x v="1"/>
    <x v="15"/>
    <x v="0"/>
    <x v="463"/>
    <x v="472"/>
    <x v="1"/>
    <x v="0"/>
    <s v="Columbus"/>
    <m/>
  </r>
  <r>
    <x v="457"/>
    <s v="Madelyn Mehta"/>
    <x v="7"/>
    <x v="2"/>
    <x v="2"/>
    <x v="0"/>
    <x v="1"/>
    <x v="14"/>
    <x v="1"/>
    <x v="464"/>
    <x v="473"/>
    <x v="1"/>
    <x v="0"/>
    <s v="Phoenix"/>
    <m/>
  </r>
  <r>
    <x v="458"/>
    <s v="Athena Vasquez"/>
    <x v="17"/>
    <x v="5"/>
    <x v="2"/>
    <x v="0"/>
    <x v="3"/>
    <x v="1"/>
    <x v="1"/>
    <x v="465"/>
    <x v="474"/>
    <x v="1"/>
    <x v="2"/>
    <s v="Rio de Janerio"/>
    <m/>
  </r>
  <r>
    <x v="459"/>
    <s v="William Watson"/>
    <x v="2"/>
    <x v="3"/>
    <x v="2"/>
    <x v="1"/>
    <x v="2"/>
    <x v="12"/>
    <x v="0"/>
    <x v="466"/>
    <x v="475"/>
    <x v="27"/>
    <x v="0"/>
    <s v="Miami"/>
    <m/>
  </r>
  <r>
    <x v="460"/>
    <s v="Everleigh Nunez"/>
    <x v="17"/>
    <x v="5"/>
    <x v="2"/>
    <x v="0"/>
    <x v="3"/>
    <x v="34"/>
    <x v="0"/>
    <x v="467"/>
    <x v="476"/>
    <x v="1"/>
    <x v="2"/>
    <s v="Manaus"/>
    <m/>
  </r>
  <r>
    <x v="461"/>
    <s v="Leo Fernandez"/>
    <x v="6"/>
    <x v="1"/>
    <x v="0"/>
    <x v="1"/>
    <x v="3"/>
    <x v="36"/>
    <x v="0"/>
    <x v="468"/>
    <x v="477"/>
    <x v="6"/>
    <x v="2"/>
    <s v="Sao Paulo"/>
    <d v="2004-05-15T00:00:00"/>
  </r>
  <r>
    <x v="462"/>
    <s v="Joshua Lin"/>
    <x v="1"/>
    <x v="0"/>
    <x v="0"/>
    <x v="1"/>
    <x v="1"/>
    <x v="17"/>
    <x v="0"/>
    <x v="469"/>
    <x v="478"/>
    <x v="1"/>
    <x v="1"/>
    <s v="Beijing"/>
    <m/>
  </r>
  <r>
    <x v="463"/>
    <s v="Alexander Rivera"/>
    <x v="4"/>
    <x v="2"/>
    <x v="0"/>
    <x v="1"/>
    <x v="3"/>
    <x v="32"/>
    <x v="1"/>
    <x v="470"/>
    <x v="479"/>
    <x v="1"/>
    <x v="2"/>
    <s v="Manaus"/>
    <m/>
  </r>
  <r>
    <x v="464"/>
    <s v="David Desai"/>
    <x v="9"/>
    <x v="2"/>
    <x v="2"/>
    <x v="1"/>
    <x v="1"/>
    <x v="40"/>
    <x v="0"/>
    <x v="471"/>
    <x v="480"/>
    <x v="13"/>
    <x v="0"/>
    <s v="Austin"/>
    <m/>
  </r>
  <r>
    <x v="46"/>
    <s v="Aubrey Yoon"/>
    <x v="15"/>
    <x v="4"/>
    <x v="0"/>
    <x v="0"/>
    <x v="1"/>
    <x v="33"/>
    <x v="1"/>
    <x v="472"/>
    <x v="481"/>
    <x v="1"/>
    <x v="1"/>
    <s v="Chongqing"/>
    <m/>
  </r>
  <r>
    <x v="229"/>
    <s v="Grayson Brown"/>
    <x v="9"/>
    <x v="0"/>
    <x v="3"/>
    <x v="1"/>
    <x v="2"/>
    <x v="31"/>
    <x v="0"/>
    <x v="473"/>
    <x v="482"/>
    <x v="16"/>
    <x v="0"/>
    <s v="Chicago"/>
    <m/>
  </r>
  <r>
    <x v="328"/>
    <s v="Noah Chen"/>
    <x v="0"/>
    <x v="6"/>
    <x v="1"/>
    <x v="1"/>
    <x v="1"/>
    <x v="20"/>
    <x v="1"/>
    <x v="474"/>
    <x v="483"/>
    <x v="0"/>
    <x v="1"/>
    <s v="Beijing"/>
    <m/>
  </r>
  <r>
    <x v="465"/>
    <s v="Ella Nguyen"/>
    <x v="31"/>
    <x v="0"/>
    <x v="3"/>
    <x v="0"/>
    <x v="1"/>
    <x v="33"/>
    <x v="1"/>
    <x v="475"/>
    <x v="484"/>
    <x v="1"/>
    <x v="1"/>
    <s v="Chongqing"/>
    <m/>
  </r>
  <r>
    <x v="466"/>
    <s v="Athena Jordan"/>
    <x v="27"/>
    <x v="0"/>
    <x v="1"/>
    <x v="0"/>
    <x v="0"/>
    <x v="34"/>
    <x v="0"/>
    <x v="476"/>
    <x v="485"/>
    <x v="1"/>
    <x v="0"/>
    <s v="Seattle"/>
    <m/>
  </r>
  <r>
    <x v="467"/>
    <s v="Adrian Ruiz"/>
    <x v="4"/>
    <x v="1"/>
    <x v="3"/>
    <x v="1"/>
    <x v="3"/>
    <x v="8"/>
    <x v="0"/>
    <x v="477"/>
    <x v="486"/>
    <x v="1"/>
    <x v="2"/>
    <s v="Sao Paulo"/>
    <d v="2017-08-11T00:00:00"/>
  </r>
  <r>
    <x v="468"/>
    <s v="Zoe Sanchez"/>
    <x v="4"/>
    <x v="3"/>
    <x v="0"/>
    <x v="0"/>
    <x v="3"/>
    <x v="26"/>
    <x v="0"/>
    <x v="478"/>
    <x v="487"/>
    <x v="1"/>
    <x v="2"/>
    <s v="Sao Paulo"/>
    <m/>
  </r>
  <r>
    <x v="469"/>
    <s v="Jameson Chen"/>
    <x v="9"/>
    <x v="6"/>
    <x v="0"/>
    <x v="1"/>
    <x v="1"/>
    <x v="38"/>
    <x v="0"/>
    <x v="479"/>
    <x v="488"/>
    <x v="30"/>
    <x v="1"/>
    <s v="Shanghai"/>
    <m/>
  </r>
  <r>
    <x v="470"/>
    <s v="Liliana Soto"/>
    <x v="20"/>
    <x v="4"/>
    <x v="1"/>
    <x v="0"/>
    <x v="3"/>
    <x v="32"/>
    <x v="1"/>
    <x v="480"/>
    <x v="489"/>
    <x v="1"/>
    <x v="0"/>
    <s v="Austin"/>
    <m/>
  </r>
  <r>
    <x v="66"/>
    <s v="Lincoln Reyes"/>
    <x v="3"/>
    <x v="0"/>
    <x v="1"/>
    <x v="1"/>
    <x v="3"/>
    <x v="33"/>
    <x v="1"/>
    <x v="481"/>
    <x v="490"/>
    <x v="6"/>
    <x v="0"/>
    <s v="Seattle"/>
    <m/>
  </r>
  <r>
    <x v="471"/>
    <s v="Grayson Soto"/>
    <x v="20"/>
    <x v="4"/>
    <x v="1"/>
    <x v="1"/>
    <x v="3"/>
    <x v="8"/>
    <x v="0"/>
    <x v="482"/>
    <x v="491"/>
    <x v="1"/>
    <x v="0"/>
    <s v="Columbus"/>
    <m/>
  </r>
  <r>
    <x v="472"/>
    <s v="Julia Morris"/>
    <x v="0"/>
    <x v="4"/>
    <x v="3"/>
    <x v="0"/>
    <x v="2"/>
    <x v="33"/>
    <x v="1"/>
    <x v="483"/>
    <x v="492"/>
    <x v="19"/>
    <x v="0"/>
    <s v="Phoenix"/>
    <m/>
  </r>
  <r>
    <x v="473"/>
    <s v="Ava Ortiz"/>
    <x v="14"/>
    <x v="0"/>
    <x v="1"/>
    <x v="0"/>
    <x v="3"/>
    <x v="26"/>
    <x v="0"/>
    <x v="484"/>
    <x v="493"/>
    <x v="1"/>
    <x v="0"/>
    <s v="Columbus"/>
    <m/>
  </r>
  <r>
    <x v="474"/>
    <s v="Carson Chau"/>
    <x v="2"/>
    <x v="1"/>
    <x v="3"/>
    <x v="1"/>
    <x v="1"/>
    <x v="32"/>
    <x v="1"/>
    <x v="485"/>
    <x v="494"/>
    <x v="9"/>
    <x v="1"/>
    <s v="Chongqing"/>
    <m/>
  </r>
  <r>
    <x v="475"/>
    <s v="Lillian Chen"/>
    <x v="0"/>
    <x v="6"/>
    <x v="0"/>
    <x v="0"/>
    <x v="1"/>
    <x v="6"/>
    <x v="2"/>
    <x v="486"/>
    <x v="495"/>
    <x v="4"/>
    <x v="0"/>
    <s v="Columbus"/>
    <m/>
  </r>
  <r>
    <x v="476"/>
    <s v="Josiah Lewis"/>
    <x v="6"/>
    <x v="0"/>
    <x v="0"/>
    <x v="1"/>
    <x v="2"/>
    <x v="30"/>
    <x v="0"/>
    <x v="487"/>
    <x v="496"/>
    <x v="4"/>
    <x v="0"/>
    <s v="Austin"/>
    <m/>
  </r>
  <r>
    <x v="477"/>
    <s v="Claire Jones"/>
    <x v="17"/>
    <x v="5"/>
    <x v="3"/>
    <x v="0"/>
    <x v="2"/>
    <x v="38"/>
    <x v="0"/>
    <x v="488"/>
    <x v="497"/>
    <x v="1"/>
    <x v="0"/>
    <s v="Seattle"/>
    <m/>
  </r>
  <r>
    <x v="478"/>
    <s v="Jeremiah Lu"/>
    <x v="23"/>
    <x v="0"/>
    <x v="1"/>
    <x v="1"/>
    <x v="1"/>
    <x v="2"/>
    <x v="0"/>
    <x v="489"/>
    <x v="498"/>
    <x v="1"/>
    <x v="1"/>
    <s v="Shanghai"/>
    <m/>
  </r>
  <r>
    <x v="479"/>
    <s v="Nova Hill"/>
    <x v="4"/>
    <x v="3"/>
    <x v="1"/>
    <x v="0"/>
    <x v="2"/>
    <x v="16"/>
    <x v="1"/>
    <x v="490"/>
    <x v="499"/>
    <x v="1"/>
    <x v="0"/>
    <s v="Chicago"/>
    <m/>
  </r>
  <r>
    <x v="480"/>
    <s v="Peyton Cruz"/>
    <x v="25"/>
    <x v="5"/>
    <x v="1"/>
    <x v="0"/>
    <x v="3"/>
    <x v="23"/>
    <x v="2"/>
    <x v="491"/>
    <x v="500"/>
    <x v="1"/>
    <x v="2"/>
    <s v="Sao Paulo"/>
    <m/>
  </r>
  <r>
    <x v="481"/>
    <s v="Naomi Zhao"/>
    <x v="9"/>
    <x v="4"/>
    <x v="2"/>
    <x v="0"/>
    <x v="1"/>
    <x v="15"/>
    <x v="0"/>
    <x v="492"/>
    <x v="501"/>
    <x v="18"/>
    <x v="0"/>
    <s v="Miami"/>
    <m/>
  </r>
  <r>
    <x v="482"/>
    <s v="Rylee Bui"/>
    <x v="7"/>
    <x v="3"/>
    <x v="3"/>
    <x v="0"/>
    <x v="1"/>
    <x v="0"/>
    <x v="0"/>
    <x v="493"/>
    <x v="502"/>
    <x v="1"/>
    <x v="1"/>
    <s v="Chongqing"/>
    <m/>
  </r>
  <r>
    <x v="483"/>
    <s v="Andrew Reed"/>
    <x v="27"/>
    <x v="0"/>
    <x v="3"/>
    <x v="1"/>
    <x v="0"/>
    <x v="21"/>
    <x v="2"/>
    <x v="494"/>
    <x v="503"/>
    <x v="1"/>
    <x v="0"/>
    <s v="Miami"/>
    <d v="2022-04-11T00:00:00"/>
  </r>
  <r>
    <x v="484"/>
    <s v="Brooklyn Collins"/>
    <x v="0"/>
    <x v="1"/>
    <x v="3"/>
    <x v="0"/>
    <x v="0"/>
    <x v="1"/>
    <x v="1"/>
    <x v="495"/>
    <x v="504"/>
    <x v="19"/>
    <x v="0"/>
    <s v="Austin"/>
    <m/>
  </r>
  <r>
    <x v="485"/>
    <s v="John Jung"/>
    <x v="4"/>
    <x v="2"/>
    <x v="2"/>
    <x v="1"/>
    <x v="1"/>
    <x v="20"/>
    <x v="1"/>
    <x v="496"/>
    <x v="505"/>
    <x v="1"/>
    <x v="1"/>
    <s v="Shanghai"/>
    <m/>
  </r>
  <r>
    <x v="486"/>
    <s v="Samantha Aguilar"/>
    <x v="6"/>
    <x v="3"/>
    <x v="2"/>
    <x v="0"/>
    <x v="3"/>
    <x v="30"/>
    <x v="0"/>
    <x v="497"/>
    <x v="506"/>
    <x v="5"/>
    <x v="0"/>
    <s v="Seattle"/>
    <m/>
  </r>
  <r>
    <x v="487"/>
    <s v="Madeline Acosta"/>
    <x v="26"/>
    <x v="2"/>
    <x v="2"/>
    <x v="0"/>
    <x v="3"/>
    <x v="3"/>
    <x v="2"/>
    <x v="498"/>
    <x v="507"/>
    <x v="1"/>
    <x v="2"/>
    <s v="Sao Paulo"/>
    <m/>
  </r>
  <r>
    <x v="488"/>
    <s v="Ethan Joseph"/>
    <x v="12"/>
    <x v="0"/>
    <x v="0"/>
    <x v="1"/>
    <x v="2"/>
    <x v="15"/>
    <x v="0"/>
    <x v="499"/>
    <x v="508"/>
    <x v="1"/>
    <x v="0"/>
    <s v="Columbus"/>
    <m/>
  </r>
  <r>
    <x v="489"/>
    <s v="Miles Mehta"/>
    <x v="6"/>
    <x v="1"/>
    <x v="1"/>
    <x v="1"/>
    <x v="1"/>
    <x v="2"/>
    <x v="0"/>
    <x v="342"/>
    <x v="509"/>
    <x v="3"/>
    <x v="1"/>
    <s v="Chongqing"/>
    <m/>
  </r>
  <r>
    <x v="490"/>
    <s v="Joshua Juarez"/>
    <x v="13"/>
    <x v="1"/>
    <x v="1"/>
    <x v="1"/>
    <x v="3"/>
    <x v="30"/>
    <x v="0"/>
    <x v="500"/>
    <x v="510"/>
    <x v="1"/>
    <x v="2"/>
    <s v="Sao Paulo"/>
    <m/>
  </r>
  <r>
    <x v="491"/>
    <s v="Matthew Howard"/>
    <x v="2"/>
    <x v="4"/>
    <x v="1"/>
    <x v="1"/>
    <x v="2"/>
    <x v="2"/>
    <x v="0"/>
    <x v="501"/>
    <x v="511"/>
    <x v="7"/>
    <x v="0"/>
    <s v="Columbus"/>
    <m/>
  </r>
  <r>
    <x v="492"/>
    <s v="Jade Figueroa"/>
    <x v="4"/>
    <x v="2"/>
    <x v="1"/>
    <x v="0"/>
    <x v="3"/>
    <x v="29"/>
    <x v="0"/>
    <x v="502"/>
    <x v="512"/>
    <x v="1"/>
    <x v="2"/>
    <s v="Rio de Janerio"/>
    <m/>
  </r>
  <r>
    <x v="493"/>
    <s v="Everett Morales"/>
    <x v="29"/>
    <x v="0"/>
    <x v="2"/>
    <x v="1"/>
    <x v="3"/>
    <x v="4"/>
    <x v="1"/>
    <x v="503"/>
    <x v="513"/>
    <x v="1"/>
    <x v="2"/>
    <s v="Rio de Janerio"/>
    <m/>
  </r>
  <r>
    <x v="48"/>
    <s v="Genesis Hunter"/>
    <x v="6"/>
    <x v="1"/>
    <x v="3"/>
    <x v="0"/>
    <x v="2"/>
    <x v="35"/>
    <x v="0"/>
    <x v="504"/>
    <x v="514"/>
    <x v="17"/>
    <x v="0"/>
    <s v="Chicago"/>
    <m/>
  </r>
  <r>
    <x v="494"/>
    <s v="Henry Figueroa"/>
    <x v="0"/>
    <x v="1"/>
    <x v="1"/>
    <x v="1"/>
    <x v="3"/>
    <x v="30"/>
    <x v="0"/>
    <x v="505"/>
    <x v="515"/>
    <x v="0"/>
    <x v="2"/>
    <s v="Manaus"/>
    <m/>
  </r>
  <r>
    <x v="495"/>
    <s v="Nicholas Song"/>
    <x v="13"/>
    <x v="6"/>
    <x v="1"/>
    <x v="1"/>
    <x v="1"/>
    <x v="27"/>
    <x v="0"/>
    <x v="506"/>
    <x v="516"/>
    <x v="1"/>
    <x v="1"/>
    <s v="Chengdu"/>
    <d v="2015-11-30T00:00:00"/>
  </r>
  <r>
    <x v="496"/>
    <s v="Jack Alexander"/>
    <x v="9"/>
    <x v="0"/>
    <x v="1"/>
    <x v="1"/>
    <x v="2"/>
    <x v="16"/>
    <x v="1"/>
    <x v="507"/>
    <x v="517"/>
    <x v="32"/>
    <x v="0"/>
    <s v="Miami"/>
    <m/>
  </r>
  <r>
    <x v="497"/>
    <s v="Jameson Foster"/>
    <x v="7"/>
    <x v="6"/>
    <x v="1"/>
    <x v="1"/>
    <x v="2"/>
    <x v="21"/>
    <x v="2"/>
    <x v="508"/>
    <x v="518"/>
    <x v="1"/>
    <x v="0"/>
    <s v="Columbus"/>
    <m/>
  </r>
  <r>
    <x v="498"/>
    <s v="Leonardo Lo"/>
    <x v="10"/>
    <x v="5"/>
    <x v="2"/>
    <x v="1"/>
    <x v="1"/>
    <x v="7"/>
    <x v="2"/>
    <x v="509"/>
    <x v="519"/>
    <x v="1"/>
    <x v="1"/>
    <s v="Chongqing"/>
    <m/>
  </r>
  <r>
    <x v="499"/>
    <s v="Ella Huang"/>
    <x v="9"/>
    <x v="6"/>
    <x v="3"/>
    <x v="0"/>
    <x v="1"/>
    <x v="15"/>
    <x v="0"/>
    <x v="510"/>
    <x v="520"/>
    <x v="13"/>
    <x v="0"/>
    <s v="Chicago"/>
    <m/>
  </r>
  <r>
    <x v="71"/>
    <s v="Liam Jordan"/>
    <x v="3"/>
    <x v="0"/>
    <x v="1"/>
    <x v="1"/>
    <x v="2"/>
    <x v="21"/>
    <x v="2"/>
    <x v="511"/>
    <x v="521"/>
    <x v="6"/>
    <x v="0"/>
    <s v="Phoenix"/>
    <m/>
  </r>
  <r>
    <x v="500"/>
    <s v="Isaac Woods"/>
    <x v="6"/>
    <x v="2"/>
    <x v="3"/>
    <x v="1"/>
    <x v="2"/>
    <x v="21"/>
    <x v="2"/>
    <x v="512"/>
    <x v="522"/>
    <x v="4"/>
    <x v="0"/>
    <s v="Miami"/>
    <m/>
  </r>
  <r>
    <x v="501"/>
    <s v="Luke Wilson"/>
    <x v="29"/>
    <x v="0"/>
    <x v="2"/>
    <x v="1"/>
    <x v="2"/>
    <x v="8"/>
    <x v="0"/>
    <x v="513"/>
    <x v="523"/>
    <x v="1"/>
    <x v="0"/>
    <s v="Miami"/>
    <m/>
  </r>
  <r>
    <x v="502"/>
    <s v="Lyla Alvarez"/>
    <x v="30"/>
    <x v="0"/>
    <x v="0"/>
    <x v="0"/>
    <x v="3"/>
    <x v="0"/>
    <x v="0"/>
    <x v="514"/>
    <x v="524"/>
    <x v="1"/>
    <x v="0"/>
    <s v="Phoenix"/>
    <m/>
  </r>
  <r>
    <x v="503"/>
    <s v="Caleb Flores"/>
    <x v="6"/>
    <x v="4"/>
    <x v="1"/>
    <x v="1"/>
    <x v="3"/>
    <x v="8"/>
    <x v="0"/>
    <x v="515"/>
    <x v="525"/>
    <x v="5"/>
    <x v="2"/>
    <s v="Rio de Janerio"/>
    <m/>
  </r>
  <r>
    <x v="504"/>
    <s v="Angel Lin"/>
    <x v="32"/>
    <x v="0"/>
    <x v="1"/>
    <x v="1"/>
    <x v="1"/>
    <x v="5"/>
    <x v="2"/>
    <x v="516"/>
    <x v="526"/>
    <x v="1"/>
    <x v="0"/>
    <s v="Chicago"/>
    <m/>
  </r>
  <r>
    <x v="474"/>
    <s v="Easton Moore"/>
    <x v="3"/>
    <x v="0"/>
    <x v="0"/>
    <x v="1"/>
    <x v="2"/>
    <x v="27"/>
    <x v="0"/>
    <x v="517"/>
    <x v="527"/>
    <x v="6"/>
    <x v="0"/>
    <s v="Seattle"/>
    <m/>
  </r>
  <r>
    <x v="505"/>
    <s v="Kinsley Collins"/>
    <x v="18"/>
    <x v="5"/>
    <x v="2"/>
    <x v="0"/>
    <x v="2"/>
    <x v="21"/>
    <x v="2"/>
    <x v="518"/>
    <x v="528"/>
    <x v="1"/>
    <x v="0"/>
    <s v="Phoenix"/>
    <m/>
  </r>
  <r>
    <x v="506"/>
    <s v="Brooklyn Salazar"/>
    <x v="30"/>
    <x v="0"/>
    <x v="1"/>
    <x v="0"/>
    <x v="3"/>
    <x v="18"/>
    <x v="0"/>
    <x v="519"/>
    <x v="529"/>
    <x v="1"/>
    <x v="0"/>
    <s v="Austin"/>
    <m/>
  </r>
  <r>
    <x v="507"/>
    <s v="Scarlett Jenkins"/>
    <x v="9"/>
    <x v="0"/>
    <x v="0"/>
    <x v="0"/>
    <x v="2"/>
    <x v="26"/>
    <x v="0"/>
    <x v="520"/>
    <x v="530"/>
    <x v="18"/>
    <x v="0"/>
    <s v="Miami"/>
    <m/>
  </r>
  <r>
    <x v="508"/>
    <s v="Melody Chin"/>
    <x v="0"/>
    <x v="1"/>
    <x v="3"/>
    <x v="0"/>
    <x v="1"/>
    <x v="19"/>
    <x v="0"/>
    <x v="521"/>
    <x v="531"/>
    <x v="19"/>
    <x v="0"/>
    <s v="Chicago"/>
    <m/>
  </r>
  <r>
    <x v="509"/>
    <s v="Eloise Alexander"/>
    <x v="9"/>
    <x v="4"/>
    <x v="3"/>
    <x v="0"/>
    <x v="0"/>
    <x v="21"/>
    <x v="2"/>
    <x v="522"/>
    <x v="532"/>
    <x v="7"/>
    <x v="0"/>
    <s v="Seattle"/>
    <m/>
  </r>
  <r>
    <x v="510"/>
    <s v="Carter Turner"/>
    <x v="4"/>
    <x v="6"/>
    <x v="3"/>
    <x v="1"/>
    <x v="2"/>
    <x v="29"/>
    <x v="0"/>
    <x v="523"/>
    <x v="533"/>
    <x v="1"/>
    <x v="0"/>
    <s v="Phoenix"/>
    <m/>
  </r>
  <r>
    <x v="511"/>
    <s v="Andrew Ma"/>
    <x v="16"/>
    <x v="4"/>
    <x v="3"/>
    <x v="1"/>
    <x v="1"/>
    <x v="11"/>
    <x v="0"/>
    <x v="524"/>
    <x v="534"/>
    <x v="1"/>
    <x v="1"/>
    <s v="Chongqing"/>
    <m/>
  </r>
  <r>
    <x v="512"/>
    <s v="Hailey Xi"/>
    <x v="6"/>
    <x v="3"/>
    <x v="3"/>
    <x v="0"/>
    <x v="1"/>
    <x v="27"/>
    <x v="0"/>
    <x v="525"/>
    <x v="535"/>
    <x v="24"/>
    <x v="1"/>
    <s v="Chongqing"/>
    <m/>
  </r>
  <r>
    <x v="513"/>
    <s v="Aiden Le"/>
    <x v="21"/>
    <x v="0"/>
    <x v="3"/>
    <x v="1"/>
    <x v="1"/>
    <x v="0"/>
    <x v="0"/>
    <x v="526"/>
    <x v="536"/>
    <x v="1"/>
    <x v="0"/>
    <s v="Austin"/>
    <m/>
  </r>
  <r>
    <x v="514"/>
    <s v="Christopher Lim"/>
    <x v="2"/>
    <x v="0"/>
    <x v="0"/>
    <x v="1"/>
    <x v="1"/>
    <x v="0"/>
    <x v="0"/>
    <x v="527"/>
    <x v="537"/>
    <x v="9"/>
    <x v="1"/>
    <s v="Shanghai"/>
    <m/>
  </r>
  <r>
    <x v="515"/>
    <s v="James Castillo"/>
    <x v="9"/>
    <x v="0"/>
    <x v="1"/>
    <x v="1"/>
    <x v="3"/>
    <x v="10"/>
    <x v="0"/>
    <x v="528"/>
    <x v="538"/>
    <x v="29"/>
    <x v="2"/>
    <s v="Manaus"/>
    <m/>
  </r>
  <r>
    <x v="516"/>
    <s v="Greyson Dang"/>
    <x v="25"/>
    <x v="5"/>
    <x v="1"/>
    <x v="1"/>
    <x v="1"/>
    <x v="33"/>
    <x v="1"/>
    <x v="529"/>
    <x v="539"/>
    <x v="1"/>
    <x v="1"/>
    <s v="Beijing"/>
    <m/>
  </r>
  <r>
    <x v="517"/>
    <s v="Hannah King"/>
    <x v="6"/>
    <x v="3"/>
    <x v="2"/>
    <x v="0"/>
    <x v="2"/>
    <x v="11"/>
    <x v="0"/>
    <x v="530"/>
    <x v="540"/>
    <x v="3"/>
    <x v="0"/>
    <s v="Chicago"/>
    <m/>
  </r>
  <r>
    <x v="518"/>
    <s v="Wesley Dominguez"/>
    <x v="11"/>
    <x v="5"/>
    <x v="3"/>
    <x v="1"/>
    <x v="3"/>
    <x v="15"/>
    <x v="0"/>
    <x v="531"/>
    <x v="541"/>
    <x v="15"/>
    <x v="0"/>
    <s v="Chicago"/>
    <m/>
  </r>
  <r>
    <x v="519"/>
    <s v="Dominic Hu"/>
    <x v="6"/>
    <x v="3"/>
    <x v="2"/>
    <x v="1"/>
    <x v="1"/>
    <x v="8"/>
    <x v="0"/>
    <x v="532"/>
    <x v="542"/>
    <x v="3"/>
    <x v="1"/>
    <s v="Shanghai"/>
    <m/>
  </r>
  <r>
    <x v="520"/>
    <s v="Nora Park"/>
    <x v="2"/>
    <x v="3"/>
    <x v="2"/>
    <x v="0"/>
    <x v="1"/>
    <x v="7"/>
    <x v="2"/>
    <x v="533"/>
    <x v="543"/>
    <x v="2"/>
    <x v="0"/>
    <s v="Columbus"/>
    <m/>
  </r>
  <r>
    <x v="521"/>
    <s v="Audrey Hwang"/>
    <x v="4"/>
    <x v="3"/>
    <x v="2"/>
    <x v="0"/>
    <x v="1"/>
    <x v="15"/>
    <x v="0"/>
    <x v="534"/>
    <x v="544"/>
    <x v="1"/>
    <x v="1"/>
    <s v="Beijing"/>
    <m/>
  </r>
  <r>
    <x v="100"/>
    <s v="Ella Jenkins"/>
    <x v="13"/>
    <x v="1"/>
    <x v="2"/>
    <x v="0"/>
    <x v="2"/>
    <x v="27"/>
    <x v="0"/>
    <x v="535"/>
    <x v="545"/>
    <x v="1"/>
    <x v="0"/>
    <s v="Phoenix"/>
    <m/>
  </r>
  <r>
    <x v="522"/>
    <s v="Peyton Owens"/>
    <x v="8"/>
    <x v="5"/>
    <x v="2"/>
    <x v="0"/>
    <x v="2"/>
    <x v="35"/>
    <x v="0"/>
    <x v="536"/>
    <x v="546"/>
    <x v="1"/>
    <x v="0"/>
    <s v="Chicago"/>
    <m/>
  </r>
  <r>
    <x v="523"/>
    <s v="Alice Lopez"/>
    <x v="22"/>
    <x v="5"/>
    <x v="2"/>
    <x v="0"/>
    <x v="3"/>
    <x v="35"/>
    <x v="0"/>
    <x v="537"/>
    <x v="547"/>
    <x v="1"/>
    <x v="0"/>
    <s v="Seattle"/>
    <m/>
  </r>
  <r>
    <x v="524"/>
    <s v="Dominic Le"/>
    <x v="9"/>
    <x v="6"/>
    <x v="3"/>
    <x v="1"/>
    <x v="1"/>
    <x v="12"/>
    <x v="0"/>
    <x v="538"/>
    <x v="548"/>
    <x v="22"/>
    <x v="1"/>
    <s v="Chongqing"/>
    <m/>
  </r>
  <r>
    <x v="525"/>
    <s v="Ezra Ortiz"/>
    <x v="10"/>
    <x v="5"/>
    <x v="0"/>
    <x v="1"/>
    <x v="3"/>
    <x v="12"/>
    <x v="0"/>
    <x v="539"/>
    <x v="549"/>
    <x v="1"/>
    <x v="0"/>
    <s v="Miami"/>
    <m/>
  </r>
  <r>
    <x v="526"/>
    <s v="Grayson Luu"/>
    <x v="10"/>
    <x v="5"/>
    <x v="0"/>
    <x v="1"/>
    <x v="1"/>
    <x v="0"/>
    <x v="0"/>
    <x v="540"/>
    <x v="550"/>
    <x v="1"/>
    <x v="1"/>
    <s v="Shanghai"/>
    <m/>
  </r>
  <r>
    <x v="527"/>
    <s v="Brooks Stewart"/>
    <x v="16"/>
    <x v="4"/>
    <x v="1"/>
    <x v="1"/>
    <x v="0"/>
    <x v="15"/>
    <x v="0"/>
    <x v="541"/>
    <x v="551"/>
    <x v="1"/>
    <x v="0"/>
    <s v="Columbus"/>
    <m/>
  </r>
  <r>
    <x v="528"/>
    <s v="Naomi Xi"/>
    <x v="2"/>
    <x v="1"/>
    <x v="3"/>
    <x v="0"/>
    <x v="1"/>
    <x v="26"/>
    <x v="0"/>
    <x v="542"/>
    <x v="552"/>
    <x v="2"/>
    <x v="1"/>
    <s v="Chongqing"/>
    <m/>
  </r>
  <r>
    <x v="529"/>
    <s v="Silas Estrada"/>
    <x v="30"/>
    <x v="0"/>
    <x v="3"/>
    <x v="1"/>
    <x v="3"/>
    <x v="37"/>
    <x v="0"/>
    <x v="543"/>
    <x v="553"/>
    <x v="1"/>
    <x v="2"/>
    <s v="Rio de Janerio"/>
    <m/>
  </r>
  <r>
    <x v="530"/>
    <s v="Skylar Ayala"/>
    <x v="0"/>
    <x v="1"/>
    <x v="3"/>
    <x v="0"/>
    <x v="3"/>
    <x v="0"/>
    <x v="0"/>
    <x v="544"/>
    <x v="554"/>
    <x v="15"/>
    <x v="0"/>
    <s v="Phoenix"/>
    <m/>
  </r>
  <r>
    <x v="531"/>
    <s v="Lydia Huynh"/>
    <x v="5"/>
    <x v="2"/>
    <x v="2"/>
    <x v="0"/>
    <x v="1"/>
    <x v="15"/>
    <x v="0"/>
    <x v="545"/>
    <x v="555"/>
    <x v="1"/>
    <x v="0"/>
    <s v="Chicago"/>
    <m/>
  </r>
  <r>
    <x v="92"/>
    <s v="Hazel Cortez"/>
    <x v="16"/>
    <x v="4"/>
    <x v="0"/>
    <x v="0"/>
    <x v="3"/>
    <x v="27"/>
    <x v="0"/>
    <x v="546"/>
    <x v="556"/>
    <x v="1"/>
    <x v="2"/>
    <s v="Sao Paulo"/>
    <m/>
  </r>
  <r>
    <x v="532"/>
    <s v="Everleigh Adams"/>
    <x v="13"/>
    <x v="6"/>
    <x v="1"/>
    <x v="0"/>
    <x v="2"/>
    <x v="29"/>
    <x v="0"/>
    <x v="547"/>
    <x v="557"/>
    <x v="1"/>
    <x v="0"/>
    <s v="Chicago"/>
    <m/>
  </r>
  <r>
    <x v="230"/>
    <s v="Layla Salazar"/>
    <x v="29"/>
    <x v="0"/>
    <x v="3"/>
    <x v="0"/>
    <x v="3"/>
    <x v="1"/>
    <x v="1"/>
    <x v="548"/>
    <x v="558"/>
    <x v="1"/>
    <x v="0"/>
    <s v="Seattle"/>
    <m/>
  </r>
  <r>
    <x v="533"/>
    <s v="Willow Chen"/>
    <x v="6"/>
    <x v="3"/>
    <x v="3"/>
    <x v="0"/>
    <x v="1"/>
    <x v="2"/>
    <x v="0"/>
    <x v="549"/>
    <x v="559"/>
    <x v="24"/>
    <x v="0"/>
    <s v="Austin"/>
    <m/>
  </r>
  <r>
    <x v="534"/>
    <s v="Penelope Griffin"/>
    <x v="2"/>
    <x v="2"/>
    <x v="1"/>
    <x v="0"/>
    <x v="2"/>
    <x v="22"/>
    <x v="1"/>
    <x v="550"/>
    <x v="560"/>
    <x v="27"/>
    <x v="0"/>
    <s v="Seattle"/>
    <m/>
  </r>
  <r>
    <x v="535"/>
    <s v="Lillian Romero"/>
    <x v="2"/>
    <x v="5"/>
    <x v="3"/>
    <x v="0"/>
    <x v="3"/>
    <x v="5"/>
    <x v="2"/>
    <x v="551"/>
    <x v="561"/>
    <x v="35"/>
    <x v="0"/>
    <s v="Austin"/>
    <m/>
  </r>
  <r>
    <x v="536"/>
    <s v="Stella Wu"/>
    <x v="0"/>
    <x v="6"/>
    <x v="2"/>
    <x v="0"/>
    <x v="1"/>
    <x v="25"/>
    <x v="0"/>
    <x v="552"/>
    <x v="562"/>
    <x v="28"/>
    <x v="0"/>
    <s v="Phoenix"/>
    <m/>
  </r>
  <r>
    <x v="415"/>
    <s v="Parker Vang"/>
    <x v="7"/>
    <x v="2"/>
    <x v="3"/>
    <x v="1"/>
    <x v="1"/>
    <x v="28"/>
    <x v="0"/>
    <x v="553"/>
    <x v="563"/>
    <x v="1"/>
    <x v="0"/>
    <s v="Miami"/>
    <m/>
  </r>
  <r>
    <x v="537"/>
    <s v="Mila Roberts"/>
    <x v="15"/>
    <x v="4"/>
    <x v="3"/>
    <x v="0"/>
    <x v="2"/>
    <x v="23"/>
    <x v="2"/>
    <x v="554"/>
    <x v="564"/>
    <x v="1"/>
    <x v="0"/>
    <s v="Phoenix"/>
    <m/>
  </r>
  <r>
    <x v="538"/>
    <s v="Isaac Liu"/>
    <x v="17"/>
    <x v="5"/>
    <x v="1"/>
    <x v="1"/>
    <x v="1"/>
    <x v="33"/>
    <x v="1"/>
    <x v="555"/>
    <x v="565"/>
    <x v="1"/>
    <x v="1"/>
    <s v="Chongqing"/>
    <m/>
  </r>
  <r>
    <x v="539"/>
    <s v="Jacob Doan"/>
    <x v="13"/>
    <x v="2"/>
    <x v="2"/>
    <x v="1"/>
    <x v="1"/>
    <x v="0"/>
    <x v="0"/>
    <x v="556"/>
    <x v="566"/>
    <x v="1"/>
    <x v="0"/>
    <s v="Miami"/>
    <m/>
  </r>
  <r>
    <x v="124"/>
    <s v="Raelynn Ma"/>
    <x v="4"/>
    <x v="1"/>
    <x v="2"/>
    <x v="0"/>
    <x v="1"/>
    <x v="29"/>
    <x v="0"/>
    <x v="557"/>
    <x v="567"/>
    <x v="1"/>
    <x v="0"/>
    <s v="Miami"/>
    <m/>
  </r>
  <r>
    <x v="540"/>
    <s v="Jameson Juarez"/>
    <x v="25"/>
    <x v="5"/>
    <x v="2"/>
    <x v="1"/>
    <x v="3"/>
    <x v="39"/>
    <x v="1"/>
    <x v="558"/>
    <x v="568"/>
    <x v="1"/>
    <x v="0"/>
    <s v="Miami"/>
    <m/>
  </r>
  <r>
    <x v="541"/>
    <s v="Everleigh Shah"/>
    <x v="22"/>
    <x v="5"/>
    <x v="0"/>
    <x v="0"/>
    <x v="1"/>
    <x v="9"/>
    <x v="0"/>
    <x v="559"/>
    <x v="569"/>
    <x v="1"/>
    <x v="0"/>
    <s v="Columbus"/>
    <m/>
  </r>
  <r>
    <x v="542"/>
    <s v="Alexander Foster"/>
    <x v="13"/>
    <x v="6"/>
    <x v="1"/>
    <x v="1"/>
    <x v="0"/>
    <x v="25"/>
    <x v="0"/>
    <x v="560"/>
    <x v="570"/>
    <x v="1"/>
    <x v="0"/>
    <s v="Columbus"/>
    <m/>
  </r>
  <r>
    <x v="543"/>
    <s v="Ryan Ha"/>
    <x v="9"/>
    <x v="6"/>
    <x v="3"/>
    <x v="1"/>
    <x v="1"/>
    <x v="33"/>
    <x v="1"/>
    <x v="561"/>
    <x v="571"/>
    <x v="21"/>
    <x v="0"/>
    <s v="Miami"/>
    <m/>
  </r>
  <r>
    <x v="544"/>
    <s v="Chloe Salazar"/>
    <x v="0"/>
    <x v="4"/>
    <x v="2"/>
    <x v="0"/>
    <x v="3"/>
    <x v="15"/>
    <x v="0"/>
    <x v="562"/>
    <x v="572"/>
    <x v="28"/>
    <x v="0"/>
    <s v="Seattle"/>
    <m/>
  </r>
  <r>
    <x v="545"/>
    <s v="Layla Scott"/>
    <x v="0"/>
    <x v="3"/>
    <x v="2"/>
    <x v="0"/>
    <x v="2"/>
    <x v="35"/>
    <x v="0"/>
    <x v="563"/>
    <x v="573"/>
    <x v="15"/>
    <x v="0"/>
    <s v="Phoenix"/>
    <m/>
  </r>
  <r>
    <x v="410"/>
    <s v="Leah Khan"/>
    <x v="2"/>
    <x v="6"/>
    <x v="3"/>
    <x v="0"/>
    <x v="1"/>
    <x v="9"/>
    <x v="0"/>
    <x v="564"/>
    <x v="574"/>
    <x v="12"/>
    <x v="1"/>
    <s v="Chongqing"/>
    <m/>
  </r>
  <r>
    <x v="546"/>
    <s v="Mason Jimenez"/>
    <x v="0"/>
    <x v="1"/>
    <x v="2"/>
    <x v="1"/>
    <x v="3"/>
    <x v="18"/>
    <x v="0"/>
    <x v="565"/>
    <x v="575"/>
    <x v="0"/>
    <x v="0"/>
    <s v="Austin"/>
    <d v="2022-05-18T00:00:00"/>
  </r>
  <r>
    <x v="547"/>
    <s v="Hailey Dang"/>
    <x v="6"/>
    <x v="6"/>
    <x v="1"/>
    <x v="0"/>
    <x v="1"/>
    <x v="14"/>
    <x v="1"/>
    <x v="566"/>
    <x v="576"/>
    <x v="5"/>
    <x v="1"/>
    <s v="Shanghai"/>
    <m/>
  </r>
  <r>
    <x v="548"/>
    <s v="Amelia Bui"/>
    <x v="2"/>
    <x v="5"/>
    <x v="2"/>
    <x v="0"/>
    <x v="1"/>
    <x v="30"/>
    <x v="0"/>
    <x v="567"/>
    <x v="577"/>
    <x v="26"/>
    <x v="1"/>
    <s v="Chengdu"/>
    <m/>
  </r>
  <r>
    <x v="549"/>
    <s v="Elena Her"/>
    <x v="5"/>
    <x v="2"/>
    <x v="1"/>
    <x v="0"/>
    <x v="1"/>
    <x v="39"/>
    <x v="1"/>
    <x v="568"/>
    <x v="578"/>
    <x v="1"/>
    <x v="1"/>
    <s v="Chongqing"/>
    <m/>
  </r>
  <r>
    <x v="550"/>
    <s v="Ian Cortez"/>
    <x v="13"/>
    <x v="6"/>
    <x v="0"/>
    <x v="1"/>
    <x v="3"/>
    <x v="22"/>
    <x v="1"/>
    <x v="240"/>
    <x v="579"/>
    <x v="1"/>
    <x v="2"/>
    <s v="Rio de Janerio"/>
    <m/>
  </r>
  <r>
    <x v="551"/>
    <s v="Christian Ali"/>
    <x v="13"/>
    <x v="6"/>
    <x v="0"/>
    <x v="1"/>
    <x v="1"/>
    <x v="13"/>
    <x v="1"/>
    <x v="569"/>
    <x v="580"/>
    <x v="1"/>
    <x v="1"/>
    <s v="Chongqing"/>
    <m/>
  </r>
  <r>
    <x v="552"/>
    <s v="Carter Ortiz"/>
    <x v="10"/>
    <x v="5"/>
    <x v="2"/>
    <x v="1"/>
    <x v="3"/>
    <x v="36"/>
    <x v="0"/>
    <x v="570"/>
    <x v="581"/>
    <x v="1"/>
    <x v="2"/>
    <s v="Sao Paulo"/>
    <m/>
  </r>
  <r>
    <x v="553"/>
    <s v="Grayson Chan"/>
    <x v="11"/>
    <x v="5"/>
    <x v="2"/>
    <x v="1"/>
    <x v="1"/>
    <x v="30"/>
    <x v="0"/>
    <x v="571"/>
    <x v="582"/>
    <x v="28"/>
    <x v="1"/>
    <s v="Chengdu"/>
    <m/>
  </r>
  <r>
    <x v="554"/>
    <s v="Nolan Molina"/>
    <x v="3"/>
    <x v="0"/>
    <x v="3"/>
    <x v="1"/>
    <x v="3"/>
    <x v="9"/>
    <x v="0"/>
    <x v="572"/>
    <x v="287"/>
    <x v="3"/>
    <x v="2"/>
    <s v="Manaus"/>
    <m/>
  </r>
  <r>
    <x v="555"/>
    <s v="Adam Kaur"/>
    <x v="6"/>
    <x v="0"/>
    <x v="3"/>
    <x v="1"/>
    <x v="1"/>
    <x v="33"/>
    <x v="1"/>
    <x v="573"/>
    <x v="583"/>
    <x v="3"/>
    <x v="1"/>
    <s v="Chengdu"/>
    <m/>
  </r>
  <r>
    <x v="556"/>
    <s v="Amelia Kaur"/>
    <x v="19"/>
    <x v="5"/>
    <x v="0"/>
    <x v="0"/>
    <x v="1"/>
    <x v="23"/>
    <x v="2"/>
    <x v="574"/>
    <x v="584"/>
    <x v="1"/>
    <x v="0"/>
    <s v="Columbus"/>
    <m/>
  </r>
  <r>
    <x v="557"/>
    <s v="Autumn Gonzales"/>
    <x v="13"/>
    <x v="2"/>
    <x v="3"/>
    <x v="0"/>
    <x v="3"/>
    <x v="8"/>
    <x v="0"/>
    <x v="575"/>
    <x v="585"/>
    <x v="1"/>
    <x v="2"/>
    <s v="Manaus"/>
    <m/>
  </r>
  <r>
    <x v="558"/>
    <s v="Ezra Wilson"/>
    <x v="31"/>
    <x v="0"/>
    <x v="1"/>
    <x v="1"/>
    <x v="2"/>
    <x v="0"/>
    <x v="0"/>
    <x v="576"/>
    <x v="586"/>
    <x v="1"/>
    <x v="0"/>
    <s v="Miami"/>
    <m/>
  </r>
  <r>
    <x v="559"/>
    <s v="Jacob Cheng"/>
    <x v="10"/>
    <x v="5"/>
    <x v="0"/>
    <x v="1"/>
    <x v="1"/>
    <x v="1"/>
    <x v="1"/>
    <x v="577"/>
    <x v="587"/>
    <x v="1"/>
    <x v="0"/>
    <s v="Miami"/>
    <m/>
  </r>
  <r>
    <x v="560"/>
    <s v="Melody Valdez"/>
    <x v="2"/>
    <x v="0"/>
    <x v="1"/>
    <x v="0"/>
    <x v="3"/>
    <x v="21"/>
    <x v="2"/>
    <x v="578"/>
    <x v="588"/>
    <x v="14"/>
    <x v="0"/>
    <s v="Miami"/>
    <d v="2021-05-18T00:00:00"/>
  </r>
  <r>
    <x v="561"/>
    <s v="Caroline Nelson"/>
    <x v="9"/>
    <x v="1"/>
    <x v="3"/>
    <x v="0"/>
    <x v="2"/>
    <x v="9"/>
    <x v="0"/>
    <x v="579"/>
    <x v="589"/>
    <x v="30"/>
    <x v="0"/>
    <s v="Chicago"/>
    <m/>
  </r>
  <r>
    <x v="562"/>
    <s v="Ellie Guerrero"/>
    <x v="0"/>
    <x v="4"/>
    <x v="3"/>
    <x v="0"/>
    <x v="3"/>
    <x v="7"/>
    <x v="2"/>
    <x v="580"/>
    <x v="590"/>
    <x v="19"/>
    <x v="2"/>
    <s v="Manaus"/>
    <m/>
  </r>
  <r>
    <x v="563"/>
    <s v="Genesis Zhu"/>
    <x v="2"/>
    <x v="1"/>
    <x v="2"/>
    <x v="0"/>
    <x v="1"/>
    <x v="8"/>
    <x v="0"/>
    <x v="581"/>
    <x v="591"/>
    <x v="10"/>
    <x v="0"/>
    <s v="Seattle"/>
    <m/>
  </r>
  <r>
    <x v="564"/>
    <s v="Jonathan Ho"/>
    <x v="9"/>
    <x v="0"/>
    <x v="1"/>
    <x v="1"/>
    <x v="1"/>
    <x v="17"/>
    <x v="0"/>
    <x v="582"/>
    <x v="592"/>
    <x v="13"/>
    <x v="0"/>
    <s v="Columbus"/>
    <m/>
  </r>
  <r>
    <x v="565"/>
    <s v="Savannah Park"/>
    <x v="16"/>
    <x v="4"/>
    <x v="1"/>
    <x v="0"/>
    <x v="1"/>
    <x v="18"/>
    <x v="0"/>
    <x v="583"/>
    <x v="593"/>
    <x v="1"/>
    <x v="0"/>
    <s v="Seattle"/>
    <m/>
  </r>
  <r>
    <x v="566"/>
    <s v="Nathan Chan"/>
    <x v="21"/>
    <x v="0"/>
    <x v="3"/>
    <x v="1"/>
    <x v="1"/>
    <x v="15"/>
    <x v="0"/>
    <x v="584"/>
    <x v="594"/>
    <x v="1"/>
    <x v="0"/>
    <s v="Seattle"/>
    <m/>
  </r>
  <r>
    <x v="567"/>
    <s v="Sofia Vu"/>
    <x v="0"/>
    <x v="4"/>
    <x v="0"/>
    <x v="0"/>
    <x v="1"/>
    <x v="27"/>
    <x v="0"/>
    <x v="585"/>
    <x v="595"/>
    <x v="8"/>
    <x v="0"/>
    <s v="Austin"/>
    <m/>
  </r>
  <r>
    <x v="118"/>
    <s v="Ruby Choi"/>
    <x v="7"/>
    <x v="3"/>
    <x v="1"/>
    <x v="0"/>
    <x v="1"/>
    <x v="28"/>
    <x v="0"/>
    <x v="586"/>
    <x v="596"/>
    <x v="1"/>
    <x v="0"/>
    <s v="Columbus"/>
    <m/>
  </r>
  <r>
    <x v="568"/>
    <s v="Lily Pena"/>
    <x v="6"/>
    <x v="4"/>
    <x v="2"/>
    <x v="0"/>
    <x v="3"/>
    <x v="0"/>
    <x v="0"/>
    <x v="587"/>
    <x v="597"/>
    <x v="17"/>
    <x v="0"/>
    <s v="Miami"/>
    <m/>
  </r>
  <r>
    <x v="569"/>
    <s v="Liam Zhang"/>
    <x v="2"/>
    <x v="6"/>
    <x v="0"/>
    <x v="1"/>
    <x v="1"/>
    <x v="7"/>
    <x v="2"/>
    <x v="588"/>
    <x v="598"/>
    <x v="11"/>
    <x v="0"/>
    <s v="Chicago"/>
    <d v="2022-04-10T00:00:00"/>
  </r>
  <r>
    <x v="570"/>
    <s v="Ian Gutierrez"/>
    <x v="15"/>
    <x v="4"/>
    <x v="0"/>
    <x v="1"/>
    <x v="3"/>
    <x v="24"/>
    <x v="0"/>
    <x v="589"/>
    <x v="599"/>
    <x v="1"/>
    <x v="2"/>
    <s v="Rio de Janerio"/>
    <m/>
  </r>
  <r>
    <x v="571"/>
    <s v="David Simmons"/>
    <x v="6"/>
    <x v="6"/>
    <x v="3"/>
    <x v="1"/>
    <x v="2"/>
    <x v="10"/>
    <x v="0"/>
    <x v="590"/>
    <x v="600"/>
    <x v="3"/>
    <x v="0"/>
    <s v="Phoenix"/>
    <m/>
  </r>
  <r>
    <x v="572"/>
    <s v="Lincoln Henderson"/>
    <x v="20"/>
    <x v="4"/>
    <x v="2"/>
    <x v="1"/>
    <x v="2"/>
    <x v="21"/>
    <x v="2"/>
    <x v="591"/>
    <x v="601"/>
    <x v="1"/>
    <x v="0"/>
    <s v="Chicago"/>
    <m/>
  </r>
  <r>
    <x v="573"/>
    <s v="Nathan Miller"/>
    <x v="10"/>
    <x v="5"/>
    <x v="2"/>
    <x v="1"/>
    <x v="0"/>
    <x v="5"/>
    <x v="2"/>
    <x v="592"/>
    <x v="602"/>
    <x v="1"/>
    <x v="0"/>
    <s v="Miami"/>
    <d v="2021-01-07T00:00:00"/>
  </r>
  <r>
    <x v="574"/>
    <s v="James Singh"/>
    <x v="2"/>
    <x v="6"/>
    <x v="3"/>
    <x v="1"/>
    <x v="1"/>
    <x v="15"/>
    <x v="0"/>
    <x v="593"/>
    <x v="603"/>
    <x v="12"/>
    <x v="1"/>
    <s v="Chongqing"/>
    <m/>
  </r>
  <r>
    <x v="575"/>
    <s v="Kayden Ortega"/>
    <x v="7"/>
    <x v="3"/>
    <x v="1"/>
    <x v="1"/>
    <x v="3"/>
    <x v="32"/>
    <x v="1"/>
    <x v="594"/>
    <x v="604"/>
    <x v="1"/>
    <x v="2"/>
    <s v="Rio de Janerio"/>
    <m/>
  </r>
  <r>
    <x v="139"/>
    <s v="Lucy Figueroa"/>
    <x v="0"/>
    <x v="1"/>
    <x v="0"/>
    <x v="0"/>
    <x v="3"/>
    <x v="15"/>
    <x v="0"/>
    <x v="595"/>
    <x v="605"/>
    <x v="15"/>
    <x v="0"/>
    <s v="Columbus"/>
    <m/>
  </r>
  <r>
    <x v="576"/>
    <s v="Joshua Cortez"/>
    <x v="0"/>
    <x v="1"/>
    <x v="3"/>
    <x v="1"/>
    <x v="3"/>
    <x v="18"/>
    <x v="0"/>
    <x v="596"/>
    <x v="606"/>
    <x v="8"/>
    <x v="2"/>
    <s v="Manaus"/>
    <m/>
  </r>
  <r>
    <x v="577"/>
    <s v="Alexander Morris"/>
    <x v="6"/>
    <x v="2"/>
    <x v="2"/>
    <x v="1"/>
    <x v="2"/>
    <x v="29"/>
    <x v="0"/>
    <x v="597"/>
    <x v="607"/>
    <x v="5"/>
    <x v="0"/>
    <s v="Phoenix"/>
    <m/>
  </r>
  <r>
    <x v="578"/>
    <s v="Grayson Chin"/>
    <x v="9"/>
    <x v="0"/>
    <x v="0"/>
    <x v="1"/>
    <x v="1"/>
    <x v="3"/>
    <x v="2"/>
    <x v="598"/>
    <x v="608"/>
    <x v="30"/>
    <x v="0"/>
    <s v="Austin"/>
    <m/>
  </r>
  <r>
    <x v="579"/>
    <s v="Allison Espinoza"/>
    <x v="29"/>
    <x v="0"/>
    <x v="2"/>
    <x v="0"/>
    <x v="3"/>
    <x v="15"/>
    <x v="0"/>
    <x v="127"/>
    <x v="609"/>
    <x v="1"/>
    <x v="0"/>
    <s v="Miami"/>
    <m/>
  </r>
  <r>
    <x v="12"/>
    <s v="Naomi Chu"/>
    <x v="0"/>
    <x v="2"/>
    <x v="1"/>
    <x v="0"/>
    <x v="1"/>
    <x v="30"/>
    <x v="0"/>
    <x v="599"/>
    <x v="610"/>
    <x v="4"/>
    <x v="1"/>
    <s v="Chongqing"/>
    <m/>
  </r>
  <r>
    <x v="64"/>
    <s v="Jameson Martin"/>
    <x v="1"/>
    <x v="0"/>
    <x v="3"/>
    <x v="1"/>
    <x v="2"/>
    <x v="17"/>
    <x v="0"/>
    <x v="600"/>
    <x v="611"/>
    <x v="1"/>
    <x v="0"/>
    <s v="Phoenix"/>
    <m/>
  </r>
  <r>
    <x v="580"/>
    <s v="Sebastian Gupta"/>
    <x v="4"/>
    <x v="6"/>
    <x v="3"/>
    <x v="1"/>
    <x v="1"/>
    <x v="28"/>
    <x v="0"/>
    <x v="601"/>
    <x v="612"/>
    <x v="1"/>
    <x v="1"/>
    <s v="Chongqing"/>
    <d v="2019-05-09T00:00:00"/>
  </r>
  <r>
    <x v="581"/>
    <s v="Eloise Pham"/>
    <x v="6"/>
    <x v="2"/>
    <x v="2"/>
    <x v="0"/>
    <x v="1"/>
    <x v="15"/>
    <x v="0"/>
    <x v="571"/>
    <x v="613"/>
    <x v="3"/>
    <x v="1"/>
    <s v="Shanghai"/>
    <m/>
  </r>
  <r>
    <x v="546"/>
    <s v="Valentina Davis"/>
    <x v="7"/>
    <x v="2"/>
    <x v="2"/>
    <x v="0"/>
    <x v="2"/>
    <x v="29"/>
    <x v="0"/>
    <x v="602"/>
    <x v="614"/>
    <x v="1"/>
    <x v="0"/>
    <s v="Miami"/>
    <m/>
  </r>
  <r>
    <x v="582"/>
    <s v="Brooklyn Daniels"/>
    <x v="7"/>
    <x v="6"/>
    <x v="2"/>
    <x v="0"/>
    <x v="2"/>
    <x v="14"/>
    <x v="1"/>
    <x v="603"/>
    <x v="615"/>
    <x v="1"/>
    <x v="0"/>
    <s v="Miami"/>
    <m/>
  </r>
  <r>
    <x v="583"/>
    <s v="Paisley Gomez"/>
    <x v="4"/>
    <x v="2"/>
    <x v="1"/>
    <x v="0"/>
    <x v="3"/>
    <x v="4"/>
    <x v="1"/>
    <x v="604"/>
    <x v="616"/>
    <x v="1"/>
    <x v="2"/>
    <s v="Rio de Janerio"/>
    <m/>
  </r>
  <r>
    <x v="584"/>
    <s v="Madison Li"/>
    <x v="2"/>
    <x v="6"/>
    <x v="1"/>
    <x v="0"/>
    <x v="1"/>
    <x v="25"/>
    <x v="0"/>
    <x v="605"/>
    <x v="617"/>
    <x v="0"/>
    <x v="1"/>
    <s v="Beijing"/>
    <d v="2017-09-22T00:00:00"/>
  </r>
  <r>
    <x v="4"/>
    <s v="Everleigh Simmons"/>
    <x v="7"/>
    <x v="1"/>
    <x v="1"/>
    <x v="0"/>
    <x v="2"/>
    <x v="0"/>
    <x v="0"/>
    <x v="606"/>
    <x v="618"/>
    <x v="1"/>
    <x v="0"/>
    <s v="Chicago"/>
    <m/>
  </r>
  <r>
    <x v="585"/>
    <s v="Logan Soto"/>
    <x v="9"/>
    <x v="1"/>
    <x v="0"/>
    <x v="1"/>
    <x v="3"/>
    <x v="9"/>
    <x v="0"/>
    <x v="607"/>
    <x v="619"/>
    <x v="18"/>
    <x v="0"/>
    <s v="Columbus"/>
    <m/>
  </r>
  <r>
    <x v="586"/>
    <s v="Charlotte Vo"/>
    <x v="27"/>
    <x v="0"/>
    <x v="2"/>
    <x v="0"/>
    <x v="1"/>
    <x v="4"/>
    <x v="1"/>
    <x v="608"/>
    <x v="620"/>
    <x v="1"/>
    <x v="0"/>
    <s v="Seattle"/>
    <m/>
  </r>
  <r>
    <x v="587"/>
    <s v="Alice Thompson"/>
    <x v="9"/>
    <x v="3"/>
    <x v="2"/>
    <x v="0"/>
    <x v="2"/>
    <x v="35"/>
    <x v="0"/>
    <x v="172"/>
    <x v="621"/>
    <x v="32"/>
    <x v="0"/>
    <s v="Seattle"/>
    <m/>
  </r>
  <r>
    <x v="588"/>
    <s v="Peyton Garza"/>
    <x v="28"/>
    <x v="0"/>
    <x v="1"/>
    <x v="0"/>
    <x v="3"/>
    <x v="26"/>
    <x v="0"/>
    <x v="609"/>
    <x v="622"/>
    <x v="1"/>
    <x v="2"/>
    <s v="Manaus"/>
    <m/>
  </r>
  <r>
    <x v="589"/>
    <s v="Nora Nelson"/>
    <x v="13"/>
    <x v="1"/>
    <x v="1"/>
    <x v="0"/>
    <x v="2"/>
    <x v="12"/>
    <x v="0"/>
    <x v="100"/>
    <x v="623"/>
    <x v="1"/>
    <x v="0"/>
    <s v="Columbus"/>
    <m/>
  </r>
  <r>
    <x v="590"/>
    <s v="Maverick Li"/>
    <x v="13"/>
    <x v="2"/>
    <x v="0"/>
    <x v="1"/>
    <x v="1"/>
    <x v="8"/>
    <x v="0"/>
    <x v="490"/>
    <x v="624"/>
    <x v="1"/>
    <x v="0"/>
    <s v="Austin"/>
    <m/>
  </r>
  <r>
    <x v="591"/>
    <s v="Ian Barnes"/>
    <x v="19"/>
    <x v="5"/>
    <x v="3"/>
    <x v="1"/>
    <x v="2"/>
    <x v="40"/>
    <x v="0"/>
    <x v="610"/>
    <x v="625"/>
    <x v="1"/>
    <x v="0"/>
    <s v="Miami"/>
    <d v="2021-02-02T00:00:00"/>
  </r>
  <r>
    <x v="592"/>
    <s v="Athena Vu"/>
    <x v="2"/>
    <x v="3"/>
    <x v="1"/>
    <x v="0"/>
    <x v="1"/>
    <x v="20"/>
    <x v="1"/>
    <x v="611"/>
    <x v="626"/>
    <x v="0"/>
    <x v="0"/>
    <s v="Miami"/>
    <m/>
  </r>
  <r>
    <x v="593"/>
    <s v="Ruby Washington"/>
    <x v="7"/>
    <x v="6"/>
    <x v="0"/>
    <x v="0"/>
    <x v="0"/>
    <x v="13"/>
    <x v="1"/>
    <x v="612"/>
    <x v="627"/>
    <x v="1"/>
    <x v="0"/>
    <s v="Seattle"/>
    <d v="2015-06-09T00:00:00"/>
  </r>
  <r>
    <x v="594"/>
    <s v="Bella Butler"/>
    <x v="0"/>
    <x v="1"/>
    <x v="1"/>
    <x v="0"/>
    <x v="0"/>
    <x v="29"/>
    <x v="0"/>
    <x v="325"/>
    <x v="628"/>
    <x v="19"/>
    <x v="0"/>
    <s v="Seattle"/>
    <m/>
  </r>
  <r>
    <x v="595"/>
    <s v="Kinsley Henry"/>
    <x v="2"/>
    <x v="6"/>
    <x v="1"/>
    <x v="0"/>
    <x v="0"/>
    <x v="15"/>
    <x v="0"/>
    <x v="613"/>
    <x v="629"/>
    <x v="36"/>
    <x v="0"/>
    <s v="Miami"/>
    <m/>
  </r>
  <r>
    <x v="234"/>
    <s v="Kennedy Romero"/>
    <x v="11"/>
    <x v="5"/>
    <x v="0"/>
    <x v="0"/>
    <x v="3"/>
    <x v="17"/>
    <x v="0"/>
    <x v="614"/>
    <x v="630"/>
    <x v="19"/>
    <x v="2"/>
    <s v="Rio de Janerio"/>
    <m/>
  </r>
  <r>
    <x v="596"/>
    <s v="Zoe Do"/>
    <x v="13"/>
    <x v="2"/>
    <x v="2"/>
    <x v="0"/>
    <x v="1"/>
    <x v="33"/>
    <x v="1"/>
    <x v="615"/>
    <x v="631"/>
    <x v="1"/>
    <x v="1"/>
    <s v="Beijing"/>
    <m/>
  </r>
  <r>
    <x v="99"/>
    <s v="Everett Khan"/>
    <x v="29"/>
    <x v="0"/>
    <x v="1"/>
    <x v="1"/>
    <x v="1"/>
    <x v="19"/>
    <x v="0"/>
    <x v="219"/>
    <x v="632"/>
    <x v="1"/>
    <x v="0"/>
    <s v="Chicago"/>
    <m/>
  </r>
  <r>
    <x v="597"/>
    <s v="Anna Han"/>
    <x v="27"/>
    <x v="0"/>
    <x v="0"/>
    <x v="0"/>
    <x v="1"/>
    <x v="13"/>
    <x v="1"/>
    <x v="616"/>
    <x v="633"/>
    <x v="1"/>
    <x v="0"/>
    <s v="Austin"/>
    <m/>
  </r>
  <r>
    <x v="598"/>
    <s v="Leilani Sharma"/>
    <x v="4"/>
    <x v="3"/>
    <x v="1"/>
    <x v="0"/>
    <x v="1"/>
    <x v="19"/>
    <x v="0"/>
    <x v="617"/>
    <x v="634"/>
    <x v="1"/>
    <x v="1"/>
    <s v="Chengdu"/>
    <m/>
  </r>
  <r>
    <x v="439"/>
    <s v="Jordan Cho"/>
    <x v="13"/>
    <x v="3"/>
    <x v="2"/>
    <x v="1"/>
    <x v="1"/>
    <x v="21"/>
    <x v="2"/>
    <x v="618"/>
    <x v="635"/>
    <x v="1"/>
    <x v="0"/>
    <s v="Phoenix"/>
    <m/>
  </r>
  <r>
    <x v="599"/>
    <s v="Nova Williams"/>
    <x v="6"/>
    <x v="1"/>
    <x v="2"/>
    <x v="0"/>
    <x v="0"/>
    <x v="22"/>
    <x v="1"/>
    <x v="619"/>
    <x v="636"/>
    <x v="5"/>
    <x v="0"/>
    <s v="Miami"/>
    <m/>
  </r>
  <r>
    <x v="600"/>
    <s v="Scarlett Hill"/>
    <x v="2"/>
    <x v="5"/>
    <x v="2"/>
    <x v="0"/>
    <x v="0"/>
    <x v="15"/>
    <x v="0"/>
    <x v="620"/>
    <x v="637"/>
    <x v="9"/>
    <x v="0"/>
    <s v="Columbus"/>
    <d v="2022-06-20T00:00:00"/>
  </r>
  <r>
    <x v="601"/>
    <s v="Dominic Scott"/>
    <x v="4"/>
    <x v="2"/>
    <x v="3"/>
    <x v="1"/>
    <x v="2"/>
    <x v="15"/>
    <x v="0"/>
    <x v="621"/>
    <x v="638"/>
    <x v="1"/>
    <x v="0"/>
    <s v="Phoenix"/>
    <m/>
  </r>
  <r>
    <x v="602"/>
    <s v="Anthony Marquez"/>
    <x v="9"/>
    <x v="0"/>
    <x v="2"/>
    <x v="1"/>
    <x v="3"/>
    <x v="36"/>
    <x v="0"/>
    <x v="622"/>
    <x v="639"/>
    <x v="30"/>
    <x v="0"/>
    <s v="Columbus"/>
    <m/>
  </r>
  <r>
    <x v="603"/>
    <s v="Elena Patterson"/>
    <x v="9"/>
    <x v="1"/>
    <x v="2"/>
    <x v="0"/>
    <x v="0"/>
    <x v="31"/>
    <x v="0"/>
    <x v="623"/>
    <x v="640"/>
    <x v="32"/>
    <x v="0"/>
    <s v="Chicago"/>
    <m/>
  </r>
  <r>
    <x v="604"/>
    <s v="Madison Nelson"/>
    <x v="2"/>
    <x v="3"/>
    <x v="3"/>
    <x v="0"/>
    <x v="2"/>
    <x v="5"/>
    <x v="2"/>
    <x v="624"/>
    <x v="641"/>
    <x v="26"/>
    <x v="0"/>
    <s v="Miami"/>
    <m/>
  </r>
  <r>
    <x v="605"/>
    <s v="William Walker"/>
    <x v="3"/>
    <x v="0"/>
    <x v="0"/>
    <x v="1"/>
    <x v="0"/>
    <x v="28"/>
    <x v="0"/>
    <x v="625"/>
    <x v="642"/>
    <x v="4"/>
    <x v="0"/>
    <s v="Columbus"/>
    <d v="2021-03-08T00:00:00"/>
  </r>
  <r>
    <x v="606"/>
    <s v="Lincoln Wong"/>
    <x v="4"/>
    <x v="1"/>
    <x v="3"/>
    <x v="1"/>
    <x v="1"/>
    <x v="37"/>
    <x v="0"/>
    <x v="626"/>
    <x v="643"/>
    <x v="1"/>
    <x v="0"/>
    <s v="Columbus"/>
    <m/>
  </r>
  <r>
    <x v="343"/>
    <s v="James Huang"/>
    <x v="6"/>
    <x v="4"/>
    <x v="2"/>
    <x v="1"/>
    <x v="1"/>
    <x v="36"/>
    <x v="0"/>
    <x v="627"/>
    <x v="644"/>
    <x v="17"/>
    <x v="1"/>
    <s v="Beijing"/>
    <m/>
  </r>
  <r>
    <x v="607"/>
    <s v="Emery Ford"/>
    <x v="13"/>
    <x v="6"/>
    <x v="3"/>
    <x v="0"/>
    <x v="2"/>
    <x v="38"/>
    <x v="0"/>
    <x v="628"/>
    <x v="645"/>
    <x v="1"/>
    <x v="0"/>
    <s v="Austin"/>
    <m/>
  </r>
  <r>
    <x v="608"/>
    <s v="Paisley Trinh"/>
    <x v="1"/>
    <x v="0"/>
    <x v="3"/>
    <x v="0"/>
    <x v="1"/>
    <x v="4"/>
    <x v="1"/>
    <x v="629"/>
    <x v="646"/>
    <x v="1"/>
    <x v="0"/>
    <s v="Austin"/>
    <d v="1994-12-18T00:00:00"/>
  </r>
  <r>
    <x v="609"/>
    <s v="Hudson Williams"/>
    <x v="9"/>
    <x v="2"/>
    <x v="2"/>
    <x v="1"/>
    <x v="0"/>
    <x v="9"/>
    <x v="0"/>
    <x v="630"/>
    <x v="647"/>
    <x v="32"/>
    <x v="0"/>
    <s v="Austin"/>
    <m/>
  </r>
  <r>
    <x v="610"/>
    <s v="Harper Phan"/>
    <x v="13"/>
    <x v="1"/>
    <x v="1"/>
    <x v="0"/>
    <x v="1"/>
    <x v="15"/>
    <x v="0"/>
    <x v="631"/>
    <x v="648"/>
    <x v="1"/>
    <x v="1"/>
    <s v="Shanghai"/>
    <m/>
  </r>
  <r>
    <x v="611"/>
    <s v="Madeline Allen"/>
    <x v="21"/>
    <x v="0"/>
    <x v="1"/>
    <x v="0"/>
    <x v="2"/>
    <x v="23"/>
    <x v="2"/>
    <x v="632"/>
    <x v="649"/>
    <x v="1"/>
    <x v="0"/>
    <s v="Seattle"/>
    <m/>
  </r>
  <r>
    <x v="612"/>
    <s v="Charles Moore"/>
    <x v="1"/>
    <x v="0"/>
    <x v="1"/>
    <x v="1"/>
    <x v="0"/>
    <x v="8"/>
    <x v="0"/>
    <x v="633"/>
    <x v="650"/>
    <x v="1"/>
    <x v="0"/>
    <s v="Miami"/>
    <m/>
  </r>
  <r>
    <x v="613"/>
    <s v="Lincoln Fong"/>
    <x v="13"/>
    <x v="2"/>
    <x v="2"/>
    <x v="1"/>
    <x v="1"/>
    <x v="11"/>
    <x v="0"/>
    <x v="634"/>
    <x v="651"/>
    <x v="1"/>
    <x v="1"/>
    <s v="Chongqing"/>
    <d v="2021-05-01T00:00:00"/>
  </r>
  <r>
    <x v="614"/>
    <s v="Isla Guzman"/>
    <x v="0"/>
    <x v="3"/>
    <x v="2"/>
    <x v="0"/>
    <x v="3"/>
    <x v="21"/>
    <x v="2"/>
    <x v="635"/>
    <x v="652"/>
    <x v="0"/>
    <x v="2"/>
    <s v="Rio de Janerio"/>
    <m/>
  </r>
  <r>
    <x v="615"/>
    <s v="Hailey Foster"/>
    <x v="8"/>
    <x v="5"/>
    <x v="1"/>
    <x v="0"/>
    <x v="0"/>
    <x v="0"/>
    <x v="0"/>
    <x v="636"/>
    <x v="653"/>
    <x v="1"/>
    <x v="0"/>
    <s v="Chicago"/>
    <m/>
  </r>
  <r>
    <x v="616"/>
    <s v="Hudson Hill"/>
    <x v="4"/>
    <x v="2"/>
    <x v="0"/>
    <x v="1"/>
    <x v="2"/>
    <x v="23"/>
    <x v="2"/>
    <x v="637"/>
    <x v="654"/>
    <x v="1"/>
    <x v="0"/>
    <s v="Austin"/>
    <m/>
  </r>
  <r>
    <x v="617"/>
    <s v="Wyatt Li"/>
    <x v="9"/>
    <x v="5"/>
    <x v="1"/>
    <x v="1"/>
    <x v="1"/>
    <x v="20"/>
    <x v="1"/>
    <x v="638"/>
    <x v="655"/>
    <x v="30"/>
    <x v="0"/>
    <s v="Chicago"/>
    <m/>
  </r>
  <r>
    <x v="618"/>
    <s v="Maverick Henry"/>
    <x v="3"/>
    <x v="0"/>
    <x v="0"/>
    <x v="1"/>
    <x v="2"/>
    <x v="3"/>
    <x v="2"/>
    <x v="639"/>
    <x v="656"/>
    <x v="17"/>
    <x v="0"/>
    <s v="Chicago"/>
    <m/>
  </r>
  <r>
    <x v="619"/>
    <s v="Xavier Jackson"/>
    <x v="9"/>
    <x v="6"/>
    <x v="2"/>
    <x v="1"/>
    <x v="2"/>
    <x v="27"/>
    <x v="0"/>
    <x v="640"/>
    <x v="657"/>
    <x v="16"/>
    <x v="0"/>
    <s v="Miami"/>
    <m/>
  </r>
  <r>
    <x v="620"/>
    <s v="Christian Medina"/>
    <x v="7"/>
    <x v="6"/>
    <x v="3"/>
    <x v="1"/>
    <x v="3"/>
    <x v="10"/>
    <x v="0"/>
    <x v="641"/>
    <x v="658"/>
    <x v="1"/>
    <x v="0"/>
    <s v="Columbus"/>
    <m/>
  </r>
  <r>
    <x v="621"/>
    <s v="Autumn Leung"/>
    <x v="9"/>
    <x v="1"/>
    <x v="0"/>
    <x v="0"/>
    <x v="1"/>
    <x v="6"/>
    <x v="2"/>
    <x v="509"/>
    <x v="659"/>
    <x v="29"/>
    <x v="0"/>
    <s v="Chicago"/>
    <m/>
  </r>
  <r>
    <x v="622"/>
    <s v="Robert Vazquez"/>
    <x v="27"/>
    <x v="0"/>
    <x v="3"/>
    <x v="1"/>
    <x v="3"/>
    <x v="28"/>
    <x v="0"/>
    <x v="642"/>
    <x v="660"/>
    <x v="1"/>
    <x v="0"/>
    <s v="Austin"/>
    <m/>
  </r>
  <r>
    <x v="623"/>
    <s v="Aria Roberts"/>
    <x v="6"/>
    <x v="3"/>
    <x v="3"/>
    <x v="0"/>
    <x v="2"/>
    <x v="31"/>
    <x v="0"/>
    <x v="643"/>
    <x v="661"/>
    <x v="17"/>
    <x v="0"/>
    <s v="Seattle"/>
    <m/>
  </r>
  <r>
    <x v="624"/>
    <s v="Axel Johnson"/>
    <x v="2"/>
    <x v="4"/>
    <x v="3"/>
    <x v="1"/>
    <x v="2"/>
    <x v="33"/>
    <x v="1"/>
    <x v="644"/>
    <x v="662"/>
    <x v="35"/>
    <x v="0"/>
    <s v="Seattle"/>
    <m/>
  </r>
  <r>
    <x v="625"/>
    <s v="Madeline Garcia"/>
    <x v="15"/>
    <x v="4"/>
    <x v="2"/>
    <x v="0"/>
    <x v="3"/>
    <x v="15"/>
    <x v="0"/>
    <x v="645"/>
    <x v="663"/>
    <x v="1"/>
    <x v="2"/>
    <s v="Rio de Janerio"/>
    <m/>
  </r>
  <r>
    <x v="626"/>
    <s v="Christopher Chung"/>
    <x v="8"/>
    <x v="5"/>
    <x v="3"/>
    <x v="1"/>
    <x v="1"/>
    <x v="21"/>
    <x v="2"/>
    <x v="646"/>
    <x v="664"/>
    <x v="1"/>
    <x v="0"/>
    <s v="Phoenix"/>
    <m/>
  </r>
  <r>
    <x v="627"/>
    <s v="Eliana Turner"/>
    <x v="5"/>
    <x v="2"/>
    <x v="0"/>
    <x v="0"/>
    <x v="0"/>
    <x v="13"/>
    <x v="1"/>
    <x v="647"/>
    <x v="665"/>
    <x v="1"/>
    <x v="0"/>
    <s v="Austin"/>
    <m/>
  </r>
  <r>
    <x v="628"/>
    <s v="Daniel Shah"/>
    <x v="13"/>
    <x v="2"/>
    <x v="0"/>
    <x v="1"/>
    <x v="1"/>
    <x v="12"/>
    <x v="0"/>
    <x v="648"/>
    <x v="666"/>
    <x v="1"/>
    <x v="1"/>
    <s v="Beijing"/>
    <m/>
  </r>
  <r>
    <x v="629"/>
    <s v="Penelope Gonzalez"/>
    <x v="4"/>
    <x v="2"/>
    <x v="3"/>
    <x v="0"/>
    <x v="3"/>
    <x v="27"/>
    <x v="0"/>
    <x v="649"/>
    <x v="667"/>
    <x v="1"/>
    <x v="0"/>
    <s v="Phoenix"/>
    <m/>
  </r>
  <r>
    <x v="630"/>
    <s v="Mila Allen"/>
    <x v="8"/>
    <x v="5"/>
    <x v="3"/>
    <x v="0"/>
    <x v="2"/>
    <x v="16"/>
    <x v="1"/>
    <x v="650"/>
    <x v="668"/>
    <x v="1"/>
    <x v="0"/>
    <s v="Miami"/>
    <d v="2021-10-22T00:00:00"/>
  </r>
  <r>
    <x v="631"/>
    <s v="Emilia Chu"/>
    <x v="13"/>
    <x v="1"/>
    <x v="1"/>
    <x v="0"/>
    <x v="1"/>
    <x v="35"/>
    <x v="0"/>
    <x v="651"/>
    <x v="669"/>
    <x v="1"/>
    <x v="0"/>
    <s v="Austin"/>
    <m/>
  </r>
  <r>
    <x v="632"/>
    <s v="Emily Clark"/>
    <x v="9"/>
    <x v="3"/>
    <x v="3"/>
    <x v="0"/>
    <x v="2"/>
    <x v="9"/>
    <x v="0"/>
    <x v="652"/>
    <x v="670"/>
    <x v="23"/>
    <x v="0"/>
    <s v="Miami"/>
    <m/>
  </r>
  <r>
    <x v="633"/>
    <s v="Roman King"/>
    <x v="13"/>
    <x v="1"/>
    <x v="3"/>
    <x v="1"/>
    <x v="2"/>
    <x v="33"/>
    <x v="1"/>
    <x v="653"/>
    <x v="671"/>
    <x v="1"/>
    <x v="0"/>
    <s v="Columbus"/>
    <m/>
  </r>
  <r>
    <x v="634"/>
    <s v="Emery Do"/>
    <x v="5"/>
    <x v="2"/>
    <x v="0"/>
    <x v="0"/>
    <x v="1"/>
    <x v="28"/>
    <x v="0"/>
    <x v="654"/>
    <x v="672"/>
    <x v="1"/>
    <x v="0"/>
    <s v="Columbus"/>
    <m/>
  </r>
  <r>
    <x v="635"/>
    <s v="Autumn Thao"/>
    <x v="5"/>
    <x v="2"/>
    <x v="1"/>
    <x v="0"/>
    <x v="1"/>
    <x v="20"/>
    <x v="1"/>
    <x v="655"/>
    <x v="673"/>
    <x v="1"/>
    <x v="0"/>
    <s v="Phoenix"/>
    <d v="2019-04-03T00:00:00"/>
  </r>
  <r>
    <x v="636"/>
    <s v="Naomi Coleman"/>
    <x v="6"/>
    <x v="6"/>
    <x v="3"/>
    <x v="0"/>
    <x v="2"/>
    <x v="7"/>
    <x v="2"/>
    <x v="656"/>
    <x v="674"/>
    <x v="5"/>
    <x v="0"/>
    <s v="Phoenix"/>
    <m/>
  </r>
  <r>
    <x v="637"/>
    <s v="Cora Zheng"/>
    <x v="2"/>
    <x v="0"/>
    <x v="1"/>
    <x v="0"/>
    <x v="1"/>
    <x v="5"/>
    <x v="2"/>
    <x v="657"/>
    <x v="675"/>
    <x v="2"/>
    <x v="1"/>
    <s v="Chengdu"/>
    <m/>
  </r>
  <r>
    <x v="638"/>
    <s v="Ayla Daniels"/>
    <x v="1"/>
    <x v="0"/>
    <x v="3"/>
    <x v="0"/>
    <x v="2"/>
    <x v="26"/>
    <x v="0"/>
    <x v="658"/>
    <x v="676"/>
    <x v="1"/>
    <x v="0"/>
    <s v="Miami"/>
    <m/>
  </r>
  <r>
    <x v="639"/>
    <s v="Allison Daniels"/>
    <x v="6"/>
    <x v="1"/>
    <x v="1"/>
    <x v="0"/>
    <x v="2"/>
    <x v="17"/>
    <x v="0"/>
    <x v="659"/>
    <x v="677"/>
    <x v="6"/>
    <x v="0"/>
    <s v="Phoenix"/>
    <m/>
  </r>
  <r>
    <x v="640"/>
    <s v="Mateo Harris"/>
    <x v="6"/>
    <x v="0"/>
    <x v="3"/>
    <x v="1"/>
    <x v="2"/>
    <x v="23"/>
    <x v="2"/>
    <x v="660"/>
    <x v="678"/>
    <x v="17"/>
    <x v="0"/>
    <s v="Columbus"/>
    <m/>
  </r>
  <r>
    <x v="641"/>
    <s v="Samantha Rogers"/>
    <x v="7"/>
    <x v="6"/>
    <x v="2"/>
    <x v="0"/>
    <x v="2"/>
    <x v="21"/>
    <x v="2"/>
    <x v="661"/>
    <x v="679"/>
    <x v="1"/>
    <x v="0"/>
    <s v="Miami"/>
    <m/>
  </r>
  <r>
    <x v="642"/>
    <s v="Julian Lee"/>
    <x v="30"/>
    <x v="0"/>
    <x v="3"/>
    <x v="1"/>
    <x v="1"/>
    <x v="10"/>
    <x v="0"/>
    <x v="662"/>
    <x v="680"/>
    <x v="1"/>
    <x v="0"/>
    <s v="Seattle"/>
    <m/>
  </r>
  <r>
    <x v="643"/>
    <s v="Nicholas Avila"/>
    <x v="14"/>
    <x v="0"/>
    <x v="0"/>
    <x v="1"/>
    <x v="3"/>
    <x v="21"/>
    <x v="2"/>
    <x v="663"/>
    <x v="681"/>
    <x v="1"/>
    <x v="0"/>
    <s v="Austin"/>
    <m/>
  </r>
  <r>
    <x v="603"/>
    <s v="Hailey Watson"/>
    <x v="0"/>
    <x v="3"/>
    <x v="3"/>
    <x v="0"/>
    <x v="0"/>
    <x v="11"/>
    <x v="0"/>
    <x v="664"/>
    <x v="682"/>
    <x v="4"/>
    <x v="0"/>
    <s v="Columbus"/>
    <m/>
  </r>
  <r>
    <x v="644"/>
    <s v="Willow Woods"/>
    <x v="9"/>
    <x v="4"/>
    <x v="2"/>
    <x v="0"/>
    <x v="2"/>
    <x v="21"/>
    <x v="2"/>
    <x v="665"/>
    <x v="683"/>
    <x v="30"/>
    <x v="0"/>
    <s v="Miami"/>
    <m/>
  </r>
  <r>
    <x v="645"/>
    <s v="Alexander Gonzales"/>
    <x v="6"/>
    <x v="3"/>
    <x v="0"/>
    <x v="1"/>
    <x v="3"/>
    <x v="8"/>
    <x v="0"/>
    <x v="666"/>
    <x v="684"/>
    <x v="24"/>
    <x v="0"/>
    <s v="Phoenix"/>
    <m/>
  </r>
  <r>
    <x v="646"/>
    <s v="Aiden Gonzales"/>
    <x v="9"/>
    <x v="6"/>
    <x v="2"/>
    <x v="1"/>
    <x v="3"/>
    <x v="18"/>
    <x v="0"/>
    <x v="223"/>
    <x v="685"/>
    <x v="16"/>
    <x v="2"/>
    <s v="Sao Paulo"/>
    <m/>
  </r>
  <r>
    <x v="647"/>
    <s v="Joshua Chin"/>
    <x v="0"/>
    <x v="6"/>
    <x v="1"/>
    <x v="1"/>
    <x v="1"/>
    <x v="33"/>
    <x v="1"/>
    <x v="332"/>
    <x v="686"/>
    <x v="28"/>
    <x v="0"/>
    <s v="Phoenix"/>
    <m/>
  </r>
  <r>
    <x v="648"/>
    <s v="Paisley Hall"/>
    <x v="2"/>
    <x v="4"/>
    <x v="2"/>
    <x v="0"/>
    <x v="2"/>
    <x v="12"/>
    <x v="0"/>
    <x v="667"/>
    <x v="687"/>
    <x v="9"/>
    <x v="0"/>
    <s v="Columbus"/>
    <m/>
  </r>
  <r>
    <x v="649"/>
    <s v="Allison Leung"/>
    <x v="4"/>
    <x v="2"/>
    <x v="0"/>
    <x v="0"/>
    <x v="1"/>
    <x v="39"/>
    <x v="1"/>
    <x v="668"/>
    <x v="688"/>
    <x v="1"/>
    <x v="0"/>
    <s v="Austin"/>
    <m/>
  </r>
  <r>
    <x v="650"/>
    <s v="Hannah Mejia"/>
    <x v="9"/>
    <x v="6"/>
    <x v="3"/>
    <x v="0"/>
    <x v="3"/>
    <x v="40"/>
    <x v="0"/>
    <x v="669"/>
    <x v="689"/>
    <x v="18"/>
    <x v="0"/>
    <s v="Austin"/>
    <m/>
  </r>
  <r>
    <x v="291"/>
    <s v="Elizabeth Huang"/>
    <x v="7"/>
    <x v="1"/>
    <x v="2"/>
    <x v="0"/>
    <x v="1"/>
    <x v="39"/>
    <x v="1"/>
    <x v="670"/>
    <x v="690"/>
    <x v="1"/>
    <x v="1"/>
    <s v="Beijing"/>
    <m/>
  </r>
  <r>
    <x v="651"/>
    <s v="Abigail Garza"/>
    <x v="7"/>
    <x v="3"/>
    <x v="1"/>
    <x v="0"/>
    <x v="3"/>
    <x v="29"/>
    <x v="0"/>
    <x v="671"/>
    <x v="691"/>
    <x v="1"/>
    <x v="0"/>
    <s v="Seattle"/>
    <m/>
  </r>
  <r>
    <x v="652"/>
    <s v="Raelynn Lu"/>
    <x v="2"/>
    <x v="1"/>
    <x v="0"/>
    <x v="0"/>
    <x v="1"/>
    <x v="5"/>
    <x v="2"/>
    <x v="97"/>
    <x v="692"/>
    <x v="20"/>
    <x v="1"/>
    <s v="Chongqing"/>
    <d v="2020-12-12T00:00:00"/>
  </r>
  <r>
    <x v="653"/>
    <s v="Charles Luu"/>
    <x v="0"/>
    <x v="2"/>
    <x v="1"/>
    <x v="1"/>
    <x v="1"/>
    <x v="6"/>
    <x v="2"/>
    <x v="672"/>
    <x v="693"/>
    <x v="19"/>
    <x v="1"/>
    <s v="Shanghai"/>
    <d v="2022-06-03T00:00:00"/>
  </r>
  <r>
    <x v="654"/>
    <s v="Lydia Espinoza"/>
    <x v="0"/>
    <x v="6"/>
    <x v="2"/>
    <x v="0"/>
    <x v="3"/>
    <x v="7"/>
    <x v="2"/>
    <x v="673"/>
    <x v="694"/>
    <x v="15"/>
    <x v="2"/>
    <s v="Sao Paulo"/>
    <m/>
  </r>
  <r>
    <x v="90"/>
    <s v="Adeline Thao"/>
    <x v="9"/>
    <x v="1"/>
    <x v="3"/>
    <x v="0"/>
    <x v="1"/>
    <x v="36"/>
    <x v="0"/>
    <x v="674"/>
    <x v="695"/>
    <x v="18"/>
    <x v="0"/>
    <s v="Seattle"/>
    <m/>
  </r>
  <r>
    <x v="463"/>
    <s v="Kinsley Dixon"/>
    <x v="7"/>
    <x v="3"/>
    <x v="1"/>
    <x v="0"/>
    <x v="2"/>
    <x v="21"/>
    <x v="2"/>
    <x v="675"/>
    <x v="696"/>
    <x v="1"/>
    <x v="0"/>
    <s v="Miami"/>
    <m/>
  </r>
  <r>
    <x v="655"/>
    <s v="Natalia Vu"/>
    <x v="7"/>
    <x v="3"/>
    <x v="0"/>
    <x v="0"/>
    <x v="1"/>
    <x v="36"/>
    <x v="0"/>
    <x v="676"/>
    <x v="697"/>
    <x v="1"/>
    <x v="0"/>
    <s v="Columbus"/>
    <m/>
  </r>
  <r>
    <x v="656"/>
    <s v="Julia Mai"/>
    <x v="6"/>
    <x v="6"/>
    <x v="1"/>
    <x v="0"/>
    <x v="1"/>
    <x v="2"/>
    <x v="0"/>
    <x v="677"/>
    <x v="698"/>
    <x v="4"/>
    <x v="1"/>
    <s v="Shanghai"/>
    <m/>
  </r>
  <r>
    <x v="657"/>
    <s v="Camila Evans"/>
    <x v="6"/>
    <x v="6"/>
    <x v="0"/>
    <x v="0"/>
    <x v="0"/>
    <x v="0"/>
    <x v="0"/>
    <x v="678"/>
    <x v="699"/>
    <x v="6"/>
    <x v="0"/>
    <s v="Miami"/>
    <m/>
  </r>
  <r>
    <x v="485"/>
    <s v="Everly Lai"/>
    <x v="9"/>
    <x v="6"/>
    <x v="2"/>
    <x v="0"/>
    <x v="1"/>
    <x v="27"/>
    <x v="0"/>
    <x v="679"/>
    <x v="700"/>
    <x v="7"/>
    <x v="0"/>
    <s v="Chicago"/>
    <m/>
  </r>
  <r>
    <x v="69"/>
    <s v="Adam He"/>
    <x v="2"/>
    <x v="3"/>
    <x v="2"/>
    <x v="1"/>
    <x v="1"/>
    <x v="25"/>
    <x v="0"/>
    <x v="680"/>
    <x v="701"/>
    <x v="14"/>
    <x v="1"/>
    <s v="Beijing"/>
    <m/>
  </r>
  <r>
    <x v="658"/>
    <s v="Vivian Hunter"/>
    <x v="5"/>
    <x v="2"/>
    <x v="3"/>
    <x v="0"/>
    <x v="0"/>
    <x v="3"/>
    <x v="2"/>
    <x v="681"/>
    <x v="702"/>
    <x v="1"/>
    <x v="0"/>
    <s v="Seattle"/>
    <m/>
  </r>
  <r>
    <x v="659"/>
    <s v="Lucy Avila"/>
    <x v="29"/>
    <x v="0"/>
    <x v="2"/>
    <x v="0"/>
    <x v="3"/>
    <x v="19"/>
    <x v="0"/>
    <x v="682"/>
    <x v="703"/>
    <x v="1"/>
    <x v="2"/>
    <s v="Sao Paulo"/>
    <m/>
  </r>
  <r>
    <x v="660"/>
    <s v="Eliana Li"/>
    <x v="22"/>
    <x v="5"/>
    <x v="0"/>
    <x v="0"/>
    <x v="1"/>
    <x v="20"/>
    <x v="1"/>
    <x v="683"/>
    <x v="704"/>
    <x v="1"/>
    <x v="0"/>
    <s v="Miami"/>
    <m/>
  </r>
  <r>
    <x v="661"/>
    <s v="Logan Mitchell"/>
    <x v="13"/>
    <x v="6"/>
    <x v="1"/>
    <x v="1"/>
    <x v="2"/>
    <x v="13"/>
    <x v="1"/>
    <x v="684"/>
    <x v="705"/>
    <x v="1"/>
    <x v="0"/>
    <s v="Columbus"/>
    <m/>
  </r>
  <r>
    <x v="662"/>
    <s v="Dominic Dinh"/>
    <x v="0"/>
    <x v="6"/>
    <x v="2"/>
    <x v="1"/>
    <x v="1"/>
    <x v="15"/>
    <x v="0"/>
    <x v="685"/>
    <x v="706"/>
    <x v="19"/>
    <x v="0"/>
    <s v="Chicago"/>
    <m/>
  </r>
  <r>
    <x v="252"/>
    <s v="Lucas Daniels"/>
    <x v="6"/>
    <x v="2"/>
    <x v="3"/>
    <x v="1"/>
    <x v="0"/>
    <x v="34"/>
    <x v="0"/>
    <x v="686"/>
    <x v="707"/>
    <x v="5"/>
    <x v="0"/>
    <s v="Chicago"/>
    <m/>
  </r>
  <r>
    <x v="663"/>
    <s v="Andrew Holmes"/>
    <x v="9"/>
    <x v="0"/>
    <x v="2"/>
    <x v="1"/>
    <x v="0"/>
    <x v="1"/>
    <x v="1"/>
    <x v="687"/>
    <x v="708"/>
    <x v="32"/>
    <x v="0"/>
    <s v="Miami"/>
    <m/>
  </r>
  <r>
    <x v="664"/>
    <s v="Julia Sandoval"/>
    <x v="6"/>
    <x v="4"/>
    <x v="3"/>
    <x v="0"/>
    <x v="3"/>
    <x v="34"/>
    <x v="0"/>
    <x v="688"/>
    <x v="709"/>
    <x v="5"/>
    <x v="0"/>
    <s v="Miami"/>
    <m/>
  </r>
  <r>
    <x v="665"/>
    <s v="Kennedy Vargas"/>
    <x v="20"/>
    <x v="4"/>
    <x v="1"/>
    <x v="0"/>
    <x v="3"/>
    <x v="15"/>
    <x v="0"/>
    <x v="689"/>
    <x v="710"/>
    <x v="1"/>
    <x v="2"/>
    <s v="Manaus"/>
    <d v="2009-12-06T00:00:00"/>
  </r>
  <r>
    <x v="666"/>
    <s v="Thomas Williams"/>
    <x v="17"/>
    <x v="5"/>
    <x v="2"/>
    <x v="1"/>
    <x v="2"/>
    <x v="15"/>
    <x v="0"/>
    <x v="690"/>
    <x v="711"/>
    <x v="1"/>
    <x v="0"/>
    <s v="Columbus"/>
    <m/>
  </r>
  <r>
    <x v="667"/>
    <s v="Raelynn Hong"/>
    <x v="2"/>
    <x v="6"/>
    <x v="2"/>
    <x v="0"/>
    <x v="1"/>
    <x v="21"/>
    <x v="2"/>
    <x v="691"/>
    <x v="712"/>
    <x v="12"/>
    <x v="1"/>
    <s v="Beijing"/>
    <m/>
  </r>
  <r>
    <x v="603"/>
    <s v="Eli Reed"/>
    <x v="28"/>
    <x v="0"/>
    <x v="3"/>
    <x v="1"/>
    <x v="2"/>
    <x v="10"/>
    <x v="0"/>
    <x v="692"/>
    <x v="713"/>
    <x v="1"/>
    <x v="0"/>
    <s v="Miami"/>
    <d v="2017-12-22T00:00:00"/>
  </r>
  <r>
    <x v="668"/>
    <s v="Lyla Yoon"/>
    <x v="9"/>
    <x v="3"/>
    <x v="1"/>
    <x v="0"/>
    <x v="1"/>
    <x v="31"/>
    <x v="0"/>
    <x v="693"/>
    <x v="714"/>
    <x v="18"/>
    <x v="0"/>
    <s v="Austin"/>
    <m/>
  </r>
  <r>
    <x v="669"/>
    <s v="Hannah White"/>
    <x v="0"/>
    <x v="3"/>
    <x v="3"/>
    <x v="0"/>
    <x v="2"/>
    <x v="39"/>
    <x v="1"/>
    <x v="694"/>
    <x v="715"/>
    <x v="8"/>
    <x v="0"/>
    <s v="Phoenix"/>
    <m/>
  </r>
  <r>
    <x v="670"/>
    <s v="Theodore Xi"/>
    <x v="6"/>
    <x v="1"/>
    <x v="3"/>
    <x v="1"/>
    <x v="1"/>
    <x v="27"/>
    <x v="0"/>
    <x v="695"/>
    <x v="716"/>
    <x v="3"/>
    <x v="1"/>
    <s v="Shanghai"/>
    <m/>
  </r>
  <r>
    <x v="671"/>
    <s v="Ezra Liang"/>
    <x v="9"/>
    <x v="1"/>
    <x v="0"/>
    <x v="1"/>
    <x v="1"/>
    <x v="27"/>
    <x v="0"/>
    <x v="696"/>
    <x v="717"/>
    <x v="21"/>
    <x v="0"/>
    <s v="Miami"/>
    <m/>
  </r>
  <r>
    <x v="672"/>
    <s v="Grayson Yee"/>
    <x v="6"/>
    <x v="4"/>
    <x v="3"/>
    <x v="1"/>
    <x v="1"/>
    <x v="35"/>
    <x v="0"/>
    <x v="697"/>
    <x v="718"/>
    <x v="6"/>
    <x v="1"/>
    <s v="Beijing"/>
    <m/>
  </r>
  <r>
    <x v="673"/>
    <s v="Eli Richardson"/>
    <x v="12"/>
    <x v="0"/>
    <x v="2"/>
    <x v="1"/>
    <x v="2"/>
    <x v="31"/>
    <x v="0"/>
    <x v="698"/>
    <x v="719"/>
    <x v="1"/>
    <x v="0"/>
    <s v="Seattle"/>
    <m/>
  </r>
  <r>
    <x v="674"/>
    <s v="Audrey Lee"/>
    <x v="25"/>
    <x v="5"/>
    <x v="2"/>
    <x v="0"/>
    <x v="1"/>
    <x v="10"/>
    <x v="0"/>
    <x v="699"/>
    <x v="720"/>
    <x v="1"/>
    <x v="1"/>
    <s v="Chongqing"/>
    <m/>
  </r>
  <r>
    <x v="675"/>
    <s v="Jameson Allen"/>
    <x v="2"/>
    <x v="6"/>
    <x v="2"/>
    <x v="1"/>
    <x v="2"/>
    <x v="24"/>
    <x v="0"/>
    <x v="700"/>
    <x v="721"/>
    <x v="26"/>
    <x v="0"/>
    <s v="Seattle"/>
    <m/>
  </r>
  <r>
    <x v="676"/>
    <s v="Eliza Chen"/>
    <x v="14"/>
    <x v="0"/>
    <x v="0"/>
    <x v="0"/>
    <x v="1"/>
    <x v="9"/>
    <x v="0"/>
    <x v="701"/>
    <x v="722"/>
    <x v="1"/>
    <x v="0"/>
    <s v="Austin"/>
    <m/>
  </r>
  <r>
    <x v="677"/>
    <s v="Lyla Chen"/>
    <x v="15"/>
    <x v="4"/>
    <x v="0"/>
    <x v="0"/>
    <x v="1"/>
    <x v="15"/>
    <x v="0"/>
    <x v="645"/>
    <x v="723"/>
    <x v="1"/>
    <x v="0"/>
    <s v="Chicago"/>
    <m/>
  </r>
  <r>
    <x v="678"/>
    <s v="Emily Doan"/>
    <x v="11"/>
    <x v="5"/>
    <x v="3"/>
    <x v="0"/>
    <x v="1"/>
    <x v="24"/>
    <x v="0"/>
    <x v="702"/>
    <x v="724"/>
    <x v="19"/>
    <x v="0"/>
    <s v="Phoenix"/>
    <m/>
  </r>
  <r>
    <x v="679"/>
    <s v="Jack Mai"/>
    <x v="4"/>
    <x v="6"/>
    <x v="3"/>
    <x v="1"/>
    <x v="1"/>
    <x v="15"/>
    <x v="0"/>
    <x v="703"/>
    <x v="725"/>
    <x v="1"/>
    <x v="1"/>
    <s v="Chengdu"/>
    <m/>
  </r>
  <r>
    <x v="680"/>
    <s v="Grayson Turner"/>
    <x v="29"/>
    <x v="0"/>
    <x v="3"/>
    <x v="1"/>
    <x v="2"/>
    <x v="36"/>
    <x v="0"/>
    <x v="704"/>
    <x v="726"/>
    <x v="1"/>
    <x v="0"/>
    <s v="Chicago"/>
    <d v="2014-10-26T00:00:00"/>
  </r>
  <r>
    <x v="681"/>
    <s v="Ivy Tang"/>
    <x v="25"/>
    <x v="5"/>
    <x v="2"/>
    <x v="0"/>
    <x v="1"/>
    <x v="35"/>
    <x v="0"/>
    <x v="705"/>
    <x v="727"/>
    <x v="1"/>
    <x v="1"/>
    <s v="Shanghai"/>
    <d v="2018-05-09T00:00:00"/>
  </r>
  <r>
    <x v="682"/>
    <s v="Robert Zhang"/>
    <x v="9"/>
    <x v="6"/>
    <x v="3"/>
    <x v="1"/>
    <x v="1"/>
    <x v="15"/>
    <x v="0"/>
    <x v="706"/>
    <x v="728"/>
    <x v="18"/>
    <x v="0"/>
    <s v="Phoenix"/>
    <d v="2022-08-17T00:00:00"/>
  </r>
  <r>
    <x v="683"/>
    <s v="Eva Alvarado"/>
    <x v="3"/>
    <x v="0"/>
    <x v="1"/>
    <x v="0"/>
    <x v="3"/>
    <x v="30"/>
    <x v="0"/>
    <x v="707"/>
    <x v="729"/>
    <x v="6"/>
    <x v="2"/>
    <s v="Sao Paulo"/>
    <m/>
  </r>
  <r>
    <x v="684"/>
    <s v="Abigail Vang"/>
    <x v="19"/>
    <x v="5"/>
    <x v="0"/>
    <x v="0"/>
    <x v="1"/>
    <x v="28"/>
    <x v="0"/>
    <x v="708"/>
    <x v="730"/>
    <x v="1"/>
    <x v="1"/>
    <s v="Chengdu"/>
    <m/>
  </r>
  <r>
    <x v="140"/>
    <s v="Claire Adams"/>
    <x v="2"/>
    <x v="2"/>
    <x v="1"/>
    <x v="0"/>
    <x v="0"/>
    <x v="22"/>
    <x v="1"/>
    <x v="709"/>
    <x v="731"/>
    <x v="12"/>
    <x v="0"/>
    <s v="Phoenix"/>
    <m/>
  </r>
  <r>
    <x v="685"/>
    <s v="Theodore Marquez"/>
    <x v="25"/>
    <x v="5"/>
    <x v="2"/>
    <x v="1"/>
    <x v="3"/>
    <x v="36"/>
    <x v="0"/>
    <x v="710"/>
    <x v="732"/>
    <x v="1"/>
    <x v="2"/>
    <s v="Sao Paulo"/>
    <m/>
  </r>
  <r>
    <x v="686"/>
    <s v="Hunter Nunez"/>
    <x v="9"/>
    <x v="4"/>
    <x v="3"/>
    <x v="1"/>
    <x v="3"/>
    <x v="39"/>
    <x v="1"/>
    <x v="711"/>
    <x v="733"/>
    <x v="29"/>
    <x v="0"/>
    <s v="Seattle"/>
    <m/>
  </r>
  <r>
    <x v="687"/>
    <s v="Charles Henderson"/>
    <x v="28"/>
    <x v="0"/>
    <x v="2"/>
    <x v="1"/>
    <x v="2"/>
    <x v="35"/>
    <x v="0"/>
    <x v="712"/>
    <x v="734"/>
    <x v="1"/>
    <x v="0"/>
    <s v="Austin"/>
    <m/>
  </r>
  <r>
    <x v="688"/>
    <s v="Camila Cortez"/>
    <x v="6"/>
    <x v="6"/>
    <x v="1"/>
    <x v="0"/>
    <x v="3"/>
    <x v="7"/>
    <x v="2"/>
    <x v="713"/>
    <x v="735"/>
    <x v="24"/>
    <x v="0"/>
    <s v="Phoenix"/>
    <d v="2021-05-24T00:00:00"/>
  </r>
  <r>
    <x v="689"/>
    <s v="Aaron Garza"/>
    <x v="2"/>
    <x v="2"/>
    <x v="0"/>
    <x v="1"/>
    <x v="3"/>
    <x v="38"/>
    <x v="0"/>
    <x v="714"/>
    <x v="736"/>
    <x v="12"/>
    <x v="0"/>
    <s v="Columbus"/>
    <d v="2020-06-09T00:00:00"/>
  </r>
  <r>
    <x v="690"/>
    <s v="Jose Singh"/>
    <x v="0"/>
    <x v="1"/>
    <x v="2"/>
    <x v="1"/>
    <x v="1"/>
    <x v="18"/>
    <x v="0"/>
    <x v="715"/>
    <x v="737"/>
    <x v="15"/>
    <x v="0"/>
    <s v="Columbus"/>
    <m/>
  </r>
  <r>
    <x v="691"/>
    <s v="Gabriel Joseph"/>
    <x v="2"/>
    <x v="5"/>
    <x v="1"/>
    <x v="1"/>
    <x v="2"/>
    <x v="27"/>
    <x v="0"/>
    <x v="716"/>
    <x v="738"/>
    <x v="12"/>
    <x v="0"/>
    <s v="Miami"/>
    <m/>
  </r>
  <r>
    <x v="692"/>
    <s v="Natalia Santos"/>
    <x v="9"/>
    <x v="4"/>
    <x v="2"/>
    <x v="0"/>
    <x v="3"/>
    <x v="15"/>
    <x v="0"/>
    <x v="717"/>
    <x v="739"/>
    <x v="30"/>
    <x v="2"/>
    <s v="Sao Paulo"/>
    <m/>
  </r>
  <r>
    <x v="693"/>
    <s v="Dylan Wilson"/>
    <x v="32"/>
    <x v="0"/>
    <x v="0"/>
    <x v="1"/>
    <x v="2"/>
    <x v="35"/>
    <x v="0"/>
    <x v="718"/>
    <x v="740"/>
    <x v="1"/>
    <x v="0"/>
    <s v="Seattle"/>
    <d v="2007-04-08T00:00:00"/>
  </r>
  <r>
    <x v="694"/>
    <s v="Robert Alvarez"/>
    <x v="31"/>
    <x v="0"/>
    <x v="3"/>
    <x v="1"/>
    <x v="3"/>
    <x v="38"/>
    <x v="0"/>
    <x v="324"/>
    <x v="741"/>
    <x v="1"/>
    <x v="2"/>
    <s v="Manaus"/>
    <m/>
  </r>
  <r>
    <x v="695"/>
    <s v="Samantha Chavez"/>
    <x v="4"/>
    <x v="2"/>
    <x v="2"/>
    <x v="0"/>
    <x v="3"/>
    <x v="26"/>
    <x v="0"/>
    <x v="719"/>
    <x v="742"/>
    <x v="1"/>
    <x v="2"/>
    <s v="Manaus"/>
    <d v="2020-07-17T00:00:00"/>
  </r>
  <r>
    <x v="68"/>
    <s v="Samuel Bailey"/>
    <x v="9"/>
    <x v="3"/>
    <x v="2"/>
    <x v="1"/>
    <x v="2"/>
    <x v="12"/>
    <x v="0"/>
    <x v="720"/>
    <x v="743"/>
    <x v="7"/>
    <x v="0"/>
    <s v="Seattle"/>
    <m/>
  </r>
  <r>
    <x v="696"/>
    <s v="Ezekiel Delgado"/>
    <x v="2"/>
    <x v="5"/>
    <x v="2"/>
    <x v="1"/>
    <x v="3"/>
    <x v="28"/>
    <x v="0"/>
    <x v="721"/>
    <x v="744"/>
    <x v="10"/>
    <x v="2"/>
    <s v="Manaus"/>
    <m/>
  </r>
  <r>
    <x v="21"/>
    <s v="Benjamin Ramirez"/>
    <x v="24"/>
    <x v="0"/>
    <x v="0"/>
    <x v="1"/>
    <x v="3"/>
    <x v="35"/>
    <x v="0"/>
    <x v="722"/>
    <x v="745"/>
    <x v="1"/>
    <x v="0"/>
    <s v="Chicago"/>
    <d v="2006-04-22T00:00:00"/>
  </r>
  <r>
    <x v="697"/>
    <s v="Anthony Carter"/>
    <x v="2"/>
    <x v="5"/>
    <x v="2"/>
    <x v="1"/>
    <x v="2"/>
    <x v="12"/>
    <x v="0"/>
    <x v="723"/>
    <x v="746"/>
    <x v="9"/>
    <x v="0"/>
    <s v="Columbus"/>
    <d v="2008-05-30T00:00:00"/>
  </r>
  <r>
    <x v="698"/>
    <s v="Ethan Tang"/>
    <x v="4"/>
    <x v="3"/>
    <x v="2"/>
    <x v="1"/>
    <x v="1"/>
    <x v="36"/>
    <x v="0"/>
    <x v="724"/>
    <x v="747"/>
    <x v="1"/>
    <x v="0"/>
    <s v="Chicago"/>
    <m/>
  </r>
  <r>
    <x v="699"/>
    <s v="Sebastian Rogers"/>
    <x v="16"/>
    <x v="4"/>
    <x v="0"/>
    <x v="1"/>
    <x v="2"/>
    <x v="31"/>
    <x v="0"/>
    <x v="725"/>
    <x v="748"/>
    <x v="1"/>
    <x v="0"/>
    <s v="Miami"/>
    <d v="2022-04-20T00:00:00"/>
  </r>
  <r>
    <x v="700"/>
    <s v="Miles Thao"/>
    <x v="27"/>
    <x v="0"/>
    <x v="3"/>
    <x v="1"/>
    <x v="1"/>
    <x v="4"/>
    <x v="1"/>
    <x v="726"/>
    <x v="749"/>
    <x v="1"/>
    <x v="0"/>
    <s v="Columbus"/>
    <m/>
  </r>
  <r>
    <x v="701"/>
    <s v="William Cao"/>
    <x v="4"/>
    <x v="6"/>
    <x v="1"/>
    <x v="1"/>
    <x v="1"/>
    <x v="20"/>
    <x v="1"/>
    <x v="727"/>
    <x v="750"/>
    <x v="1"/>
    <x v="1"/>
    <s v="Beijing"/>
    <m/>
  </r>
  <r>
    <x v="702"/>
    <s v="Leo Hsu"/>
    <x v="0"/>
    <x v="4"/>
    <x v="1"/>
    <x v="1"/>
    <x v="1"/>
    <x v="39"/>
    <x v="1"/>
    <x v="728"/>
    <x v="751"/>
    <x v="0"/>
    <x v="1"/>
    <s v="Chongqing"/>
    <m/>
  </r>
  <r>
    <x v="703"/>
    <s v="Avery Grant"/>
    <x v="14"/>
    <x v="0"/>
    <x v="0"/>
    <x v="0"/>
    <x v="2"/>
    <x v="37"/>
    <x v="0"/>
    <x v="729"/>
    <x v="752"/>
    <x v="1"/>
    <x v="0"/>
    <s v="Chicago"/>
    <m/>
  </r>
  <r>
    <x v="704"/>
    <s v="Penelope Fong"/>
    <x v="2"/>
    <x v="3"/>
    <x v="3"/>
    <x v="0"/>
    <x v="1"/>
    <x v="33"/>
    <x v="1"/>
    <x v="730"/>
    <x v="753"/>
    <x v="27"/>
    <x v="1"/>
    <s v="Chongqing"/>
    <m/>
  </r>
  <r>
    <x v="705"/>
    <s v="Vivian Thao"/>
    <x v="10"/>
    <x v="5"/>
    <x v="0"/>
    <x v="0"/>
    <x v="1"/>
    <x v="15"/>
    <x v="0"/>
    <x v="731"/>
    <x v="754"/>
    <x v="1"/>
    <x v="0"/>
    <s v="Chicago"/>
    <m/>
  </r>
  <r>
    <x v="706"/>
    <s v="Eva Estrada"/>
    <x v="0"/>
    <x v="2"/>
    <x v="2"/>
    <x v="0"/>
    <x v="3"/>
    <x v="15"/>
    <x v="0"/>
    <x v="732"/>
    <x v="755"/>
    <x v="15"/>
    <x v="2"/>
    <s v="Sao Paulo"/>
    <m/>
  </r>
  <r>
    <x v="707"/>
    <s v="Emma Luna"/>
    <x v="17"/>
    <x v="5"/>
    <x v="2"/>
    <x v="0"/>
    <x v="3"/>
    <x v="27"/>
    <x v="0"/>
    <x v="733"/>
    <x v="756"/>
    <x v="1"/>
    <x v="2"/>
    <s v="Manaus"/>
    <m/>
  </r>
  <r>
    <x v="708"/>
    <s v="Charlotte Wu"/>
    <x v="15"/>
    <x v="4"/>
    <x v="1"/>
    <x v="0"/>
    <x v="1"/>
    <x v="20"/>
    <x v="1"/>
    <x v="734"/>
    <x v="757"/>
    <x v="1"/>
    <x v="1"/>
    <s v="Shanghai"/>
    <m/>
  </r>
  <r>
    <x v="709"/>
    <s v="Vivian Chu"/>
    <x v="26"/>
    <x v="2"/>
    <x v="0"/>
    <x v="0"/>
    <x v="1"/>
    <x v="30"/>
    <x v="0"/>
    <x v="735"/>
    <x v="758"/>
    <x v="1"/>
    <x v="1"/>
    <s v="Shanghai"/>
    <m/>
  </r>
  <r>
    <x v="710"/>
    <s v="Jayden Williams"/>
    <x v="6"/>
    <x v="4"/>
    <x v="1"/>
    <x v="1"/>
    <x v="2"/>
    <x v="14"/>
    <x v="1"/>
    <x v="736"/>
    <x v="759"/>
    <x v="24"/>
    <x v="0"/>
    <s v="Columbus"/>
    <m/>
  </r>
  <r>
    <x v="711"/>
    <s v="Amelia Bell"/>
    <x v="4"/>
    <x v="2"/>
    <x v="1"/>
    <x v="0"/>
    <x v="2"/>
    <x v="26"/>
    <x v="0"/>
    <x v="660"/>
    <x v="760"/>
    <x v="1"/>
    <x v="0"/>
    <s v="Seattle"/>
    <m/>
  </r>
  <r>
    <x v="712"/>
    <s v="Addison Mehta"/>
    <x v="6"/>
    <x v="2"/>
    <x v="3"/>
    <x v="0"/>
    <x v="1"/>
    <x v="5"/>
    <x v="2"/>
    <x v="737"/>
    <x v="761"/>
    <x v="3"/>
    <x v="0"/>
    <s v="Columbus"/>
    <m/>
  </r>
  <r>
    <x v="234"/>
    <s v="Alexander Jackson"/>
    <x v="6"/>
    <x v="4"/>
    <x v="3"/>
    <x v="1"/>
    <x v="2"/>
    <x v="15"/>
    <x v="0"/>
    <x v="738"/>
    <x v="762"/>
    <x v="3"/>
    <x v="0"/>
    <s v="Columbus"/>
    <m/>
  </r>
  <r>
    <x v="713"/>
    <s v="Everly Lin"/>
    <x v="20"/>
    <x v="4"/>
    <x v="1"/>
    <x v="0"/>
    <x v="1"/>
    <x v="6"/>
    <x v="2"/>
    <x v="739"/>
    <x v="763"/>
    <x v="1"/>
    <x v="1"/>
    <s v="Chongqing"/>
    <m/>
  </r>
  <r>
    <x v="714"/>
    <s v="Lyla Stewart"/>
    <x v="0"/>
    <x v="0"/>
    <x v="2"/>
    <x v="0"/>
    <x v="2"/>
    <x v="19"/>
    <x v="0"/>
    <x v="740"/>
    <x v="764"/>
    <x v="15"/>
    <x v="0"/>
    <s v="Austin"/>
    <m/>
  </r>
  <r>
    <x v="715"/>
    <s v="Brooklyn Ruiz"/>
    <x v="12"/>
    <x v="0"/>
    <x v="1"/>
    <x v="0"/>
    <x v="3"/>
    <x v="22"/>
    <x v="1"/>
    <x v="741"/>
    <x v="765"/>
    <x v="1"/>
    <x v="0"/>
    <s v="Phoenix"/>
    <m/>
  </r>
  <r>
    <x v="716"/>
    <s v="Skylar Evans"/>
    <x v="2"/>
    <x v="3"/>
    <x v="0"/>
    <x v="0"/>
    <x v="2"/>
    <x v="34"/>
    <x v="0"/>
    <x v="742"/>
    <x v="766"/>
    <x v="27"/>
    <x v="0"/>
    <s v="Austin"/>
    <m/>
  </r>
  <r>
    <x v="717"/>
    <s v="Lincoln Huynh"/>
    <x v="0"/>
    <x v="1"/>
    <x v="1"/>
    <x v="1"/>
    <x v="1"/>
    <x v="20"/>
    <x v="1"/>
    <x v="743"/>
    <x v="767"/>
    <x v="8"/>
    <x v="0"/>
    <s v="Austin"/>
    <m/>
  </r>
  <r>
    <x v="718"/>
    <s v="Hazel Griffin"/>
    <x v="17"/>
    <x v="5"/>
    <x v="3"/>
    <x v="0"/>
    <x v="2"/>
    <x v="24"/>
    <x v="0"/>
    <x v="744"/>
    <x v="768"/>
    <x v="1"/>
    <x v="0"/>
    <s v="Phoenix"/>
    <m/>
  </r>
  <r>
    <x v="719"/>
    <s v="Charles Gonzalez"/>
    <x v="10"/>
    <x v="5"/>
    <x v="0"/>
    <x v="1"/>
    <x v="3"/>
    <x v="5"/>
    <x v="2"/>
    <x v="745"/>
    <x v="769"/>
    <x v="1"/>
    <x v="2"/>
    <s v="Rio de Janerio"/>
    <m/>
  </r>
  <r>
    <x v="720"/>
    <s v="Leah Patterson"/>
    <x v="6"/>
    <x v="4"/>
    <x v="0"/>
    <x v="0"/>
    <x v="2"/>
    <x v="29"/>
    <x v="0"/>
    <x v="280"/>
    <x v="770"/>
    <x v="24"/>
    <x v="0"/>
    <s v="Austin"/>
    <m/>
  </r>
  <r>
    <x v="721"/>
    <s v="Avery Sun"/>
    <x v="19"/>
    <x v="5"/>
    <x v="1"/>
    <x v="0"/>
    <x v="1"/>
    <x v="15"/>
    <x v="0"/>
    <x v="746"/>
    <x v="771"/>
    <x v="1"/>
    <x v="1"/>
    <s v="Chongqing"/>
    <m/>
  </r>
  <r>
    <x v="722"/>
    <s v="Isaac Yoon"/>
    <x v="6"/>
    <x v="4"/>
    <x v="3"/>
    <x v="1"/>
    <x v="1"/>
    <x v="12"/>
    <x v="0"/>
    <x v="747"/>
    <x v="772"/>
    <x v="4"/>
    <x v="0"/>
    <s v="Chicago"/>
    <m/>
  </r>
  <r>
    <x v="723"/>
    <s v="Isabella Bui"/>
    <x v="14"/>
    <x v="0"/>
    <x v="1"/>
    <x v="0"/>
    <x v="1"/>
    <x v="9"/>
    <x v="0"/>
    <x v="748"/>
    <x v="773"/>
    <x v="1"/>
    <x v="0"/>
    <s v="Miami"/>
    <m/>
  </r>
  <r>
    <x v="724"/>
    <s v="Gabriel Zhou"/>
    <x v="12"/>
    <x v="0"/>
    <x v="1"/>
    <x v="1"/>
    <x v="1"/>
    <x v="6"/>
    <x v="2"/>
    <x v="735"/>
    <x v="774"/>
    <x v="1"/>
    <x v="1"/>
    <s v="Chongqing"/>
    <m/>
  </r>
  <r>
    <x v="725"/>
    <s v="Jack Vu"/>
    <x v="13"/>
    <x v="3"/>
    <x v="0"/>
    <x v="1"/>
    <x v="1"/>
    <x v="19"/>
    <x v="0"/>
    <x v="749"/>
    <x v="775"/>
    <x v="1"/>
    <x v="1"/>
    <s v="Chengdu"/>
    <m/>
  </r>
  <r>
    <x v="726"/>
    <s v="Valentina Moua"/>
    <x v="5"/>
    <x v="2"/>
    <x v="1"/>
    <x v="0"/>
    <x v="1"/>
    <x v="17"/>
    <x v="0"/>
    <x v="750"/>
    <x v="776"/>
    <x v="1"/>
    <x v="0"/>
    <s v="Columbus"/>
    <d v="2021-04-20T00:00:00"/>
  </r>
  <r>
    <x v="727"/>
    <s v="Quinn Trinh"/>
    <x v="13"/>
    <x v="2"/>
    <x v="3"/>
    <x v="0"/>
    <x v="1"/>
    <x v="34"/>
    <x v="0"/>
    <x v="751"/>
    <x v="777"/>
    <x v="1"/>
    <x v="1"/>
    <s v="Beijing"/>
    <d v="2014-12-25T00:00:00"/>
  </r>
  <r>
    <x v="728"/>
    <s v="Caroline Nelson"/>
    <x v="26"/>
    <x v="2"/>
    <x v="2"/>
    <x v="0"/>
    <x v="0"/>
    <x v="33"/>
    <x v="1"/>
    <x v="752"/>
    <x v="778"/>
    <x v="1"/>
    <x v="0"/>
    <s v="Columbus"/>
    <m/>
  </r>
  <r>
    <x v="729"/>
    <s v="Miles Dang"/>
    <x v="12"/>
    <x v="0"/>
    <x v="2"/>
    <x v="1"/>
    <x v="1"/>
    <x v="22"/>
    <x v="1"/>
    <x v="753"/>
    <x v="779"/>
    <x v="1"/>
    <x v="0"/>
    <s v="Miami"/>
    <m/>
  </r>
  <r>
    <x v="730"/>
    <s v="Leah Bryant"/>
    <x v="12"/>
    <x v="0"/>
    <x v="1"/>
    <x v="0"/>
    <x v="2"/>
    <x v="0"/>
    <x v="0"/>
    <x v="754"/>
    <x v="780"/>
    <x v="1"/>
    <x v="0"/>
    <s v="Austin"/>
    <m/>
  </r>
  <r>
    <x v="731"/>
    <s v="Henry Jung"/>
    <x v="18"/>
    <x v="5"/>
    <x v="1"/>
    <x v="1"/>
    <x v="1"/>
    <x v="4"/>
    <x v="1"/>
    <x v="755"/>
    <x v="781"/>
    <x v="1"/>
    <x v="0"/>
    <s v="Austin"/>
    <d v="2021-07-09T00:00:00"/>
  </r>
  <r>
    <x v="732"/>
    <s v="Benjamin Mai"/>
    <x v="27"/>
    <x v="0"/>
    <x v="3"/>
    <x v="1"/>
    <x v="1"/>
    <x v="36"/>
    <x v="0"/>
    <x v="756"/>
    <x v="782"/>
    <x v="1"/>
    <x v="0"/>
    <s v="Phoenix"/>
    <m/>
  </r>
  <r>
    <x v="733"/>
    <s v="Anna Han"/>
    <x v="25"/>
    <x v="5"/>
    <x v="1"/>
    <x v="0"/>
    <x v="1"/>
    <x v="7"/>
    <x v="2"/>
    <x v="757"/>
    <x v="783"/>
    <x v="1"/>
    <x v="0"/>
    <s v="Chicago"/>
    <m/>
  </r>
  <r>
    <x v="734"/>
    <s v="Ariana Kim"/>
    <x v="23"/>
    <x v="0"/>
    <x v="1"/>
    <x v="0"/>
    <x v="1"/>
    <x v="29"/>
    <x v="0"/>
    <x v="758"/>
    <x v="784"/>
    <x v="1"/>
    <x v="1"/>
    <s v="Chengdu"/>
    <m/>
  </r>
  <r>
    <x v="735"/>
    <s v="Alice Tran"/>
    <x v="7"/>
    <x v="6"/>
    <x v="3"/>
    <x v="0"/>
    <x v="1"/>
    <x v="38"/>
    <x v="0"/>
    <x v="759"/>
    <x v="785"/>
    <x v="1"/>
    <x v="0"/>
    <s v="Seattle"/>
    <m/>
  </r>
  <r>
    <x v="736"/>
    <s v="Hailey Song"/>
    <x v="6"/>
    <x v="1"/>
    <x v="0"/>
    <x v="0"/>
    <x v="1"/>
    <x v="17"/>
    <x v="0"/>
    <x v="760"/>
    <x v="786"/>
    <x v="5"/>
    <x v="1"/>
    <s v="Chongqing"/>
    <m/>
  </r>
  <r>
    <x v="737"/>
    <s v="Lydia Morales"/>
    <x v="6"/>
    <x v="1"/>
    <x v="2"/>
    <x v="0"/>
    <x v="3"/>
    <x v="10"/>
    <x v="0"/>
    <x v="761"/>
    <x v="787"/>
    <x v="17"/>
    <x v="2"/>
    <s v="Manaus"/>
    <m/>
  </r>
  <r>
    <x v="210"/>
    <s v="Liam Sanders"/>
    <x v="15"/>
    <x v="4"/>
    <x v="3"/>
    <x v="1"/>
    <x v="2"/>
    <x v="30"/>
    <x v="0"/>
    <x v="762"/>
    <x v="788"/>
    <x v="1"/>
    <x v="0"/>
    <s v="Seattle"/>
    <m/>
  </r>
  <r>
    <x v="738"/>
    <s v="Luke Sanchez"/>
    <x v="0"/>
    <x v="4"/>
    <x v="1"/>
    <x v="1"/>
    <x v="3"/>
    <x v="12"/>
    <x v="0"/>
    <x v="763"/>
    <x v="789"/>
    <x v="8"/>
    <x v="2"/>
    <s v="Sao Paulo"/>
    <m/>
  </r>
  <r>
    <x v="739"/>
    <s v="Grace Sun"/>
    <x v="2"/>
    <x v="1"/>
    <x v="0"/>
    <x v="0"/>
    <x v="1"/>
    <x v="6"/>
    <x v="2"/>
    <x v="441"/>
    <x v="790"/>
    <x v="2"/>
    <x v="1"/>
    <s v="Shanghai"/>
    <m/>
  </r>
  <r>
    <x v="740"/>
    <s v="Ezra Banks"/>
    <x v="13"/>
    <x v="2"/>
    <x v="0"/>
    <x v="1"/>
    <x v="2"/>
    <x v="17"/>
    <x v="0"/>
    <x v="764"/>
    <x v="791"/>
    <x v="1"/>
    <x v="0"/>
    <s v="Chicago"/>
    <m/>
  </r>
  <r>
    <x v="741"/>
    <s v="Jayden Kang"/>
    <x v="7"/>
    <x v="1"/>
    <x v="0"/>
    <x v="1"/>
    <x v="1"/>
    <x v="30"/>
    <x v="0"/>
    <x v="765"/>
    <x v="792"/>
    <x v="1"/>
    <x v="0"/>
    <s v="Seattle"/>
    <m/>
  </r>
  <r>
    <x v="742"/>
    <s v="Skylar Shah"/>
    <x v="17"/>
    <x v="5"/>
    <x v="1"/>
    <x v="0"/>
    <x v="1"/>
    <x v="34"/>
    <x v="0"/>
    <x v="766"/>
    <x v="793"/>
    <x v="1"/>
    <x v="0"/>
    <s v="Phoenix"/>
    <m/>
  </r>
  <r>
    <x v="195"/>
    <s v="Sebastian Le"/>
    <x v="7"/>
    <x v="1"/>
    <x v="3"/>
    <x v="1"/>
    <x v="1"/>
    <x v="17"/>
    <x v="0"/>
    <x v="744"/>
    <x v="794"/>
    <x v="1"/>
    <x v="1"/>
    <s v="Beijing"/>
    <m/>
  </r>
  <r>
    <x v="743"/>
    <s v="Luca Nelson"/>
    <x v="6"/>
    <x v="1"/>
    <x v="2"/>
    <x v="1"/>
    <x v="2"/>
    <x v="33"/>
    <x v="1"/>
    <x v="767"/>
    <x v="795"/>
    <x v="6"/>
    <x v="0"/>
    <s v="Miami"/>
    <m/>
  </r>
  <r>
    <x v="744"/>
    <s v="Riley Ramirez"/>
    <x v="15"/>
    <x v="4"/>
    <x v="0"/>
    <x v="0"/>
    <x v="3"/>
    <x v="27"/>
    <x v="0"/>
    <x v="768"/>
    <x v="796"/>
    <x v="1"/>
    <x v="0"/>
    <s v="Chicago"/>
    <m/>
  </r>
  <r>
    <x v="745"/>
    <s v="Jaxon Fong"/>
    <x v="4"/>
    <x v="2"/>
    <x v="2"/>
    <x v="1"/>
    <x v="1"/>
    <x v="1"/>
    <x v="1"/>
    <x v="769"/>
    <x v="797"/>
    <x v="1"/>
    <x v="1"/>
    <s v="Beijing"/>
    <m/>
  </r>
  <r>
    <x v="114"/>
    <s v="Kayden Jordan"/>
    <x v="21"/>
    <x v="0"/>
    <x v="0"/>
    <x v="1"/>
    <x v="2"/>
    <x v="35"/>
    <x v="0"/>
    <x v="770"/>
    <x v="798"/>
    <x v="1"/>
    <x v="0"/>
    <s v="Phoenix"/>
    <m/>
  </r>
  <r>
    <x v="746"/>
    <s v="Alexander James"/>
    <x v="0"/>
    <x v="4"/>
    <x v="1"/>
    <x v="1"/>
    <x v="2"/>
    <x v="34"/>
    <x v="0"/>
    <x v="771"/>
    <x v="799"/>
    <x v="0"/>
    <x v="0"/>
    <s v="Columbus"/>
    <m/>
  </r>
  <r>
    <x v="747"/>
    <s v="Connor Luu"/>
    <x v="3"/>
    <x v="0"/>
    <x v="2"/>
    <x v="1"/>
    <x v="1"/>
    <x v="25"/>
    <x v="0"/>
    <x v="772"/>
    <x v="800"/>
    <x v="17"/>
    <x v="1"/>
    <s v="Chengdu"/>
    <m/>
  </r>
  <r>
    <x v="748"/>
    <s v="Christopher Lam"/>
    <x v="9"/>
    <x v="3"/>
    <x v="1"/>
    <x v="1"/>
    <x v="1"/>
    <x v="14"/>
    <x v="1"/>
    <x v="773"/>
    <x v="801"/>
    <x v="23"/>
    <x v="0"/>
    <s v="Columbus"/>
    <m/>
  </r>
  <r>
    <x v="749"/>
    <s v="Sophie Owens"/>
    <x v="13"/>
    <x v="1"/>
    <x v="0"/>
    <x v="0"/>
    <x v="2"/>
    <x v="23"/>
    <x v="2"/>
    <x v="774"/>
    <x v="802"/>
    <x v="1"/>
    <x v="0"/>
    <s v="Seattle"/>
    <m/>
  </r>
  <r>
    <x v="711"/>
    <s v="Addison Perez"/>
    <x v="19"/>
    <x v="5"/>
    <x v="2"/>
    <x v="0"/>
    <x v="3"/>
    <x v="7"/>
    <x v="2"/>
    <x v="775"/>
    <x v="803"/>
    <x v="1"/>
    <x v="2"/>
    <s v="Sao Paulo"/>
    <m/>
  </r>
  <r>
    <x v="750"/>
    <s v="Hadley Dang"/>
    <x v="9"/>
    <x v="3"/>
    <x v="3"/>
    <x v="0"/>
    <x v="1"/>
    <x v="40"/>
    <x v="0"/>
    <x v="205"/>
    <x v="804"/>
    <x v="29"/>
    <x v="0"/>
    <s v="Austin"/>
    <m/>
  </r>
  <r>
    <x v="559"/>
    <s v="Ethan Mehta"/>
    <x v="2"/>
    <x v="2"/>
    <x v="0"/>
    <x v="1"/>
    <x v="1"/>
    <x v="37"/>
    <x v="0"/>
    <x v="776"/>
    <x v="805"/>
    <x v="9"/>
    <x v="0"/>
    <s v="Phoenix"/>
    <m/>
  </r>
  <r>
    <x v="47"/>
    <s v="Madison Her"/>
    <x v="1"/>
    <x v="0"/>
    <x v="2"/>
    <x v="0"/>
    <x v="1"/>
    <x v="16"/>
    <x v="1"/>
    <x v="777"/>
    <x v="806"/>
    <x v="1"/>
    <x v="0"/>
    <s v="Seattle"/>
    <m/>
  </r>
  <r>
    <x v="751"/>
    <s v="Savannah Singh"/>
    <x v="2"/>
    <x v="6"/>
    <x v="2"/>
    <x v="0"/>
    <x v="1"/>
    <x v="26"/>
    <x v="0"/>
    <x v="778"/>
    <x v="807"/>
    <x v="36"/>
    <x v="0"/>
    <s v="Seattle"/>
    <m/>
  </r>
  <r>
    <x v="752"/>
    <s v="Nevaeh Hsu"/>
    <x v="0"/>
    <x v="4"/>
    <x v="1"/>
    <x v="0"/>
    <x v="1"/>
    <x v="24"/>
    <x v="0"/>
    <x v="779"/>
    <x v="808"/>
    <x v="8"/>
    <x v="0"/>
    <s v="Phoenix"/>
    <m/>
  </r>
  <r>
    <x v="753"/>
    <s v="Jordan Zhu"/>
    <x v="0"/>
    <x v="6"/>
    <x v="1"/>
    <x v="1"/>
    <x v="1"/>
    <x v="24"/>
    <x v="0"/>
    <x v="780"/>
    <x v="809"/>
    <x v="15"/>
    <x v="0"/>
    <s v="Seattle"/>
    <d v="2017-12-09T00:00:00"/>
  </r>
  <r>
    <x v="754"/>
    <s v="Jackson Navarro"/>
    <x v="2"/>
    <x v="2"/>
    <x v="3"/>
    <x v="1"/>
    <x v="3"/>
    <x v="27"/>
    <x v="0"/>
    <x v="775"/>
    <x v="810"/>
    <x v="12"/>
    <x v="2"/>
    <s v="Sao Paulo"/>
    <m/>
  </r>
  <r>
    <x v="755"/>
    <s v="Sadie Patterson"/>
    <x v="4"/>
    <x v="3"/>
    <x v="2"/>
    <x v="0"/>
    <x v="2"/>
    <x v="31"/>
    <x v="0"/>
    <x v="154"/>
    <x v="811"/>
    <x v="1"/>
    <x v="0"/>
    <s v="Seattle"/>
    <m/>
  </r>
  <r>
    <x v="756"/>
    <s v="Christopher Butler"/>
    <x v="23"/>
    <x v="0"/>
    <x v="1"/>
    <x v="1"/>
    <x v="2"/>
    <x v="12"/>
    <x v="0"/>
    <x v="781"/>
    <x v="812"/>
    <x v="1"/>
    <x v="0"/>
    <s v="Miami"/>
    <m/>
  </r>
  <r>
    <x v="757"/>
    <s v="Penelope Rodriguez"/>
    <x v="11"/>
    <x v="5"/>
    <x v="1"/>
    <x v="0"/>
    <x v="3"/>
    <x v="37"/>
    <x v="0"/>
    <x v="782"/>
    <x v="813"/>
    <x v="15"/>
    <x v="2"/>
    <s v="Rio de Janerio"/>
    <m/>
  </r>
  <r>
    <x v="758"/>
    <s v="Emily Lau"/>
    <x v="4"/>
    <x v="1"/>
    <x v="1"/>
    <x v="0"/>
    <x v="1"/>
    <x v="25"/>
    <x v="0"/>
    <x v="363"/>
    <x v="814"/>
    <x v="1"/>
    <x v="0"/>
    <s v="Phoenix"/>
    <m/>
  </r>
  <r>
    <x v="281"/>
    <s v="Sophie Oh"/>
    <x v="24"/>
    <x v="0"/>
    <x v="3"/>
    <x v="0"/>
    <x v="1"/>
    <x v="7"/>
    <x v="2"/>
    <x v="783"/>
    <x v="815"/>
    <x v="1"/>
    <x v="0"/>
    <s v="Miami"/>
    <m/>
  </r>
  <r>
    <x v="759"/>
    <s v="Chloe Allen"/>
    <x v="29"/>
    <x v="0"/>
    <x v="1"/>
    <x v="0"/>
    <x v="2"/>
    <x v="14"/>
    <x v="1"/>
    <x v="784"/>
    <x v="816"/>
    <x v="1"/>
    <x v="0"/>
    <s v="Seattle"/>
    <m/>
  </r>
  <r>
    <x v="760"/>
    <s v="Caleb Nelson"/>
    <x v="2"/>
    <x v="6"/>
    <x v="3"/>
    <x v="1"/>
    <x v="2"/>
    <x v="29"/>
    <x v="0"/>
    <x v="785"/>
    <x v="817"/>
    <x v="20"/>
    <x v="0"/>
    <s v="Columbus"/>
    <m/>
  </r>
  <r>
    <x v="761"/>
    <s v="Oliver Moua"/>
    <x v="30"/>
    <x v="0"/>
    <x v="3"/>
    <x v="1"/>
    <x v="1"/>
    <x v="7"/>
    <x v="2"/>
    <x v="786"/>
    <x v="818"/>
    <x v="1"/>
    <x v="0"/>
    <s v="Seattle"/>
    <m/>
  </r>
  <r>
    <x v="762"/>
    <s v="Wesley Doan"/>
    <x v="6"/>
    <x v="1"/>
    <x v="3"/>
    <x v="1"/>
    <x v="1"/>
    <x v="20"/>
    <x v="1"/>
    <x v="787"/>
    <x v="819"/>
    <x v="24"/>
    <x v="1"/>
    <s v="Shanghai"/>
    <m/>
  </r>
  <r>
    <x v="763"/>
    <s v="Nova Hsu"/>
    <x v="6"/>
    <x v="4"/>
    <x v="2"/>
    <x v="0"/>
    <x v="1"/>
    <x v="24"/>
    <x v="0"/>
    <x v="788"/>
    <x v="820"/>
    <x v="4"/>
    <x v="0"/>
    <s v="Phoenix"/>
    <m/>
  </r>
  <r>
    <x v="764"/>
    <s v="Levi Moreno"/>
    <x v="28"/>
    <x v="0"/>
    <x v="0"/>
    <x v="1"/>
    <x v="3"/>
    <x v="14"/>
    <x v="1"/>
    <x v="789"/>
    <x v="821"/>
    <x v="1"/>
    <x v="2"/>
    <s v="Manaus"/>
    <m/>
  </r>
  <r>
    <x v="765"/>
    <s v="Gianna Ha"/>
    <x v="6"/>
    <x v="0"/>
    <x v="0"/>
    <x v="0"/>
    <x v="1"/>
    <x v="0"/>
    <x v="0"/>
    <x v="790"/>
    <x v="822"/>
    <x v="17"/>
    <x v="1"/>
    <s v="Chongqing"/>
    <m/>
  </r>
  <r>
    <x v="766"/>
    <s v="Lillian Gonzales"/>
    <x v="21"/>
    <x v="0"/>
    <x v="1"/>
    <x v="0"/>
    <x v="3"/>
    <x v="19"/>
    <x v="0"/>
    <x v="791"/>
    <x v="823"/>
    <x v="1"/>
    <x v="2"/>
    <s v="Manaus"/>
    <m/>
  </r>
  <r>
    <x v="767"/>
    <s v="Ezra Singh"/>
    <x v="7"/>
    <x v="1"/>
    <x v="1"/>
    <x v="1"/>
    <x v="1"/>
    <x v="16"/>
    <x v="1"/>
    <x v="792"/>
    <x v="824"/>
    <x v="1"/>
    <x v="0"/>
    <s v="Austin"/>
    <m/>
  </r>
  <r>
    <x v="768"/>
    <s v="Audrey Patel"/>
    <x v="0"/>
    <x v="1"/>
    <x v="2"/>
    <x v="0"/>
    <x v="1"/>
    <x v="17"/>
    <x v="0"/>
    <x v="765"/>
    <x v="825"/>
    <x v="28"/>
    <x v="1"/>
    <s v="Shanghai"/>
    <d v="2016-03-16T00:00:00"/>
  </r>
  <r>
    <x v="428"/>
    <s v="Brooklyn Cho"/>
    <x v="1"/>
    <x v="0"/>
    <x v="1"/>
    <x v="0"/>
    <x v="1"/>
    <x v="15"/>
    <x v="0"/>
    <x v="793"/>
    <x v="826"/>
    <x v="1"/>
    <x v="1"/>
    <s v="Chengdu"/>
    <m/>
  </r>
  <r>
    <x v="692"/>
    <s v="Piper Ramos"/>
    <x v="0"/>
    <x v="2"/>
    <x v="1"/>
    <x v="0"/>
    <x v="3"/>
    <x v="37"/>
    <x v="0"/>
    <x v="794"/>
    <x v="495"/>
    <x v="15"/>
    <x v="0"/>
    <s v="Miami"/>
    <m/>
  </r>
  <r>
    <x v="769"/>
    <s v="Eleanor Williams"/>
    <x v="14"/>
    <x v="0"/>
    <x v="2"/>
    <x v="0"/>
    <x v="2"/>
    <x v="22"/>
    <x v="1"/>
    <x v="795"/>
    <x v="827"/>
    <x v="1"/>
    <x v="0"/>
    <s v="Chicago"/>
    <m/>
  </r>
  <r>
    <x v="770"/>
    <s v="Melody Grant"/>
    <x v="10"/>
    <x v="5"/>
    <x v="3"/>
    <x v="0"/>
    <x v="2"/>
    <x v="12"/>
    <x v="0"/>
    <x v="796"/>
    <x v="828"/>
    <x v="1"/>
    <x v="0"/>
    <s v="Seattle"/>
    <m/>
  </r>
  <r>
    <x v="771"/>
    <s v="Paisley Sanders"/>
    <x v="0"/>
    <x v="6"/>
    <x v="2"/>
    <x v="0"/>
    <x v="2"/>
    <x v="0"/>
    <x v="0"/>
    <x v="797"/>
    <x v="829"/>
    <x v="19"/>
    <x v="0"/>
    <s v="Miami"/>
    <m/>
  </r>
  <r>
    <x v="772"/>
    <s v="Santiago f Gray"/>
    <x v="10"/>
    <x v="5"/>
    <x v="3"/>
    <x v="1"/>
    <x v="2"/>
    <x v="5"/>
    <x v="2"/>
    <x v="798"/>
    <x v="830"/>
    <x v="1"/>
    <x v="0"/>
    <s v="Chicago"/>
    <m/>
  </r>
  <r>
    <x v="773"/>
    <s v="Josephine Richardson"/>
    <x v="27"/>
    <x v="0"/>
    <x v="1"/>
    <x v="0"/>
    <x v="2"/>
    <x v="4"/>
    <x v="1"/>
    <x v="799"/>
    <x v="831"/>
    <x v="1"/>
    <x v="0"/>
    <s v="Austin"/>
    <d v="1996-12-14T00:00:00"/>
  </r>
  <r>
    <x v="774"/>
    <s v="Jaxson Santiago"/>
    <x v="11"/>
    <x v="5"/>
    <x v="0"/>
    <x v="1"/>
    <x v="3"/>
    <x v="16"/>
    <x v="1"/>
    <x v="800"/>
    <x v="832"/>
    <x v="28"/>
    <x v="0"/>
    <s v="Phoenix"/>
    <m/>
  </r>
  <r>
    <x v="775"/>
    <s v="Lincoln Ramos"/>
    <x v="19"/>
    <x v="5"/>
    <x v="3"/>
    <x v="1"/>
    <x v="3"/>
    <x v="1"/>
    <x v="1"/>
    <x v="801"/>
    <x v="833"/>
    <x v="1"/>
    <x v="0"/>
    <s v="Austin"/>
    <m/>
  </r>
  <r>
    <x v="776"/>
    <s v="Dylan Campbell"/>
    <x v="2"/>
    <x v="5"/>
    <x v="2"/>
    <x v="1"/>
    <x v="2"/>
    <x v="15"/>
    <x v="0"/>
    <x v="802"/>
    <x v="834"/>
    <x v="25"/>
    <x v="0"/>
    <s v="Phoenix"/>
    <m/>
  </r>
  <r>
    <x v="614"/>
    <s v="Olivia Gray"/>
    <x v="6"/>
    <x v="6"/>
    <x v="0"/>
    <x v="0"/>
    <x v="0"/>
    <x v="34"/>
    <x v="0"/>
    <x v="301"/>
    <x v="835"/>
    <x v="5"/>
    <x v="0"/>
    <s v="Columbus"/>
    <m/>
  </r>
  <r>
    <x v="777"/>
    <s v="Emery Doan"/>
    <x v="8"/>
    <x v="5"/>
    <x v="3"/>
    <x v="0"/>
    <x v="1"/>
    <x v="6"/>
    <x v="2"/>
    <x v="803"/>
    <x v="836"/>
    <x v="1"/>
    <x v="1"/>
    <s v="Shanghai"/>
    <m/>
  </r>
  <r>
    <x v="778"/>
    <s v="Caroline Perez"/>
    <x v="8"/>
    <x v="5"/>
    <x v="3"/>
    <x v="0"/>
    <x v="3"/>
    <x v="7"/>
    <x v="2"/>
    <x v="804"/>
    <x v="837"/>
    <x v="1"/>
    <x v="2"/>
    <s v="Sao Paulo"/>
    <m/>
  </r>
  <r>
    <x v="779"/>
    <s v="Genesis Woods"/>
    <x v="6"/>
    <x v="4"/>
    <x v="2"/>
    <x v="0"/>
    <x v="0"/>
    <x v="29"/>
    <x v="0"/>
    <x v="805"/>
    <x v="838"/>
    <x v="5"/>
    <x v="0"/>
    <s v="Columbus"/>
    <m/>
  </r>
  <r>
    <x v="780"/>
    <s v="Ruby Sun"/>
    <x v="21"/>
    <x v="0"/>
    <x v="1"/>
    <x v="0"/>
    <x v="1"/>
    <x v="2"/>
    <x v="0"/>
    <x v="806"/>
    <x v="839"/>
    <x v="1"/>
    <x v="1"/>
    <s v="Shanghai"/>
    <m/>
  </r>
  <r>
    <x v="781"/>
    <s v="Nevaeh James"/>
    <x v="29"/>
    <x v="0"/>
    <x v="2"/>
    <x v="0"/>
    <x v="2"/>
    <x v="15"/>
    <x v="0"/>
    <x v="807"/>
    <x v="840"/>
    <x v="1"/>
    <x v="0"/>
    <s v="Austin"/>
    <m/>
  </r>
  <r>
    <x v="580"/>
    <s v="Parker Sandoval"/>
    <x v="6"/>
    <x v="4"/>
    <x v="2"/>
    <x v="1"/>
    <x v="3"/>
    <x v="1"/>
    <x v="1"/>
    <x v="808"/>
    <x v="841"/>
    <x v="3"/>
    <x v="0"/>
    <s v="Miami"/>
    <m/>
  </r>
  <r>
    <x v="782"/>
    <s v="Austin Rojas"/>
    <x v="9"/>
    <x v="1"/>
    <x v="3"/>
    <x v="1"/>
    <x v="3"/>
    <x v="7"/>
    <x v="2"/>
    <x v="809"/>
    <x v="842"/>
    <x v="7"/>
    <x v="0"/>
    <s v="Austin"/>
    <m/>
  </r>
  <r>
    <x v="783"/>
    <s v="Vivian Espinoza"/>
    <x v="0"/>
    <x v="2"/>
    <x v="3"/>
    <x v="0"/>
    <x v="3"/>
    <x v="27"/>
    <x v="0"/>
    <x v="810"/>
    <x v="843"/>
    <x v="19"/>
    <x v="2"/>
    <s v="Rio de Janerio"/>
    <d v="2019-05-23T00:00:00"/>
  </r>
  <r>
    <x v="106"/>
    <s v="Cooper Gupta"/>
    <x v="20"/>
    <x v="4"/>
    <x v="2"/>
    <x v="1"/>
    <x v="1"/>
    <x v="32"/>
    <x v="1"/>
    <x v="811"/>
    <x v="844"/>
    <x v="1"/>
    <x v="1"/>
    <s v="Chongqing"/>
    <m/>
  </r>
  <r>
    <x v="665"/>
    <s v="Axel Santos"/>
    <x v="4"/>
    <x v="3"/>
    <x v="2"/>
    <x v="1"/>
    <x v="3"/>
    <x v="39"/>
    <x v="1"/>
    <x v="812"/>
    <x v="845"/>
    <x v="1"/>
    <x v="0"/>
    <s v="Phoenix"/>
    <m/>
  </r>
  <r>
    <x v="784"/>
    <s v="Samuel Song"/>
    <x v="2"/>
    <x v="2"/>
    <x v="3"/>
    <x v="1"/>
    <x v="1"/>
    <x v="11"/>
    <x v="0"/>
    <x v="813"/>
    <x v="846"/>
    <x v="26"/>
    <x v="0"/>
    <s v="Columbus"/>
    <m/>
  </r>
  <r>
    <x v="785"/>
    <s v="Aiden Silva"/>
    <x v="9"/>
    <x v="0"/>
    <x v="0"/>
    <x v="1"/>
    <x v="3"/>
    <x v="34"/>
    <x v="0"/>
    <x v="802"/>
    <x v="847"/>
    <x v="18"/>
    <x v="2"/>
    <s v="Manaus"/>
    <m/>
  </r>
  <r>
    <x v="786"/>
    <s v="Eliana Allen"/>
    <x v="20"/>
    <x v="4"/>
    <x v="0"/>
    <x v="0"/>
    <x v="2"/>
    <x v="16"/>
    <x v="1"/>
    <x v="814"/>
    <x v="848"/>
    <x v="1"/>
    <x v="0"/>
    <s v="Phoenix"/>
    <m/>
  </r>
  <r>
    <x v="787"/>
    <s v="Grayson James"/>
    <x v="19"/>
    <x v="5"/>
    <x v="2"/>
    <x v="1"/>
    <x v="2"/>
    <x v="36"/>
    <x v="0"/>
    <x v="815"/>
    <x v="849"/>
    <x v="1"/>
    <x v="0"/>
    <s v="Seattle"/>
    <m/>
  </r>
  <r>
    <x v="788"/>
    <s v="Hailey Yee"/>
    <x v="5"/>
    <x v="2"/>
    <x v="0"/>
    <x v="0"/>
    <x v="1"/>
    <x v="36"/>
    <x v="0"/>
    <x v="816"/>
    <x v="850"/>
    <x v="1"/>
    <x v="1"/>
    <s v="Chongqing"/>
    <m/>
  </r>
  <r>
    <x v="170"/>
    <s v="Ian Vargas"/>
    <x v="7"/>
    <x v="2"/>
    <x v="1"/>
    <x v="1"/>
    <x v="3"/>
    <x v="3"/>
    <x v="2"/>
    <x v="817"/>
    <x v="851"/>
    <x v="1"/>
    <x v="2"/>
    <s v="Rio de Janerio"/>
    <m/>
  </r>
  <r>
    <x v="789"/>
    <s v="John Trinh"/>
    <x v="2"/>
    <x v="6"/>
    <x v="3"/>
    <x v="1"/>
    <x v="1"/>
    <x v="37"/>
    <x v="0"/>
    <x v="818"/>
    <x v="852"/>
    <x v="36"/>
    <x v="1"/>
    <s v="Shanghai"/>
    <m/>
  </r>
  <r>
    <x v="551"/>
    <s v="Sofia Trinh"/>
    <x v="23"/>
    <x v="0"/>
    <x v="2"/>
    <x v="0"/>
    <x v="1"/>
    <x v="15"/>
    <x v="0"/>
    <x v="819"/>
    <x v="853"/>
    <x v="1"/>
    <x v="1"/>
    <s v="Chongqing"/>
    <m/>
  </r>
  <r>
    <x v="790"/>
    <s v="Santiago f Moua"/>
    <x v="0"/>
    <x v="4"/>
    <x v="3"/>
    <x v="1"/>
    <x v="1"/>
    <x v="15"/>
    <x v="0"/>
    <x v="820"/>
    <x v="854"/>
    <x v="15"/>
    <x v="0"/>
    <s v="Chicago"/>
    <m/>
  </r>
  <r>
    <x v="791"/>
    <s v="Layla Collins"/>
    <x v="30"/>
    <x v="0"/>
    <x v="2"/>
    <x v="0"/>
    <x v="2"/>
    <x v="3"/>
    <x v="2"/>
    <x v="59"/>
    <x v="855"/>
    <x v="1"/>
    <x v="0"/>
    <s v="Austin"/>
    <m/>
  </r>
  <r>
    <x v="792"/>
    <s v="Jaxon Powell"/>
    <x v="17"/>
    <x v="5"/>
    <x v="0"/>
    <x v="1"/>
    <x v="2"/>
    <x v="1"/>
    <x v="1"/>
    <x v="821"/>
    <x v="856"/>
    <x v="1"/>
    <x v="0"/>
    <s v="Austin"/>
    <m/>
  </r>
  <r>
    <x v="793"/>
    <s v="Naomi Washington"/>
    <x v="6"/>
    <x v="0"/>
    <x v="2"/>
    <x v="0"/>
    <x v="2"/>
    <x v="10"/>
    <x v="0"/>
    <x v="822"/>
    <x v="857"/>
    <x v="6"/>
    <x v="0"/>
    <s v="Austin"/>
    <m/>
  </r>
  <r>
    <x v="755"/>
    <s v="Ryan Holmes"/>
    <x v="0"/>
    <x v="6"/>
    <x v="2"/>
    <x v="1"/>
    <x v="2"/>
    <x v="15"/>
    <x v="0"/>
    <x v="823"/>
    <x v="858"/>
    <x v="0"/>
    <x v="0"/>
    <s v="Columbus"/>
    <m/>
  </r>
  <r>
    <x v="794"/>
    <s v="Bella Holmes"/>
    <x v="2"/>
    <x v="3"/>
    <x v="0"/>
    <x v="0"/>
    <x v="2"/>
    <x v="25"/>
    <x v="0"/>
    <x v="824"/>
    <x v="859"/>
    <x v="25"/>
    <x v="0"/>
    <s v="Miami"/>
    <m/>
  </r>
  <r>
    <x v="795"/>
    <s v="Hailey Sanchez"/>
    <x v="9"/>
    <x v="6"/>
    <x v="3"/>
    <x v="0"/>
    <x v="3"/>
    <x v="24"/>
    <x v="0"/>
    <x v="825"/>
    <x v="860"/>
    <x v="16"/>
    <x v="2"/>
    <s v="Manaus"/>
    <m/>
  </r>
  <r>
    <x v="796"/>
    <s v="Sofia Yoon"/>
    <x v="0"/>
    <x v="4"/>
    <x v="0"/>
    <x v="0"/>
    <x v="1"/>
    <x v="17"/>
    <x v="0"/>
    <x v="826"/>
    <x v="861"/>
    <x v="19"/>
    <x v="1"/>
    <s v="Shanghai"/>
    <m/>
  </r>
  <r>
    <x v="797"/>
    <s v="Eli Rahman"/>
    <x v="31"/>
    <x v="0"/>
    <x v="1"/>
    <x v="1"/>
    <x v="1"/>
    <x v="15"/>
    <x v="0"/>
    <x v="827"/>
    <x v="862"/>
    <x v="1"/>
    <x v="1"/>
    <s v="Chengdu"/>
    <m/>
  </r>
  <r>
    <x v="798"/>
    <s v="Christopher Howard"/>
    <x v="14"/>
    <x v="0"/>
    <x v="2"/>
    <x v="1"/>
    <x v="2"/>
    <x v="22"/>
    <x v="1"/>
    <x v="828"/>
    <x v="863"/>
    <x v="1"/>
    <x v="0"/>
    <s v="Seattle"/>
    <m/>
  </r>
  <r>
    <x v="799"/>
    <s v="Alice Mehta"/>
    <x v="13"/>
    <x v="2"/>
    <x v="0"/>
    <x v="0"/>
    <x v="1"/>
    <x v="15"/>
    <x v="0"/>
    <x v="829"/>
    <x v="864"/>
    <x v="1"/>
    <x v="1"/>
    <s v="Beijing"/>
    <m/>
  </r>
  <r>
    <x v="800"/>
    <s v="Cooper Yoon"/>
    <x v="11"/>
    <x v="5"/>
    <x v="0"/>
    <x v="1"/>
    <x v="1"/>
    <x v="33"/>
    <x v="1"/>
    <x v="830"/>
    <x v="865"/>
    <x v="28"/>
    <x v="0"/>
    <s v="Austin"/>
    <d v="2021-04-09T00:00:00"/>
  </r>
  <r>
    <x v="801"/>
    <s v="John Delgado"/>
    <x v="21"/>
    <x v="0"/>
    <x v="3"/>
    <x v="1"/>
    <x v="3"/>
    <x v="23"/>
    <x v="2"/>
    <x v="699"/>
    <x v="866"/>
    <x v="1"/>
    <x v="0"/>
    <s v="Austin"/>
    <m/>
  </r>
  <r>
    <x v="802"/>
    <s v="Jaxson Liang"/>
    <x v="17"/>
    <x v="5"/>
    <x v="1"/>
    <x v="1"/>
    <x v="1"/>
    <x v="14"/>
    <x v="1"/>
    <x v="831"/>
    <x v="867"/>
    <x v="1"/>
    <x v="0"/>
    <s v="Phoenix"/>
    <m/>
  </r>
  <r>
    <x v="803"/>
    <s v="Caroline Santos"/>
    <x v="13"/>
    <x v="1"/>
    <x v="0"/>
    <x v="0"/>
    <x v="3"/>
    <x v="6"/>
    <x v="2"/>
    <x v="832"/>
    <x v="868"/>
    <x v="1"/>
    <x v="2"/>
    <s v="Sao Paulo"/>
    <m/>
  </r>
  <r>
    <x v="804"/>
    <s v="Lily Henderson"/>
    <x v="16"/>
    <x v="4"/>
    <x v="1"/>
    <x v="0"/>
    <x v="2"/>
    <x v="22"/>
    <x v="1"/>
    <x v="833"/>
    <x v="869"/>
    <x v="1"/>
    <x v="0"/>
    <s v="Phoenix"/>
    <m/>
  </r>
  <r>
    <x v="805"/>
    <s v="Hannah Martinez"/>
    <x v="6"/>
    <x v="6"/>
    <x v="1"/>
    <x v="0"/>
    <x v="3"/>
    <x v="13"/>
    <x v="1"/>
    <x v="834"/>
    <x v="870"/>
    <x v="4"/>
    <x v="0"/>
    <s v="Miami"/>
    <m/>
  </r>
  <r>
    <x v="806"/>
    <s v="William Phillips"/>
    <x v="23"/>
    <x v="0"/>
    <x v="3"/>
    <x v="1"/>
    <x v="0"/>
    <x v="22"/>
    <x v="1"/>
    <x v="835"/>
    <x v="871"/>
    <x v="1"/>
    <x v="0"/>
    <s v="Austin"/>
    <m/>
  </r>
  <r>
    <x v="807"/>
    <s v="Eliza Zheng"/>
    <x v="3"/>
    <x v="0"/>
    <x v="2"/>
    <x v="0"/>
    <x v="1"/>
    <x v="35"/>
    <x v="0"/>
    <x v="836"/>
    <x v="872"/>
    <x v="3"/>
    <x v="1"/>
    <s v="Chongqing"/>
    <m/>
  </r>
  <r>
    <x v="808"/>
    <s v="John Dang"/>
    <x v="2"/>
    <x v="2"/>
    <x v="3"/>
    <x v="1"/>
    <x v="1"/>
    <x v="32"/>
    <x v="1"/>
    <x v="837"/>
    <x v="873"/>
    <x v="26"/>
    <x v="1"/>
    <s v="Chongqing"/>
    <m/>
  </r>
  <r>
    <x v="809"/>
    <s v="Joshua Yang"/>
    <x v="24"/>
    <x v="0"/>
    <x v="1"/>
    <x v="1"/>
    <x v="1"/>
    <x v="8"/>
    <x v="0"/>
    <x v="838"/>
    <x v="874"/>
    <x v="1"/>
    <x v="1"/>
    <s v="Shanghai"/>
    <m/>
  </r>
  <r>
    <x v="810"/>
    <s v="Hazel Young"/>
    <x v="0"/>
    <x v="2"/>
    <x v="2"/>
    <x v="0"/>
    <x v="0"/>
    <x v="23"/>
    <x v="2"/>
    <x v="839"/>
    <x v="875"/>
    <x v="0"/>
    <x v="0"/>
    <s v="Austin"/>
    <m/>
  </r>
  <r>
    <x v="811"/>
    <s v="Thomas Jung"/>
    <x v="4"/>
    <x v="3"/>
    <x v="0"/>
    <x v="1"/>
    <x v="1"/>
    <x v="2"/>
    <x v="0"/>
    <x v="66"/>
    <x v="876"/>
    <x v="1"/>
    <x v="1"/>
    <s v="Shanghai"/>
    <m/>
  </r>
  <r>
    <x v="812"/>
    <s v="Xavier Perez"/>
    <x v="4"/>
    <x v="2"/>
    <x v="1"/>
    <x v="1"/>
    <x v="3"/>
    <x v="10"/>
    <x v="0"/>
    <x v="840"/>
    <x v="877"/>
    <x v="1"/>
    <x v="2"/>
    <s v="Rio de Janerio"/>
    <m/>
  </r>
  <r>
    <x v="813"/>
    <s v="Elijah Coleman"/>
    <x v="0"/>
    <x v="2"/>
    <x v="0"/>
    <x v="1"/>
    <x v="2"/>
    <x v="26"/>
    <x v="0"/>
    <x v="841"/>
    <x v="878"/>
    <x v="19"/>
    <x v="0"/>
    <s v="Miami"/>
    <m/>
  </r>
  <r>
    <x v="632"/>
    <s v="Clara Sanchez"/>
    <x v="8"/>
    <x v="5"/>
    <x v="3"/>
    <x v="0"/>
    <x v="3"/>
    <x v="40"/>
    <x v="0"/>
    <x v="842"/>
    <x v="879"/>
    <x v="1"/>
    <x v="2"/>
    <s v="Rio de Janerio"/>
    <m/>
  </r>
  <r>
    <x v="814"/>
    <s v="Isaac Stewart"/>
    <x v="2"/>
    <x v="6"/>
    <x v="2"/>
    <x v="1"/>
    <x v="2"/>
    <x v="6"/>
    <x v="2"/>
    <x v="843"/>
    <x v="880"/>
    <x v="27"/>
    <x v="0"/>
    <s v="Miami"/>
    <m/>
  </r>
  <r>
    <x v="815"/>
    <s v="Claire Romero"/>
    <x v="9"/>
    <x v="6"/>
    <x v="1"/>
    <x v="0"/>
    <x v="3"/>
    <x v="17"/>
    <x v="0"/>
    <x v="844"/>
    <x v="881"/>
    <x v="32"/>
    <x v="2"/>
    <s v="Manaus"/>
    <m/>
  </r>
  <r>
    <x v="816"/>
    <s v="Andrew Coleman"/>
    <x v="2"/>
    <x v="1"/>
    <x v="3"/>
    <x v="1"/>
    <x v="2"/>
    <x v="12"/>
    <x v="0"/>
    <x v="845"/>
    <x v="882"/>
    <x v="14"/>
    <x v="0"/>
    <s v="Miami"/>
    <m/>
  </r>
  <r>
    <x v="817"/>
    <s v="Riley Rojas"/>
    <x v="23"/>
    <x v="0"/>
    <x v="2"/>
    <x v="0"/>
    <x v="3"/>
    <x v="9"/>
    <x v="0"/>
    <x v="846"/>
    <x v="883"/>
    <x v="1"/>
    <x v="2"/>
    <s v="Rio de Janerio"/>
    <m/>
  </r>
  <r>
    <x v="818"/>
    <s v="Landon Thao"/>
    <x v="16"/>
    <x v="4"/>
    <x v="2"/>
    <x v="1"/>
    <x v="1"/>
    <x v="6"/>
    <x v="2"/>
    <x v="846"/>
    <x v="884"/>
    <x v="1"/>
    <x v="0"/>
    <s v="Phoenix"/>
    <m/>
  </r>
  <r>
    <x v="819"/>
    <s v="Hadley Ford"/>
    <x v="28"/>
    <x v="0"/>
    <x v="0"/>
    <x v="0"/>
    <x v="2"/>
    <x v="27"/>
    <x v="0"/>
    <x v="847"/>
    <x v="885"/>
    <x v="1"/>
    <x v="0"/>
    <s v="Chicago"/>
    <m/>
  </r>
  <r>
    <x v="529"/>
    <s v="Austin Brown"/>
    <x v="2"/>
    <x v="6"/>
    <x v="0"/>
    <x v="1"/>
    <x v="2"/>
    <x v="35"/>
    <x v="0"/>
    <x v="848"/>
    <x v="886"/>
    <x v="36"/>
    <x v="0"/>
    <s v="Phoenix"/>
    <m/>
  </r>
  <r>
    <x v="820"/>
    <s v="Christian Fong"/>
    <x v="6"/>
    <x v="2"/>
    <x v="0"/>
    <x v="1"/>
    <x v="1"/>
    <x v="37"/>
    <x v="0"/>
    <x v="849"/>
    <x v="887"/>
    <x v="3"/>
    <x v="1"/>
    <s v="Beijing"/>
    <d v="2020-02-04T00:00:00"/>
  </r>
  <r>
    <x v="821"/>
    <s v="Hazel Alvarez"/>
    <x v="20"/>
    <x v="4"/>
    <x v="0"/>
    <x v="0"/>
    <x v="3"/>
    <x v="39"/>
    <x v="1"/>
    <x v="850"/>
    <x v="888"/>
    <x v="1"/>
    <x v="2"/>
    <s v="Sao Paulo"/>
    <m/>
  </r>
  <r>
    <x v="822"/>
    <s v="Isabella Bailey"/>
    <x v="32"/>
    <x v="0"/>
    <x v="1"/>
    <x v="0"/>
    <x v="2"/>
    <x v="9"/>
    <x v="0"/>
    <x v="851"/>
    <x v="889"/>
    <x v="1"/>
    <x v="0"/>
    <s v="Phoenix"/>
    <m/>
  </r>
  <r>
    <x v="164"/>
    <s v="Lincoln Huynh"/>
    <x v="27"/>
    <x v="0"/>
    <x v="0"/>
    <x v="1"/>
    <x v="1"/>
    <x v="0"/>
    <x v="0"/>
    <x v="852"/>
    <x v="890"/>
    <x v="1"/>
    <x v="1"/>
    <s v="Chongqing"/>
    <m/>
  </r>
  <r>
    <x v="823"/>
    <s v="Hadley Yee"/>
    <x v="20"/>
    <x v="4"/>
    <x v="2"/>
    <x v="0"/>
    <x v="1"/>
    <x v="11"/>
    <x v="0"/>
    <x v="496"/>
    <x v="891"/>
    <x v="1"/>
    <x v="0"/>
    <s v="Seattle"/>
    <m/>
  </r>
  <r>
    <x v="824"/>
    <s v="Julia Doan"/>
    <x v="20"/>
    <x v="4"/>
    <x v="2"/>
    <x v="0"/>
    <x v="1"/>
    <x v="26"/>
    <x v="0"/>
    <x v="853"/>
    <x v="892"/>
    <x v="1"/>
    <x v="0"/>
    <s v="Columbus"/>
    <d v="2018-05-31T00:00:00"/>
  </r>
  <r>
    <x v="825"/>
    <s v="Dylan Ali"/>
    <x v="0"/>
    <x v="4"/>
    <x v="2"/>
    <x v="1"/>
    <x v="1"/>
    <x v="5"/>
    <x v="2"/>
    <x v="606"/>
    <x v="893"/>
    <x v="19"/>
    <x v="0"/>
    <s v="Phoenix"/>
    <m/>
  </r>
  <r>
    <x v="826"/>
    <s v="Eloise Trinh"/>
    <x v="29"/>
    <x v="0"/>
    <x v="2"/>
    <x v="0"/>
    <x v="1"/>
    <x v="38"/>
    <x v="0"/>
    <x v="854"/>
    <x v="894"/>
    <x v="1"/>
    <x v="0"/>
    <s v="Miami"/>
    <m/>
  </r>
  <r>
    <x v="827"/>
    <s v="Dylan Kumar"/>
    <x v="4"/>
    <x v="6"/>
    <x v="2"/>
    <x v="1"/>
    <x v="1"/>
    <x v="0"/>
    <x v="0"/>
    <x v="855"/>
    <x v="895"/>
    <x v="1"/>
    <x v="1"/>
    <s v="Chongqing"/>
    <m/>
  </r>
  <r>
    <x v="825"/>
    <s v="Emily Gupta"/>
    <x v="16"/>
    <x v="4"/>
    <x v="3"/>
    <x v="0"/>
    <x v="1"/>
    <x v="18"/>
    <x v="0"/>
    <x v="856"/>
    <x v="896"/>
    <x v="1"/>
    <x v="0"/>
    <s v="Miami"/>
    <m/>
  </r>
  <r>
    <x v="828"/>
    <s v="Silas Rivera"/>
    <x v="9"/>
    <x v="2"/>
    <x v="3"/>
    <x v="1"/>
    <x v="3"/>
    <x v="35"/>
    <x v="0"/>
    <x v="857"/>
    <x v="897"/>
    <x v="7"/>
    <x v="0"/>
    <s v="Chicago"/>
    <m/>
  </r>
  <r>
    <x v="829"/>
    <s v="Jackson Jordan"/>
    <x v="20"/>
    <x v="4"/>
    <x v="0"/>
    <x v="1"/>
    <x v="0"/>
    <x v="35"/>
    <x v="0"/>
    <x v="858"/>
    <x v="898"/>
    <x v="1"/>
    <x v="0"/>
    <s v="Phoenix"/>
    <m/>
  </r>
  <r>
    <x v="830"/>
    <s v="Isaac Joseph"/>
    <x v="7"/>
    <x v="2"/>
    <x v="1"/>
    <x v="1"/>
    <x v="2"/>
    <x v="36"/>
    <x v="0"/>
    <x v="859"/>
    <x v="899"/>
    <x v="1"/>
    <x v="0"/>
    <s v="Seattle"/>
    <m/>
  </r>
  <r>
    <x v="232"/>
    <s v="Hailey Lai"/>
    <x v="0"/>
    <x v="1"/>
    <x v="1"/>
    <x v="0"/>
    <x v="1"/>
    <x v="34"/>
    <x v="0"/>
    <x v="860"/>
    <x v="900"/>
    <x v="15"/>
    <x v="1"/>
    <s v="Beijing"/>
    <m/>
  </r>
  <r>
    <x v="792"/>
    <s v="Leilani Thao"/>
    <x v="2"/>
    <x v="4"/>
    <x v="2"/>
    <x v="0"/>
    <x v="1"/>
    <x v="31"/>
    <x v="0"/>
    <x v="861"/>
    <x v="901"/>
    <x v="31"/>
    <x v="0"/>
    <s v="Seattle"/>
    <m/>
  </r>
  <r>
    <x v="831"/>
    <s v="Madeline Watson"/>
    <x v="5"/>
    <x v="2"/>
    <x v="0"/>
    <x v="0"/>
    <x v="0"/>
    <x v="28"/>
    <x v="0"/>
    <x v="862"/>
    <x v="902"/>
    <x v="1"/>
    <x v="0"/>
    <s v="Miami"/>
    <d v="2021-08-14T00:00:00"/>
  </r>
  <r>
    <x v="832"/>
    <s v="Silas Huang"/>
    <x v="11"/>
    <x v="5"/>
    <x v="0"/>
    <x v="1"/>
    <x v="1"/>
    <x v="4"/>
    <x v="1"/>
    <x v="863"/>
    <x v="903"/>
    <x v="15"/>
    <x v="0"/>
    <s v="Miami"/>
    <m/>
  </r>
  <r>
    <x v="724"/>
    <s v="Peyton Walker"/>
    <x v="7"/>
    <x v="6"/>
    <x v="0"/>
    <x v="0"/>
    <x v="2"/>
    <x v="19"/>
    <x v="0"/>
    <x v="864"/>
    <x v="904"/>
    <x v="1"/>
    <x v="0"/>
    <s v="Miami"/>
    <m/>
  </r>
  <r>
    <x v="833"/>
    <s v="Jeremiah Hernandez"/>
    <x v="24"/>
    <x v="0"/>
    <x v="1"/>
    <x v="1"/>
    <x v="3"/>
    <x v="3"/>
    <x v="2"/>
    <x v="865"/>
    <x v="905"/>
    <x v="1"/>
    <x v="0"/>
    <s v="Columbus"/>
    <d v="2021-01-15T00:00:00"/>
  </r>
  <r>
    <x v="789"/>
    <s v="Jace Washington"/>
    <x v="6"/>
    <x v="3"/>
    <x v="0"/>
    <x v="1"/>
    <x v="2"/>
    <x v="18"/>
    <x v="0"/>
    <x v="358"/>
    <x v="906"/>
    <x v="5"/>
    <x v="0"/>
    <s v="Phoenix"/>
    <m/>
  </r>
  <r>
    <x v="834"/>
    <s v="Landon Kim"/>
    <x v="6"/>
    <x v="4"/>
    <x v="2"/>
    <x v="1"/>
    <x v="1"/>
    <x v="2"/>
    <x v="0"/>
    <x v="866"/>
    <x v="907"/>
    <x v="24"/>
    <x v="0"/>
    <s v="Phoenix"/>
    <m/>
  </r>
  <r>
    <x v="835"/>
    <s v="Peyton Vasquez"/>
    <x v="7"/>
    <x v="3"/>
    <x v="3"/>
    <x v="0"/>
    <x v="3"/>
    <x v="3"/>
    <x v="2"/>
    <x v="867"/>
    <x v="908"/>
    <x v="1"/>
    <x v="0"/>
    <s v="Phoenix"/>
    <m/>
  </r>
  <r>
    <x v="836"/>
    <s v="Charlotte Baker"/>
    <x v="13"/>
    <x v="2"/>
    <x v="1"/>
    <x v="0"/>
    <x v="2"/>
    <x v="7"/>
    <x v="2"/>
    <x v="868"/>
    <x v="909"/>
    <x v="1"/>
    <x v="0"/>
    <s v="Austin"/>
    <m/>
  </r>
  <r>
    <x v="837"/>
    <s v="Elena Mendoza"/>
    <x v="2"/>
    <x v="2"/>
    <x v="2"/>
    <x v="0"/>
    <x v="3"/>
    <x v="5"/>
    <x v="2"/>
    <x v="869"/>
    <x v="910"/>
    <x v="20"/>
    <x v="2"/>
    <s v="Sao Paulo"/>
    <m/>
  </r>
  <r>
    <x v="838"/>
    <s v="Nova Lin"/>
    <x v="21"/>
    <x v="0"/>
    <x v="1"/>
    <x v="0"/>
    <x v="1"/>
    <x v="29"/>
    <x v="0"/>
    <x v="870"/>
    <x v="911"/>
    <x v="1"/>
    <x v="0"/>
    <s v="Columbus"/>
    <m/>
  </r>
  <r>
    <x v="839"/>
    <s v="Ivy Desai"/>
    <x v="8"/>
    <x v="5"/>
    <x v="0"/>
    <x v="0"/>
    <x v="1"/>
    <x v="1"/>
    <x v="1"/>
    <x v="871"/>
    <x v="912"/>
    <x v="1"/>
    <x v="1"/>
    <s v="Shanghai"/>
    <m/>
  </r>
  <r>
    <x v="840"/>
    <s v="Josephine Acosta"/>
    <x v="2"/>
    <x v="4"/>
    <x v="2"/>
    <x v="0"/>
    <x v="3"/>
    <x v="28"/>
    <x v="0"/>
    <x v="872"/>
    <x v="913"/>
    <x v="35"/>
    <x v="2"/>
    <s v="Manaus"/>
    <m/>
  </r>
  <r>
    <x v="841"/>
    <s v="Nora Nunez"/>
    <x v="13"/>
    <x v="1"/>
    <x v="0"/>
    <x v="0"/>
    <x v="3"/>
    <x v="15"/>
    <x v="0"/>
    <x v="873"/>
    <x v="914"/>
    <x v="1"/>
    <x v="2"/>
    <s v="Sao Paulo"/>
    <m/>
  </r>
  <r>
    <x v="842"/>
    <s v="Caleb Xiong"/>
    <x v="26"/>
    <x v="2"/>
    <x v="3"/>
    <x v="1"/>
    <x v="1"/>
    <x v="31"/>
    <x v="0"/>
    <x v="874"/>
    <x v="915"/>
    <x v="1"/>
    <x v="0"/>
    <s v="Chicago"/>
    <m/>
  </r>
  <r>
    <x v="843"/>
    <s v="Henry Green"/>
    <x v="26"/>
    <x v="2"/>
    <x v="2"/>
    <x v="1"/>
    <x v="2"/>
    <x v="24"/>
    <x v="0"/>
    <x v="632"/>
    <x v="916"/>
    <x v="1"/>
    <x v="0"/>
    <s v="Phoenix"/>
    <m/>
  </r>
  <r>
    <x v="665"/>
    <s v="Madelyn Chan"/>
    <x v="6"/>
    <x v="2"/>
    <x v="2"/>
    <x v="0"/>
    <x v="1"/>
    <x v="14"/>
    <x v="1"/>
    <x v="875"/>
    <x v="917"/>
    <x v="17"/>
    <x v="0"/>
    <s v="Phoenix"/>
    <m/>
  </r>
  <r>
    <x v="844"/>
    <s v="Angel Delgado"/>
    <x v="2"/>
    <x v="1"/>
    <x v="3"/>
    <x v="1"/>
    <x v="3"/>
    <x v="11"/>
    <x v="0"/>
    <x v="876"/>
    <x v="918"/>
    <x v="12"/>
    <x v="0"/>
    <s v="Seattle"/>
    <m/>
  </r>
  <r>
    <x v="845"/>
    <s v="Mia Herrera"/>
    <x v="2"/>
    <x v="6"/>
    <x v="0"/>
    <x v="0"/>
    <x v="3"/>
    <x v="19"/>
    <x v="0"/>
    <x v="877"/>
    <x v="919"/>
    <x v="14"/>
    <x v="2"/>
    <s v="Manaus"/>
    <m/>
  </r>
  <r>
    <x v="846"/>
    <s v="Peyton Harris"/>
    <x v="14"/>
    <x v="0"/>
    <x v="0"/>
    <x v="0"/>
    <x v="2"/>
    <x v="15"/>
    <x v="0"/>
    <x v="878"/>
    <x v="920"/>
    <x v="1"/>
    <x v="0"/>
    <s v="Miami"/>
    <m/>
  </r>
  <r>
    <x v="847"/>
    <s v="David Herrera"/>
    <x v="11"/>
    <x v="5"/>
    <x v="2"/>
    <x v="1"/>
    <x v="3"/>
    <x v="24"/>
    <x v="0"/>
    <x v="879"/>
    <x v="921"/>
    <x v="8"/>
    <x v="2"/>
    <s v="Rio de Janerio"/>
    <m/>
  </r>
  <r>
    <x v="848"/>
    <s v="Avery Dominguez"/>
    <x v="0"/>
    <x v="2"/>
    <x v="3"/>
    <x v="0"/>
    <x v="3"/>
    <x v="5"/>
    <x v="2"/>
    <x v="880"/>
    <x v="922"/>
    <x v="8"/>
    <x v="2"/>
    <s v="Rio de Janerio"/>
    <m/>
  </r>
  <r>
    <x v="849"/>
    <s v="Grace Carter"/>
    <x v="0"/>
    <x v="4"/>
    <x v="2"/>
    <x v="0"/>
    <x v="0"/>
    <x v="6"/>
    <x v="2"/>
    <x v="881"/>
    <x v="923"/>
    <x v="4"/>
    <x v="0"/>
    <s v="Austin"/>
    <m/>
  </r>
  <r>
    <x v="850"/>
    <s v="Parker Allen"/>
    <x v="4"/>
    <x v="2"/>
    <x v="2"/>
    <x v="1"/>
    <x v="2"/>
    <x v="11"/>
    <x v="0"/>
    <x v="882"/>
    <x v="924"/>
    <x v="1"/>
    <x v="0"/>
    <s v="Miami"/>
    <m/>
  </r>
  <r>
    <x v="851"/>
    <s v="Sadie Lee"/>
    <x v="0"/>
    <x v="6"/>
    <x v="3"/>
    <x v="0"/>
    <x v="1"/>
    <x v="13"/>
    <x v="1"/>
    <x v="883"/>
    <x v="925"/>
    <x v="8"/>
    <x v="1"/>
    <s v="Chengdu"/>
    <m/>
  </r>
  <r>
    <x v="852"/>
    <s v="Cooper Valdez"/>
    <x v="6"/>
    <x v="2"/>
    <x v="3"/>
    <x v="1"/>
    <x v="3"/>
    <x v="2"/>
    <x v="0"/>
    <x v="884"/>
    <x v="926"/>
    <x v="6"/>
    <x v="2"/>
    <s v="Sao Paulo"/>
    <m/>
  </r>
  <r>
    <x v="853"/>
    <s v="Sebastian Fong"/>
    <x v="0"/>
    <x v="0"/>
    <x v="1"/>
    <x v="1"/>
    <x v="1"/>
    <x v="30"/>
    <x v="0"/>
    <x v="885"/>
    <x v="927"/>
    <x v="15"/>
    <x v="0"/>
    <s v="Austin"/>
    <m/>
  </r>
  <r>
    <x v="854"/>
    <s v="Roman Munoz"/>
    <x v="0"/>
    <x v="2"/>
    <x v="2"/>
    <x v="1"/>
    <x v="3"/>
    <x v="36"/>
    <x v="0"/>
    <x v="571"/>
    <x v="928"/>
    <x v="15"/>
    <x v="0"/>
    <s v="Austin"/>
    <m/>
  </r>
  <r>
    <x v="855"/>
    <s v="Charlotte Chang"/>
    <x v="6"/>
    <x v="2"/>
    <x v="0"/>
    <x v="0"/>
    <x v="1"/>
    <x v="2"/>
    <x v="0"/>
    <x v="886"/>
    <x v="929"/>
    <x v="3"/>
    <x v="0"/>
    <s v="Chicago"/>
    <m/>
  </r>
  <r>
    <x v="856"/>
    <s v="Xavier Davis"/>
    <x v="9"/>
    <x v="1"/>
    <x v="3"/>
    <x v="1"/>
    <x v="2"/>
    <x v="9"/>
    <x v="0"/>
    <x v="887"/>
    <x v="930"/>
    <x v="13"/>
    <x v="0"/>
    <s v="Seattle"/>
    <m/>
  </r>
  <r>
    <x v="857"/>
    <s v="Natalie Carter"/>
    <x v="2"/>
    <x v="1"/>
    <x v="3"/>
    <x v="0"/>
    <x v="2"/>
    <x v="14"/>
    <x v="1"/>
    <x v="888"/>
    <x v="931"/>
    <x v="9"/>
    <x v="0"/>
    <s v="Austin"/>
    <m/>
  </r>
  <r>
    <x v="858"/>
    <s v="Elena Richardson"/>
    <x v="6"/>
    <x v="3"/>
    <x v="1"/>
    <x v="0"/>
    <x v="2"/>
    <x v="8"/>
    <x v="0"/>
    <x v="889"/>
    <x v="932"/>
    <x v="6"/>
    <x v="0"/>
    <s v="Columbus"/>
    <m/>
  </r>
  <r>
    <x v="859"/>
    <s v="Emilia Bailey"/>
    <x v="9"/>
    <x v="3"/>
    <x v="2"/>
    <x v="0"/>
    <x v="2"/>
    <x v="12"/>
    <x v="0"/>
    <x v="890"/>
    <x v="933"/>
    <x v="21"/>
    <x v="0"/>
    <s v="Austin"/>
    <m/>
  </r>
  <r>
    <x v="860"/>
    <s v="Ryan Lu"/>
    <x v="25"/>
    <x v="5"/>
    <x v="2"/>
    <x v="1"/>
    <x v="1"/>
    <x v="6"/>
    <x v="2"/>
    <x v="891"/>
    <x v="934"/>
    <x v="1"/>
    <x v="0"/>
    <s v="Columbus"/>
    <m/>
  </r>
  <r>
    <x v="861"/>
    <s v="Asher Huynh"/>
    <x v="6"/>
    <x v="0"/>
    <x v="1"/>
    <x v="1"/>
    <x v="1"/>
    <x v="15"/>
    <x v="0"/>
    <x v="892"/>
    <x v="935"/>
    <x v="4"/>
    <x v="0"/>
    <s v="Phoenix"/>
    <m/>
  </r>
  <r>
    <x v="93"/>
    <s v="Kinsley Martinez"/>
    <x v="2"/>
    <x v="4"/>
    <x v="2"/>
    <x v="0"/>
    <x v="3"/>
    <x v="27"/>
    <x v="0"/>
    <x v="893"/>
    <x v="721"/>
    <x v="36"/>
    <x v="2"/>
    <s v="Sao Paulo"/>
    <m/>
  </r>
  <r>
    <x v="862"/>
    <s v="Paisley Bryant"/>
    <x v="21"/>
    <x v="0"/>
    <x v="1"/>
    <x v="0"/>
    <x v="0"/>
    <x v="17"/>
    <x v="0"/>
    <x v="894"/>
    <x v="936"/>
    <x v="1"/>
    <x v="0"/>
    <s v="Chicago"/>
    <m/>
  </r>
  <r>
    <x v="863"/>
    <s v="Joshua Ramirez"/>
    <x v="9"/>
    <x v="4"/>
    <x v="3"/>
    <x v="1"/>
    <x v="3"/>
    <x v="18"/>
    <x v="0"/>
    <x v="895"/>
    <x v="937"/>
    <x v="29"/>
    <x v="2"/>
    <s v="Sao Paulo"/>
    <m/>
  </r>
  <r>
    <x v="864"/>
    <s v="Joshua Martin"/>
    <x v="0"/>
    <x v="4"/>
    <x v="0"/>
    <x v="1"/>
    <x v="0"/>
    <x v="34"/>
    <x v="0"/>
    <x v="896"/>
    <x v="938"/>
    <x v="28"/>
    <x v="0"/>
    <s v="Phoenix"/>
    <m/>
  </r>
  <r>
    <x v="865"/>
    <s v="Charles Moore"/>
    <x v="7"/>
    <x v="3"/>
    <x v="2"/>
    <x v="1"/>
    <x v="2"/>
    <x v="37"/>
    <x v="0"/>
    <x v="897"/>
    <x v="939"/>
    <x v="1"/>
    <x v="0"/>
    <s v="Seattle"/>
    <m/>
  </r>
  <r>
    <x v="866"/>
    <s v="Angel Do"/>
    <x v="30"/>
    <x v="0"/>
    <x v="2"/>
    <x v="1"/>
    <x v="1"/>
    <x v="8"/>
    <x v="0"/>
    <x v="898"/>
    <x v="940"/>
    <x v="1"/>
    <x v="1"/>
    <s v="Beijing"/>
    <m/>
  </r>
  <r>
    <x v="867"/>
    <s v="Maverick Medina"/>
    <x v="13"/>
    <x v="2"/>
    <x v="1"/>
    <x v="1"/>
    <x v="3"/>
    <x v="38"/>
    <x v="0"/>
    <x v="899"/>
    <x v="941"/>
    <x v="1"/>
    <x v="0"/>
    <s v="Seattle"/>
    <m/>
  </r>
  <r>
    <x v="616"/>
    <s v="Isaac Han"/>
    <x v="9"/>
    <x v="4"/>
    <x v="2"/>
    <x v="1"/>
    <x v="1"/>
    <x v="11"/>
    <x v="0"/>
    <x v="900"/>
    <x v="942"/>
    <x v="16"/>
    <x v="0"/>
    <s v="Phoenix"/>
    <m/>
  </r>
  <r>
    <x v="868"/>
    <s v="Eliza Liang"/>
    <x v="0"/>
    <x v="4"/>
    <x v="2"/>
    <x v="0"/>
    <x v="1"/>
    <x v="9"/>
    <x v="0"/>
    <x v="901"/>
    <x v="943"/>
    <x v="8"/>
    <x v="1"/>
    <s v="Beijing"/>
    <m/>
  </r>
  <r>
    <x v="869"/>
    <s v="Zoe Zhou"/>
    <x v="6"/>
    <x v="1"/>
    <x v="3"/>
    <x v="0"/>
    <x v="1"/>
    <x v="22"/>
    <x v="1"/>
    <x v="902"/>
    <x v="944"/>
    <x v="3"/>
    <x v="1"/>
    <s v="Beijing"/>
    <m/>
  </r>
  <r>
    <x v="870"/>
    <s v="Nathan Lee"/>
    <x v="7"/>
    <x v="3"/>
    <x v="1"/>
    <x v="1"/>
    <x v="1"/>
    <x v="7"/>
    <x v="2"/>
    <x v="903"/>
    <x v="945"/>
    <x v="1"/>
    <x v="0"/>
    <s v="Columbus"/>
    <m/>
  </r>
  <r>
    <x v="871"/>
    <s v="Elijah Ramos"/>
    <x v="0"/>
    <x v="0"/>
    <x v="2"/>
    <x v="1"/>
    <x v="3"/>
    <x v="29"/>
    <x v="0"/>
    <x v="904"/>
    <x v="946"/>
    <x v="4"/>
    <x v="2"/>
    <s v="Rio de Janerio"/>
    <m/>
  </r>
  <r>
    <x v="872"/>
    <s v="Jaxson Coleman"/>
    <x v="6"/>
    <x v="1"/>
    <x v="1"/>
    <x v="1"/>
    <x v="2"/>
    <x v="24"/>
    <x v="0"/>
    <x v="905"/>
    <x v="947"/>
    <x v="6"/>
    <x v="0"/>
    <s v="Miami"/>
    <m/>
  </r>
  <r>
    <x v="873"/>
    <s v="Hailey Hong"/>
    <x v="5"/>
    <x v="2"/>
    <x v="0"/>
    <x v="0"/>
    <x v="1"/>
    <x v="29"/>
    <x v="0"/>
    <x v="906"/>
    <x v="948"/>
    <x v="1"/>
    <x v="0"/>
    <s v="Chicago"/>
    <m/>
  </r>
  <r>
    <x v="874"/>
    <s v="Gabriella Zhu"/>
    <x v="3"/>
    <x v="0"/>
    <x v="2"/>
    <x v="0"/>
    <x v="1"/>
    <x v="9"/>
    <x v="0"/>
    <x v="907"/>
    <x v="949"/>
    <x v="24"/>
    <x v="1"/>
    <s v="Chongqing"/>
    <m/>
  </r>
  <r>
    <x v="875"/>
    <s v="Aaron Maldonado"/>
    <x v="13"/>
    <x v="1"/>
    <x v="1"/>
    <x v="1"/>
    <x v="3"/>
    <x v="38"/>
    <x v="0"/>
    <x v="908"/>
    <x v="950"/>
    <x v="1"/>
    <x v="0"/>
    <s v="Seattle"/>
    <m/>
  </r>
  <r>
    <x v="876"/>
    <s v="Samantha Vargas"/>
    <x v="2"/>
    <x v="4"/>
    <x v="3"/>
    <x v="0"/>
    <x v="3"/>
    <x v="26"/>
    <x v="0"/>
    <x v="909"/>
    <x v="951"/>
    <x v="11"/>
    <x v="2"/>
    <s v="Sao Paulo"/>
    <m/>
  </r>
  <r>
    <x v="877"/>
    <s v="Nora Le"/>
    <x v="0"/>
    <x v="0"/>
    <x v="1"/>
    <x v="0"/>
    <x v="1"/>
    <x v="26"/>
    <x v="0"/>
    <x v="910"/>
    <x v="952"/>
    <x v="4"/>
    <x v="0"/>
    <s v="Seattle"/>
    <m/>
  </r>
  <r>
    <x v="438"/>
    <s v="Alice Roberts"/>
    <x v="2"/>
    <x v="4"/>
    <x v="1"/>
    <x v="0"/>
    <x v="2"/>
    <x v="36"/>
    <x v="0"/>
    <x v="911"/>
    <x v="953"/>
    <x v="35"/>
    <x v="0"/>
    <s v="Miami"/>
    <d v="2004-05-24T00:00:00"/>
  </r>
  <r>
    <x v="878"/>
    <s v="Colton Garcia"/>
    <x v="29"/>
    <x v="0"/>
    <x v="2"/>
    <x v="1"/>
    <x v="3"/>
    <x v="0"/>
    <x v="0"/>
    <x v="912"/>
    <x v="954"/>
    <x v="1"/>
    <x v="0"/>
    <s v="Miami"/>
    <m/>
  </r>
  <r>
    <x v="534"/>
    <s v="Stella Lai"/>
    <x v="4"/>
    <x v="3"/>
    <x v="1"/>
    <x v="0"/>
    <x v="1"/>
    <x v="18"/>
    <x v="0"/>
    <x v="913"/>
    <x v="955"/>
    <x v="1"/>
    <x v="0"/>
    <s v="Miami"/>
    <m/>
  </r>
  <r>
    <x v="704"/>
    <s v="Leonardo Luong"/>
    <x v="6"/>
    <x v="1"/>
    <x v="1"/>
    <x v="1"/>
    <x v="1"/>
    <x v="27"/>
    <x v="0"/>
    <x v="914"/>
    <x v="956"/>
    <x v="3"/>
    <x v="0"/>
    <s v="Phoenix"/>
    <m/>
  </r>
  <r>
    <x v="781"/>
    <s v="Nicholas Wong"/>
    <x v="2"/>
    <x v="2"/>
    <x v="0"/>
    <x v="1"/>
    <x v="1"/>
    <x v="5"/>
    <x v="2"/>
    <x v="915"/>
    <x v="957"/>
    <x v="20"/>
    <x v="0"/>
    <s v="Columbus"/>
    <m/>
  </r>
  <r>
    <x v="879"/>
    <s v="Jeremiah Castillo"/>
    <x v="13"/>
    <x v="3"/>
    <x v="0"/>
    <x v="1"/>
    <x v="3"/>
    <x v="32"/>
    <x v="1"/>
    <x v="916"/>
    <x v="958"/>
    <x v="1"/>
    <x v="0"/>
    <s v="Columbus"/>
    <m/>
  </r>
  <r>
    <x v="517"/>
    <s v="Cooper Jiang"/>
    <x v="13"/>
    <x v="3"/>
    <x v="3"/>
    <x v="1"/>
    <x v="1"/>
    <x v="37"/>
    <x v="0"/>
    <x v="917"/>
    <x v="959"/>
    <x v="1"/>
    <x v="1"/>
    <s v="Chongqing"/>
    <d v="2021-03-02T00:00:00"/>
  </r>
  <r>
    <x v="880"/>
    <s v="Penelope Silva"/>
    <x v="23"/>
    <x v="0"/>
    <x v="2"/>
    <x v="0"/>
    <x v="3"/>
    <x v="9"/>
    <x v="0"/>
    <x v="918"/>
    <x v="960"/>
    <x v="1"/>
    <x v="0"/>
    <s v="Columbus"/>
    <m/>
  </r>
  <r>
    <x v="881"/>
    <s v="Jose Richardson"/>
    <x v="2"/>
    <x v="6"/>
    <x v="0"/>
    <x v="1"/>
    <x v="2"/>
    <x v="3"/>
    <x v="2"/>
    <x v="183"/>
    <x v="961"/>
    <x v="2"/>
    <x v="0"/>
    <s v="Miami"/>
    <m/>
  </r>
  <r>
    <x v="882"/>
    <s v="Eleanor Chau"/>
    <x v="25"/>
    <x v="5"/>
    <x v="0"/>
    <x v="0"/>
    <x v="1"/>
    <x v="17"/>
    <x v="0"/>
    <x v="919"/>
    <x v="962"/>
    <x v="1"/>
    <x v="0"/>
    <s v="Phoenix"/>
    <m/>
  </r>
  <r>
    <x v="883"/>
    <s v="John Cho"/>
    <x v="2"/>
    <x v="4"/>
    <x v="2"/>
    <x v="1"/>
    <x v="1"/>
    <x v="40"/>
    <x v="0"/>
    <x v="920"/>
    <x v="963"/>
    <x v="11"/>
    <x v="1"/>
    <s v="Chengdu"/>
    <m/>
  </r>
  <r>
    <x v="884"/>
    <s v="Julian Delgado"/>
    <x v="28"/>
    <x v="0"/>
    <x v="2"/>
    <x v="1"/>
    <x v="3"/>
    <x v="7"/>
    <x v="2"/>
    <x v="921"/>
    <x v="964"/>
    <x v="1"/>
    <x v="2"/>
    <s v="Rio de Janerio"/>
    <m/>
  </r>
  <r>
    <x v="885"/>
    <s v="Isabella Scott"/>
    <x v="32"/>
    <x v="0"/>
    <x v="0"/>
    <x v="0"/>
    <x v="2"/>
    <x v="32"/>
    <x v="1"/>
    <x v="922"/>
    <x v="965"/>
    <x v="1"/>
    <x v="0"/>
    <s v="Phoenix"/>
    <m/>
  </r>
  <r>
    <x v="886"/>
    <s v="Parker Avila"/>
    <x v="13"/>
    <x v="6"/>
    <x v="1"/>
    <x v="1"/>
    <x v="3"/>
    <x v="40"/>
    <x v="0"/>
    <x v="923"/>
    <x v="966"/>
    <x v="1"/>
    <x v="2"/>
    <s v="Manaus"/>
    <m/>
  </r>
  <r>
    <x v="887"/>
    <s v="Luke Vu"/>
    <x v="0"/>
    <x v="6"/>
    <x v="2"/>
    <x v="1"/>
    <x v="1"/>
    <x v="27"/>
    <x v="0"/>
    <x v="666"/>
    <x v="967"/>
    <x v="4"/>
    <x v="1"/>
    <s v="Shanghai"/>
    <m/>
  </r>
  <r>
    <x v="888"/>
    <s v="Jameson Nelson"/>
    <x v="23"/>
    <x v="0"/>
    <x v="0"/>
    <x v="1"/>
    <x v="2"/>
    <x v="22"/>
    <x v="1"/>
    <x v="924"/>
    <x v="968"/>
    <x v="1"/>
    <x v="0"/>
    <s v="Columbus"/>
    <m/>
  </r>
  <r>
    <x v="889"/>
    <s v="Adrian Fernandez"/>
    <x v="28"/>
    <x v="0"/>
    <x v="0"/>
    <x v="1"/>
    <x v="3"/>
    <x v="15"/>
    <x v="0"/>
    <x v="925"/>
    <x v="969"/>
    <x v="1"/>
    <x v="0"/>
    <s v="Columbus"/>
    <m/>
  </r>
  <r>
    <x v="890"/>
    <s v="Madison Hunter"/>
    <x v="32"/>
    <x v="0"/>
    <x v="3"/>
    <x v="0"/>
    <x v="2"/>
    <x v="28"/>
    <x v="0"/>
    <x v="926"/>
    <x v="970"/>
    <x v="1"/>
    <x v="0"/>
    <s v="Columbus"/>
    <m/>
  </r>
  <r>
    <x v="891"/>
    <s v="Jordan Phillips"/>
    <x v="9"/>
    <x v="4"/>
    <x v="3"/>
    <x v="1"/>
    <x v="0"/>
    <x v="15"/>
    <x v="0"/>
    <x v="927"/>
    <x v="971"/>
    <x v="18"/>
    <x v="0"/>
    <s v="Columbus"/>
    <m/>
  </r>
  <r>
    <x v="892"/>
    <s v="Maya Chan"/>
    <x v="8"/>
    <x v="5"/>
    <x v="2"/>
    <x v="0"/>
    <x v="1"/>
    <x v="17"/>
    <x v="0"/>
    <x v="928"/>
    <x v="972"/>
    <x v="1"/>
    <x v="1"/>
    <s v="Beijing"/>
    <m/>
  </r>
  <r>
    <x v="360"/>
    <s v="Wesley King"/>
    <x v="6"/>
    <x v="3"/>
    <x v="1"/>
    <x v="1"/>
    <x v="2"/>
    <x v="4"/>
    <x v="1"/>
    <x v="929"/>
    <x v="973"/>
    <x v="17"/>
    <x v="0"/>
    <s v="Chicago"/>
    <m/>
  </r>
  <r>
    <x v="893"/>
    <s v="Sofia Fernandez"/>
    <x v="6"/>
    <x v="3"/>
    <x v="1"/>
    <x v="0"/>
    <x v="3"/>
    <x v="18"/>
    <x v="0"/>
    <x v="930"/>
    <x v="974"/>
    <x v="4"/>
    <x v="0"/>
    <s v="Phoenix"/>
    <m/>
  </r>
  <r>
    <x v="743"/>
    <s v="Maverick Figueroa"/>
    <x v="30"/>
    <x v="0"/>
    <x v="3"/>
    <x v="1"/>
    <x v="3"/>
    <x v="35"/>
    <x v="0"/>
    <x v="931"/>
    <x v="975"/>
    <x v="1"/>
    <x v="0"/>
    <s v="Chicago"/>
    <m/>
  </r>
  <r>
    <x v="894"/>
    <s v="Hannah Hoang"/>
    <x v="6"/>
    <x v="3"/>
    <x v="2"/>
    <x v="0"/>
    <x v="1"/>
    <x v="6"/>
    <x v="2"/>
    <x v="257"/>
    <x v="976"/>
    <x v="5"/>
    <x v="1"/>
    <s v="Chengdu"/>
    <m/>
  </r>
  <r>
    <x v="895"/>
    <s v="Violet Garcia"/>
    <x v="4"/>
    <x v="6"/>
    <x v="2"/>
    <x v="0"/>
    <x v="3"/>
    <x v="25"/>
    <x v="0"/>
    <x v="932"/>
    <x v="977"/>
    <x v="1"/>
    <x v="0"/>
    <s v="Austin"/>
    <m/>
  </r>
  <r>
    <x v="34"/>
    <s v="Aaliyah Mai"/>
    <x v="9"/>
    <x v="0"/>
    <x v="2"/>
    <x v="0"/>
    <x v="1"/>
    <x v="4"/>
    <x v="1"/>
    <x v="933"/>
    <x v="978"/>
    <x v="29"/>
    <x v="0"/>
    <s v="Phoenix"/>
    <d v="2017-03-26T00:00:00"/>
  </r>
  <r>
    <x v="896"/>
    <s v="Austin Vang"/>
    <x v="6"/>
    <x v="6"/>
    <x v="2"/>
    <x v="1"/>
    <x v="1"/>
    <x v="37"/>
    <x v="0"/>
    <x v="163"/>
    <x v="979"/>
    <x v="6"/>
    <x v="1"/>
    <s v="Beijing"/>
    <d v="2019-03-14T00:00:00"/>
  </r>
  <r>
    <x v="897"/>
    <s v="Maria Sun"/>
    <x v="2"/>
    <x v="2"/>
    <x v="3"/>
    <x v="0"/>
    <x v="1"/>
    <x v="6"/>
    <x v="2"/>
    <x v="934"/>
    <x v="980"/>
    <x v="14"/>
    <x v="1"/>
    <s v="Chengdu"/>
    <m/>
  </r>
  <r>
    <x v="898"/>
    <s v="Madelyn Scott"/>
    <x v="0"/>
    <x v="0"/>
    <x v="0"/>
    <x v="0"/>
    <x v="2"/>
    <x v="30"/>
    <x v="0"/>
    <x v="935"/>
    <x v="981"/>
    <x v="28"/>
    <x v="0"/>
    <s v="Phoenix"/>
    <m/>
  </r>
  <r>
    <x v="69"/>
    <s v="Dylan Chin"/>
    <x v="2"/>
    <x v="1"/>
    <x v="3"/>
    <x v="1"/>
    <x v="1"/>
    <x v="33"/>
    <x v="1"/>
    <x v="936"/>
    <x v="982"/>
    <x v="10"/>
    <x v="0"/>
    <s v="Miami"/>
    <m/>
  </r>
  <r>
    <x v="899"/>
    <s v="Emery Zhang"/>
    <x v="17"/>
    <x v="5"/>
    <x v="3"/>
    <x v="0"/>
    <x v="1"/>
    <x v="15"/>
    <x v="0"/>
    <x v="937"/>
    <x v="983"/>
    <x v="1"/>
    <x v="1"/>
    <s v="Beijing"/>
    <m/>
  </r>
  <r>
    <x v="900"/>
    <s v="Riley Washington"/>
    <x v="2"/>
    <x v="2"/>
    <x v="2"/>
    <x v="0"/>
    <x v="2"/>
    <x v="38"/>
    <x v="0"/>
    <x v="938"/>
    <x v="984"/>
    <x v="14"/>
    <x v="0"/>
    <s v="Phoenix"/>
    <m/>
  </r>
  <r>
    <x v="901"/>
    <s v="Raelynn Rios"/>
    <x v="9"/>
    <x v="2"/>
    <x v="1"/>
    <x v="0"/>
    <x v="3"/>
    <x v="19"/>
    <x v="0"/>
    <x v="939"/>
    <x v="985"/>
    <x v="22"/>
    <x v="0"/>
    <s v="Columbus"/>
    <m/>
  </r>
  <r>
    <x v="902"/>
    <s v="Anthony Hong"/>
    <x v="0"/>
    <x v="0"/>
    <x v="0"/>
    <x v="1"/>
    <x v="1"/>
    <x v="17"/>
    <x v="0"/>
    <x v="802"/>
    <x v="986"/>
    <x v="19"/>
    <x v="0"/>
    <s v="Columbus"/>
    <m/>
  </r>
  <r>
    <x v="903"/>
    <s v="Leo Herrera"/>
    <x v="15"/>
    <x v="4"/>
    <x v="0"/>
    <x v="1"/>
    <x v="3"/>
    <x v="35"/>
    <x v="0"/>
    <x v="940"/>
    <x v="987"/>
    <x v="1"/>
    <x v="2"/>
    <s v="Manaus"/>
    <d v="2004-11-27T00:00:00"/>
  </r>
  <r>
    <x v="429"/>
    <s v="Robert Wright"/>
    <x v="1"/>
    <x v="0"/>
    <x v="1"/>
    <x v="1"/>
    <x v="2"/>
    <x v="23"/>
    <x v="2"/>
    <x v="941"/>
    <x v="988"/>
    <x v="1"/>
    <x v="0"/>
    <s v="Chicago"/>
    <m/>
  </r>
  <r>
    <x v="904"/>
    <s v="Audrey Richardson"/>
    <x v="2"/>
    <x v="0"/>
    <x v="1"/>
    <x v="0"/>
    <x v="2"/>
    <x v="30"/>
    <x v="0"/>
    <x v="942"/>
    <x v="989"/>
    <x v="35"/>
    <x v="0"/>
    <s v="Chicago"/>
    <m/>
  </r>
  <r>
    <x v="905"/>
    <s v="Scarlett Kumar"/>
    <x v="28"/>
    <x v="0"/>
    <x v="3"/>
    <x v="0"/>
    <x v="1"/>
    <x v="0"/>
    <x v="0"/>
    <x v="943"/>
    <x v="990"/>
    <x v="1"/>
    <x v="0"/>
    <s v="Columbus"/>
    <m/>
  </r>
  <r>
    <x v="906"/>
    <s v="Wesley Young"/>
    <x v="4"/>
    <x v="6"/>
    <x v="2"/>
    <x v="1"/>
    <x v="2"/>
    <x v="29"/>
    <x v="0"/>
    <x v="944"/>
    <x v="991"/>
    <x v="1"/>
    <x v="0"/>
    <s v="Columbus"/>
    <m/>
  </r>
  <r>
    <x v="907"/>
    <s v="Lillian Khan"/>
    <x v="7"/>
    <x v="1"/>
    <x v="2"/>
    <x v="0"/>
    <x v="1"/>
    <x v="18"/>
    <x v="0"/>
    <x v="945"/>
    <x v="992"/>
    <x v="1"/>
    <x v="1"/>
    <s v="Chengdu"/>
    <d v="2018-01-08T00:00:00"/>
  </r>
  <r>
    <x v="908"/>
    <s v="Oliver Yang"/>
    <x v="2"/>
    <x v="6"/>
    <x v="2"/>
    <x v="1"/>
    <x v="1"/>
    <x v="11"/>
    <x v="0"/>
    <x v="946"/>
    <x v="993"/>
    <x v="0"/>
    <x v="0"/>
    <s v="Miami"/>
    <m/>
  </r>
  <r>
    <x v="909"/>
    <s v="Lily Nguyen"/>
    <x v="4"/>
    <x v="1"/>
    <x v="2"/>
    <x v="0"/>
    <x v="1"/>
    <x v="29"/>
    <x v="0"/>
    <x v="947"/>
    <x v="994"/>
    <x v="1"/>
    <x v="1"/>
    <s v="Chengdu"/>
    <m/>
  </r>
  <r>
    <x v="910"/>
    <s v="Sofia Cheng"/>
    <x v="9"/>
    <x v="3"/>
    <x v="3"/>
    <x v="0"/>
    <x v="1"/>
    <x v="20"/>
    <x v="1"/>
    <x v="948"/>
    <x v="995"/>
    <x v="13"/>
    <x v="0"/>
    <s v="Miami"/>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D70BD8-66A2-4644-82BE-00FA4E25235D}" name="PivotTable15" cacheId="0" applyNumberFormats="0" applyBorderFormats="0" applyFontFormats="0" applyPatternFormats="0" applyAlignmentFormats="0" applyWidthHeightFormats="1" dataCaption="Values" errorCaption="No Data" showError="1" missingCaption="0" updatedVersion="8" minRefreshableVersion="5" useAutoFormatting="1" itemPrintTitles="1" createdVersion="8" indent="0" outline="1" outlineData="1" multipleFieldFilters="0">
  <location ref="B90:E95" firstHeaderRow="1" firstDataRow="2" firstDataCol="1" rowPageCount="1" colPageCount="1"/>
  <pivotFields count="18">
    <pivotField dataField="1"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pivotField showAll="0"/>
    <pivotField showAll="0"/>
    <pivotField axis="axisCol" showAll="0">
      <items count="3">
        <item x="0"/>
        <item x="1"/>
        <item t="default"/>
      </items>
    </pivotField>
    <pivotField showAll="0"/>
    <pivotField numFmtId="1" showAll="0"/>
    <pivotField axis="axisRow" showAll="0">
      <items count="4">
        <item x="1"/>
        <item x="0"/>
        <item x="2"/>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4" showAll="0"/>
    <pivotField numFmtId="9" showAll="0"/>
    <pivotField showAll="0"/>
    <pivotField showAll="0"/>
    <pivotField showAll="0"/>
    <pivotField showAll="0" defaultSubtotal="0"/>
    <pivotField showAll="0" defaultSubtotal="0"/>
    <pivotField axis="axisPage"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s>
  <rowFields count="1">
    <field x="8"/>
  </rowFields>
  <rowItems count="4">
    <i>
      <x/>
    </i>
    <i>
      <x v="1"/>
    </i>
    <i>
      <x v="2"/>
    </i>
    <i t="grand">
      <x/>
    </i>
  </rowItems>
  <colFields count="1">
    <field x="5"/>
  </colFields>
  <colItems count="3">
    <i>
      <x/>
    </i>
    <i>
      <x v="1"/>
    </i>
    <i t="grand">
      <x/>
    </i>
  </colItems>
  <pageFields count="1">
    <pageField fld="17" hier="-1"/>
  </pageFields>
  <dataFields count="1">
    <dataField name="Count of EEID" fld="0" subtotal="count" baseField="0" baseItem="0"/>
  </dataFields>
  <pivotTableStyleInfo name="PivotStyleLight16" showRowHeaders="1" showColHeaders="1" showRowStripes="0" showColStripes="0" showLastColumn="1"/>
  <filters count="1">
    <filter fld="9" type="dateBetween" evalOrder="-1" id="350" name="Hire Date">
      <autoFilter ref="A1">
        <filterColumn colId="0">
          <customFilters and="1">
            <customFilter operator="greaterThanOrEqual" val="3981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TopBonusVsJobtitl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B40:C74" firstHeaderRow="1" firstDataRow="1" firstDataCol="1"/>
  <pivotFields count="18">
    <pivotField showAll="0"/>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items count="5">
        <item x="3"/>
        <item x="1"/>
        <item x="0"/>
        <item x="2"/>
        <item t="default"/>
      </items>
    </pivotField>
    <pivotField showAll="0">
      <items count="3">
        <item x="0"/>
        <item x="1"/>
        <item t="default"/>
      </items>
    </pivotField>
    <pivotField showAll="0">
      <items count="5">
        <item x="1"/>
        <item x="0"/>
        <item x="2"/>
        <item x="3"/>
        <item t="default"/>
      </items>
    </pivotField>
    <pivotField numFmtId="1"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showAll="0">
      <items count="4">
        <item x="1"/>
        <item x="0"/>
        <item x="2"/>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dataField="1" numFmtId="9" showAll="0" maxSubtotal="1">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max"/>
      </items>
    </pivotField>
    <pivotField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Bonus %" fld="11" subtotal="count" baseField="2"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dateBetween" evalOrder="-1" id="476" name="Hire Date">
      <autoFilter ref="A1">
        <filterColumn colId="0">
          <customFilters and="1">
            <customFilter operator="greaterThanOrEqual" val="3981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AgeVsCount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B2:C6" firstHeaderRow="1" firstDataRow="1" firstDataCol="1"/>
  <pivotFields count="18">
    <pivotField showAll="0"/>
    <pivotField showAll="0"/>
    <pivotField showAll="0"/>
    <pivotField showAll="0"/>
    <pivotField showAll="0"/>
    <pivotField showAll="0">
      <items count="3">
        <item x="0"/>
        <item x="1"/>
        <item t="default"/>
      </items>
    </pivotField>
    <pivotField showAll="0"/>
    <pivotField dataField="1" numFmtId="1"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showAll="0">
      <items count="4">
        <item x="1"/>
        <item x="0"/>
        <item x="2"/>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4" showAll="0"/>
    <pivotField numFmtId="9" showAll="0"/>
    <pivotField axis="axisRow"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2"/>
  </rowFields>
  <rowItems count="4">
    <i>
      <x/>
    </i>
    <i>
      <x v="1"/>
    </i>
    <i>
      <x v="2"/>
    </i>
    <i t="grand">
      <x/>
    </i>
  </rowItems>
  <colItems count="1">
    <i/>
  </colItems>
  <dataFields count="1">
    <dataField name="Sum of Age" fld="7" baseField="0" baseItem="0"/>
  </dataFields>
  <chartFormats count="4">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2" count="1" selected="0">
            <x v="0"/>
          </reference>
        </references>
      </pivotArea>
    </chartFormat>
    <chartFormat chart="2" format="13">
      <pivotArea type="data" outline="0" fieldPosition="0">
        <references count="2">
          <reference field="4294967294" count="1" selected="0">
            <x v="0"/>
          </reference>
          <reference field="12" count="1" selected="0">
            <x v="1"/>
          </reference>
        </references>
      </pivotArea>
    </chartFormat>
    <chartFormat chart="2" format="14">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filters count="1">
    <filter fld="9" type="dateBetween" evalOrder="-1" id="476" name="Hire Date">
      <autoFilter ref="A1">
        <filterColumn colId="0">
          <customFilters and="1">
            <customFilter operator="greaterThanOrEqual" val="3981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DeptVsEthinicit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B16:G22" firstHeaderRow="1" firstDataRow="2" firstDataCol="1"/>
  <pivotFields count="18">
    <pivotField showAll="0"/>
    <pivotField showAll="0"/>
    <pivotField showAll="0"/>
    <pivotField dataField="1" showAll="0"/>
    <pivotField axis="axisCol" showAll="0">
      <items count="5">
        <item x="3"/>
        <item x="1"/>
        <item x="0"/>
        <item x="2"/>
        <item t="default"/>
      </items>
    </pivotField>
    <pivotField showAll="0">
      <items count="3">
        <item x="0"/>
        <item x="1"/>
        <item t="default"/>
      </items>
    </pivotField>
    <pivotField axis="axisRow" showAll="0">
      <items count="5">
        <item x="1"/>
        <item x="0"/>
        <item x="2"/>
        <item x="3"/>
        <item t="default"/>
      </items>
    </pivotField>
    <pivotField numFmtId="1"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showAll="0">
      <items count="4">
        <item x="1"/>
        <item x="0"/>
        <item x="2"/>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4" showAll="0"/>
    <pivotField numFmtId="9" showAll="0"/>
    <pivotField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6"/>
  </rowFields>
  <rowItems count="5">
    <i>
      <x/>
    </i>
    <i>
      <x v="1"/>
    </i>
    <i>
      <x v="2"/>
    </i>
    <i>
      <x v="3"/>
    </i>
    <i t="grand">
      <x/>
    </i>
  </rowItems>
  <colFields count="1">
    <field x="4"/>
  </colFields>
  <colItems count="5">
    <i>
      <x/>
    </i>
    <i>
      <x v="1"/>
    </i>
    <i>
      <x v="2"/>
    </i>
    <i>
      <x v="3"/>
    </i>
    <i t="grand">
      <x/>
    </i>
  </colItems>
  <dataFields count="1">
    <dataField name="Count of Department" fld="3" subtotal="count" baseField="0" baseItem="0"/>
  </dataFields>
  <chartFormats count="5">
    <chartFormat chart="3" format="8" series="1">
      <pivotArea type="data" outline="0" fieldPosition="0">
        <references count="2">
          <reference field="4294967294" count="1" selected="0">
            <x v="0"/>
          </reference>
          <reference field="4" count="1" selected="0">
            <x v="0"/>
          </reference>
        </references>
      </pivotArea>
    </chartFormat>
    <chartFormat chart="3" format="9" series="1">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2">
          <reference field="4294967294" count="1" selected="0">
            <x v="0"/>
          </reference>
          <reference field="4" count="1" selected="0">
            <x v="2"/>
          </reference>
        </references>
      </pivotArea>
    </chartFormat>
    <chartFormat chart="3" format="11" series="1">
      <pivotArea type="data" outline="0" fieldPosition="0">
        <references count="2">
          <reference field="4294967294" count="1" selected="0">
            <x v="0"/>
          </reference>
          <reference field="4"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dateBetween" evalOrder="-1" id="476" name="Hire Date">
      <autoFilter ref="A1">
        <filterColumn colId="0">
          <customFilters and="1">
            <customFilter operator="greaterThanOrEqual" val="3981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70B6B7-5809-47B8-AA58-8A7C0F58A0FF}" name="PivotTable6" cacheId="0" applyNumberFormats="0" applyBorderFormats="0" applyFontFormats="0" applyPatternFormats="0" applyAlignmentFormats="0" applyWidthHeightFormats="1" dataCaption="Values" missingCaption="0" updatedVersion="8" minRefreshableVersion="5" useAutoFormatting="1" itemPrintTitles="1" createdVersion="8" indent="0" outline="1" outlineData="1" multipleFieldFilters="0" chartFormat="1">
  <location ref="B3:J18" firstHeaderRow="1" firstDataRow="2" firstDataCol="1" rowPageCount="1" colPageCount="1"/>
  <pivotFields count="18">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Col" showAll="0">
      <items count="8">
        <item x="3"/>
        <item x="5"/>
        <item x="1"/>
        <item x="4"/>
        <item x="0"/>
        <item x="6"/>
        <item x="2"/>
        <item t="default"/>
      </items>
    </pivotField>
    <pivotField axis="axisPage" showAll="0">
      <items count="5">
        <item x="3"/>
        <item x="1"/>
        <item x="0"/>
        <item x="2"/>
        <item t="default"/>
      </items>
    </pivotField>
    <pivotField showAll="0">
      <items count="3">
        <item x="0"/>
        <item x="1"/>
        <item t="default"/>
      </items>
    </pivotField>
    <pivotField showAll="0"/>
    <pivotField numFmtId="1" showAll="0"/>
    <pivotField showAll="0">
      <items count="4">
        <item x="1"/>
        <item x="0"/>
        <item x="2"/>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164" showAll="0"/>
    <pivotField numFmtId="9"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7"/>
  </rowFields>
  <rowItems count="14">
    <i>
      <x v="18"/>
    </i>
    <i>
      <x v="19"/>
    </i>
    <i>
      <x v="20"/>
    </i>
    <i>
      <x v="21"/>
    </i>
    <i>
      <x v="22"/>
    </i>
    <i>
      <x v="23"/>
    </i>
    <i>
      <x v="24"/>
    </i>
    <i>
      <x v="25"/>
    </i>
    <i>
      <x v="26"/>
    </i>
    <i>
      <x v="27"/>
    </i>
    <i>
      <x v="28"/>
    </i>
    <i>
      <x v="29"/>
    </i>
    <i>
      <x v="30"/>
    </i>
    <i t="grand">
      <x/>
    </i>
  </rowItems>
  <colFields count="1">
    <field x="3"/>
  </colFields>
  <colItems count="8">
    <i>
      <x/>
    </i>
    <i>
      <x v="1"/>
    </i>
    <i>
      <x v="2"/>
    </i>
    <i>
      <x v="3"/>
    </i>
    <i>
      <x v="4"/>
    </i>
    <i>
      <x v="5"/>
    </i>
    <i>
      <x v="6"/>
    </i>
    <i t="grand">
      <x/>
    </i>
  </colItems>
  <pageFields count="1">
    <pageField fld="4" hier="-1"/>
  </pageFields>
  <dataFields count="1">
    <dataField name="Sum of Annual Salary" fld="10" baseField="17" baseItem="1" numFmtId="6"/>
  </dataFields>
  <formats count="2">
    <format dxfId="71">
      <pivotArea field="9" type="button" dataOnly="0" labelOnly="1" outline="0"/>
    </format>
    <format dxfId="70">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9" type="dateBetween" evalOrder="-1" id="476" name="Hire Date">
      <autoFilter ref="A1">
        <filterColumn colId="0">
          <customFilters and="1">
            <customFilter operator="greaterThanOrEqual" val="3981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9B5FC2-E3DE-4E45-BCBE-ED76BF28941F}" name="PivotTable10" cacheId="0" applyNumberFormats="0" applyBorderFormats="0" applyFontFormats="0" applyPatternFormats="0" applyAlignmentFormats="0" applyWidthHeightFormats="1" dataCaption="Values" missingCaption="0" updatedVersion="8" minRefreshableVersion="5" useAutoFormatting="1" itemPrintTitles="1" createdVersion="8" indent="0" outline="1" outlineData="1" multipleFieldFilters="0" chartFormat="1">
  <location ref="B151:J166" firstHeaderRow="1" firstDataRow="2" firstDataCol="1" rowPageCount="1" colPageCount="1"/>
  <pivotFields count="18">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Col" showAll="0">
      <items count="8">
        <item x="3"/>
        <item x="5"/>
        <item x="1"/>
        <item x="4"/>
        <item x="0"/>
        <item x="6"/>
        <item x="2"/>
        <item t="default"/>
      </items>
    </pivotField>
    <pivotField axis="axisPage" multipleItemSelectionAllowed="1" showAll="0">
      <items count="5">
        <item h="1" x="3"/>
        <item h="1" x="1"/>
        <item h="1" x="0"/>
        <item x="2"/>
        <item t="default"/>
      </items>
    </pivotField>
    <pivotField showAll="0">
      <items count="3">
        <item x="0"/>
        <item x="1"/>
        <item t="default"/>
      </items>
    </pivotField>
    <pivotField showAll="0"/>
    <pivotField numFmtId="1" showAll="0"/>
    <pivotField showAll="0">
      <items count="4">
        <item x="1"/>
        <item x="0"/>
        <item x="2"/>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164" showAll="0"/>
    <pivotField numFmtId="9"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7"/>
  </rowFields>
  <rowItems count="14">
    <i>
      <x v="18"/>
    </i>
    <i>
      <x v="19"/>
    </i>
    <i>
      <x v="20"/>
    </i>
    <i>
      <x v="21"/>
    </i>
    <i>
      <x v="22"/>
    </i>
    <i>
      <x v="23"/>
    </i>
    <i>
      <x v="24"/>
    </i>
    <i>
      <x v="25"/>
    </i>
    <i>
      <x v="26"/>
    </i>
    <i>
      <x v="27"/>
    </i>
    <i>
      <x v="28"/>
    </i>
    <i>
      <x v="29"/>
    </i>
    <i>
      <x v="30"/>
    </i>
    <i t="grand">
      <x/>
    </i>
  </rowItems>
  <colFields count="1">
    <field x="3"/>
  </colFields>
  <colItems count="8">
    <i>
      <x/>
    </i>
    <i>
      <x v="1"/>
    </i>
    <i>
      <x v="2"/>
    </i>
    <i>
      <x v="3"/>
    </i>
    <i>
      <x v="4"/>
    </i>
    <i>
      <x v="5"/>
    </i>
    <i>
      <x v="6"/>
    </i>
    <i t="grand">
      <x/>
    </i>
  </colItems>
  <pageFields count="1">
    <pageField fld="4" hier="-1"/>
  </pageFields>
  <dataFields count="1">
    <dataField name="Sum of Annual Salary" fld="10" baseField="17" baseItem="1" numFmtId="6"/>
  </dataFields>
  <formats count="2">
    <format dxfId="73">
      <pivotArea field="9" type="button" dataOnly="0" labelOnly="1" outline="0"/>
    </format>
    <format dxfId="72">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0" format="33" series="1">
      <pivotArea type="data" outline="0" fieldPosition="0">
        <references count="2">
          <reference field="4294967294" count="1" selected="0">
            <x v="0"/>
          </reference>
          <reference field="3" count="1" selected="0">
            <x v="1"/>
          </reference>
        </references>
      </pivotArea>
    </chartFormat>
    <chartFormat chart="0" format="34" series="1">
      <pivotArea type="data" outline="0" fieldPosition="0">
        <references count="2">
          <reference field="4294967294" count="1" selected="0">
            <x v="0"/>
          </reference>
          <reference field="3" count="1" selected="0">
            <x v="2"/>
          </reference>
        </references>
      </pivotArea>
    </chartFormat>
    <chartFormat chart="0" format="35" series="1">
      <pivotArea type="data" outline="0" fieldPosition="0">
        <references count="2">
          <reference field="4294967294" count="1" selected="0">
            <x v="0"/>
          </reference>
          <reference field="3" count="1" selected="0">
            <x v="3"/>
          </reference>
        </references>
      </pivotArea>
    </chartFormat>
    <chartFormat chart="0" format="36" series="1">
      <pivotArea type="data" outline="0" fieldPosition="0">
        <references count="2">
          <reference field="4294967294" count="1" selected="0">
            <x v="0"/>
          </reference>
          <reference field="3" count="1" selected="0">
            <x v="4"/>
          </reference>
        </references>
      </pivotArea>
    </chartFormat>
    <chartFormat chart="0" format="37" series="1">
      <pivotArea type="data" outline="0" fieldPosition="0">
        <references count="2">
          <reference field="4294967294" count="1" selected="0">
            <x v="0"/>
          </reference>
          <reference field="3" count="1" selected="0">
            <x v="5"/>
          </reference>
        </references>
      </pivotArea>
    </chartFormat>
    <chartFormat chart="0" format="38"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9" type="dateBetween" evalOrder="-1" id="476" name="Hire Date">
      <autoFilter ref="A1">
        <filterColumn colId="0">
          <customFilters and="1">
            <customFilter operator="greaterThanOrEqual" val="3981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6F292A-418D-4E74-8680-F9912B6F3DCA}" name="PivotTable9" cacheId="0" applyNumberFormats="0" applyBorderFormats="0" applyFontFormats="0" applyPatternFormats="0" applyAlignmentFormats="0" applyWidthHeightFormats="1" dataCaption="Values" missingCaption="0" updatedVersion="8" minRefreshableVersion="5" useAutoFormatting="1" itemPrintTitles="1" createdVersion="8" indent="0" outline="1" outlineData="1" multipleFieldFilters="0" chartFormat="1">
  <location ref="B114:J129" firstHeaderRow="1" firstDataRow="2" firstDataCol="1" rowPageCount="1" colPageCount="1"/>
  <pivotFields count="18">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Col" showAll="0">
      <items count="8">
        <item x="3"/>
        <item x="5"/>
        <item x="1"/>
        <item x="4"/>
        <item x="0"/>
        <item x="6"/>
        <item x="2"/>
        <item t="default"/>
      </items>
    </pivotField>
    <pivotField axis="axisPage" multipleItemSelectionAllowed="1" showAll="0">
      <items count="5">
        <item h="1" x="3"/>
        <item h="1" x="1"/>
        <item x="0"/>
        <item h="1" x="2"/>
        <item t="default"/>
      </items>
    </pivotField>
    <pivotField showAll="0">
      <items count="3">
        <item x="0"/>
        <item x="1"/>
        <item t="default"/>
      </items>
    </pivotField>
    <pivotField showAll="0"/>
    <pivotField numFmtId="1" showAll="0"/>
    <pivotField showAll="0">
      <items count="4">
        <item x="1"/>
        <item x="0"/>
        <item x="2"/>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164" showAll="0"/>
    <pivotField numFmtId="9"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7"/>
  </rowFields>
  <rowItems count="14">
    <i>
      <x v="18"/>
    </i>
    <i>
      <x v="19"/>
    </i>
    <i>
      <x v="20"/>
    </i>
    <i>
      <x v="21"/>
    </i>
    <i>
      <x v="22"/>
    </i>
    <i>
      <x v="23"/>
    </i>
    <i>
      <x v="24"/>
    </i>
    <i>
      <x v="25"/>
    </i>
    <i>
      <x v="26"/>
    </i>
    <i>
      <x v="27"/>
    </i>
    <i>
      <x v="28"/>
    </i>
    <i>
      <x v="29"/>
    </i>
    <i>
      <x v="30"/>
    </i>
    <i t="grand">
      <x/>
    </i>
  </rowItems>
  <colFields count="1">
    <field x="3"/>
  </colFields>
  <colItems count="8">
    <i>
      <x/>
    </i>
    <i>
      <x v="1"/>
    </i>
    <i>
      <x v="2"/>
    </i>
    <i>
      <x v="3"/>
    </i>
    <i>
      <x v="4"/>
    </i>
    <i>
      <x v="5"/>
    </i>
    <i>
      <x v="6"/>
    </i>
    <i t="grand">
      <x/>
    </i>
  </colItems>
  <pageFields count="1">
    <pageField fld="4" hier="-1"/>
  </pageFields>
  <dataFields count="1">
    <dataField name="Sum of Annual Salary" fld="10" baseField="17" baseItem="1" numFmtId="6"/>
  </dataFields>
  <formats count="2">
    <format dxfId="75">
      <pivotArea field="9" type="button" dataOnly="0" labelOnly="1" outline="0"/>
    </format>
    <format dxfId="74">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0" format="33" series="1">
      <pivotArea type="data" outline="0" fieldPosition="0">
        <references count="2">
          <reference field="4294967294" count="1" selected="0">
            <x v="0"/>
          </reference>
          <reference field="3" count="1" selected="0">
            <x v="1"/>
          </reference>
        </references>
      </pivotArea>
    </chartFormat>
    <chartFormat chart="0" format="34" series="1">
      <pivotArea type="data" outline="0" fieldPosition="0">
        <references count="2">
          <reference field="4294967294" count="1" selected="0">
            <x v="0"/>
          </reference>
          <reference field="3" count="1" selected="0">
            <x v="2"/>
          </reference>
        </references>
      </pivotArea>
    </chartFormat>
    <chartFormat chart="0" format="35" series="1">
      <pivotArea type="data" outline="0" fieldPosition="0">
        <references count="2">
          <reference field="4294967294" count="1" selected="0">
            <x v="0"/>
          </reference>
          <reference field="3" count="1" selected="0">
            <x v="3"/>
          </reference>
        </references>
      </pivotArea>
    </chartFormat>
    <chartFormat chart="0" format="36" series="1">
      <pivotArea type="data" outline="0" fieldPosition="0">
        <references count="2">
          <reference field="4294967294" count="1" selected="0">
            <x v="0"/>
          </reference>
          <reference field="3" count="1" selected="0">
            <x v="4"/>
          </reference>
        </references>
      </pivotArea>
    </chartFormat>
    <chartFormat chart="0" format="37" series="1">
      <pivotArea type="data" outline="0" fieldPosition="0">
        <references count="2">
          <reference field="4294967294" count="1" selected="0">
            <x v="0"/>
          </reference>
          <reference field="3" count="1" selected="0">
            <x v="5"/>
          </reference>
        </references>
      </pivotArea>
    </chartFormat>
    <chartFormat chart="0" format="38"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9" type="dateBetween" evalOrder="-1" id="476" name="Hire Date">
      <autoFilter ref="A1">
        <filterColumn colId="0">
          <customFilters and="1">
            <customFilter operator="greaterThanOrEqual" val="3981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48B3B5-90DC-4A54-BCB4-C46BD77ABD7C}" name="PivotTable8" cacheId="0" applyNumberFormats="0" applyBorderFormats="0" applyFontFormats="0" applyPatternFormats="0" applyAlignmentFormats="0" applyWidthHeightFormats="1" dataCaption="Values" missingCaption="0" updatedVersion="8" minRefreshableVersion="5" useAutoFormatting="1" itemPrintTitles="1" createdVersion="8" indent="0" outline="1" outlineData="1" multipleFieldFilters="0" chartFormat="1">
  <location ref="B76:J91" firstHeaderRow="1" firstDataRow="2" firstDataCol="1" rowPageCount="1" colPageCount="1"/>
  <pivotFields count="18">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Col" showAll="0">
      <items count="8">
        <item x="3"/>
        <item x="5"/>
        <item x="1"/>
        <item x="4"/>
        <item x="0"/>
        <item x="6"/>
        <item x="2"/>
        <item t="default"/>
      </items>
    </pivotField>
    <pivotField axis="axisPage" multipleItemSelectionAllowed="1" showAll="0">
      <items count="5">
        <item h="1" x="3"/>
        <item x="1"/>
        <item h="1" x="0"/>
        <item h="1" x="2"/>
        <item t="default"/>
      </items>
    </pivotField>
    <pivotField showAll="0">
      <items count="3">
        <item x="0"/>
        <item x="1"/>
        <item t="default"/>
      </items>
    </pivotField>
    <pivotField showAll="0"/>
    <pivotField numFmtId="1" showAll="0"/>
    <pivotField showAll="0">
      <items count="4">
        <item x="1"/>
        <item x="0"/>
        <item x="2"/>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164" showAll="0"/>
    <pivotField numFmtId="9"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7"/>
  </rowFields>
  <rowItems count="14">
    <i>
      <x v="18"/>
    </i>
    <i>
      <x v="19"/>
    </i>
    <i>
      <x v="20"/>
    </i>
    <i>
      <x v="21"/>
    </i>
    <i>
      <x v="22"/>
    </i>
    <i>
      <x v="23"/>
    </i>
    <i>
      <x v="24"/>
    </i>
    <i>
      <x v="25"/>
    </i>
    <i>
      <x v="26"/>
    </i>
    <i>
      <x v="27"/>
    </i>
    <i>
      <x v="28"/>
    </i>
    <i>
      <x v="29"/>
    </i>
    <i>
      <x v="30"/>
    </i>
    <i t="grand">
      <x/>
    </i>
  </rowItems>
  <colFields count="1">
    <field x="3"/>
  </colFields>
  <colItems count="8">
    <i>
      <x/>
    </i>
    <i>
      <x v="1"/>
    </i>
    <i>
      <x v="2"/>
    </i>
    <i>
      <x v="3"/>
    </i>
    <i>
      <x v="4"/>
    </i>
    <i>
      <x v="5"/>
    </i>
    <i>
      <x v="6"/>
    </i>
    <i t="grand">
      <x/>
    </i>
  </colItems>
  <pageFields count="1">
    <pageField fld="4" hier="-1"/>
  </pageFields>
  <dataFields count="1">
    <dataField name="Sum of Annual Salary" fld="10" baseField="17" baseItem="1" numFmtId="6"/>
  </dataFields>
  <formats count="2">
    <format dxfId="77">
      <pivotArea field="9" type="button" dataOnly="0" labelOnly="1" outline="0"/>
    </format>
    <format dxfId="76">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0" format="33" series="1">
      <pivotArea type="data" outline="0" fieldPosition="0">
        <references count="2">
          <reference field="4294967294" count="1" selected="0">
            <x v="0"/>
          </reference>
          <reference field="3" count="1" selected="0">
            <x v="1"/>
          </reference>
        </references>
      </pivotArea>
    </chartFormat>
    <chartFormat chart="0" format="34" series="1">
      <pivotArea type="data" outline="0" fieldPosition="0">
        <references count="2">
          <reference field="4294967294" count="1" selected="0">
            <x v="0"/>
          </reference>
          <reference field="3" count="1" selected="0">
            <x v="2"/>
          </reference>
        </references>
      </pivotArea>
    </chartFormat>
    <chartFormat chart="0" format="35" series="1">
      <pivotArea type="data" outline="0" fieldPosition="0">
        <references count="2">
          <reference field="4294967294" count="1" selected="0">
            <x v="0"/>
          </reference>
          <reference field="3" count="1" selected="0">
            <x v="3"/>
          </reference>
        </references>
      </pivotArea>
    </chartFormat>
    <chartFormat chart="0" format="36" series="1">
      <pivotArea type="data" outline="0" fieldPosition="0">
        <references count="2">
          <reference field="4294967294" count="1" selected="0">
            <x v="0"/>
          </reference>
          <reference field="3" count="1" selected="0">
            <x v="4"/>
          </reference>
        </references>
      </pivotArea>
    </chartFormat>
    <chartFormat chart="0" format="37" series="1">
      <pivotArea type="data" outline="0" fieldPosition="0">
        <references count="2">
          <reference field="4294967294" count="1" selected="0">
            <x v="0"/>
          </reference>
          <reference field="3" count="1" selected="0">
            <x v="5"/>
          </reference>
        </references>
      </pivotArea>
    </chartFormat>
    <chartFormat chart="0" format="38"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9" type="dateBetween" evalOrder="-1" id="476" name="Hire Date">
      <autoFilter ref="A1">
        <filterColumn colId="0">
          <customFilters and="1">
            <customFilter operator="greaterThanOrEqual" val="3981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46D572E-2958-4F6B-943D-5C27CFD65190}" name="PivotTable7" cacheId="0" applyNumberFormats="0" applyBorderFormats="0" applyFontFormats="0" applyPatternFormats="0" applyAlignmentFormats="0" applyWidthHeightFormats="1" dataCaption="Values" missingCaption="0" updatedVersion="8" minRefreshableVersion="5" useAutoFormatting="1" itemPrintTitles="1" createdVersion="8" indent="0" outline="1" outlineData="1" multipleFieldFilters="0" chartFormat="1">
  <location ref="B40:J55" firstHeaderRow="1" firstDataRow="2" firstDataCol="1" rowPageCount="1" colPageCount="1"/>
  <pivotFields count="18">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Col" showAll="0">
      <items count="8">
        <item x="3"/>
        <item x="5"/>
        <item x="1"/>
        <item x="4"/>
        <item x="0"/>
        <item x="6"/>
        <item x="2"/>
        <item t="default"/>
      </items>
    </pivotField>
    <pivotField axis="axisPage" multipleItemSelectionAllowed="1" showAll="0">
      <items count="5">
        <item x="3"/>
        <item h="1" x="1"/>
        <item h="1" x="0"/>
        <item h="1" x="2"/>
        <item t="default"/>
      </items>
    </pivotField>
    <pivotField showAll="0">
      <items count="3">
        <item x="0"/>
        <item x="1"/>
        <item t="default"/>
      </items>
    </pivotField>
    <pivotField showAll="0"/>
    <pivotField numFmtId="1" showAll="0"/>
    <pivotField showAll="0">
      <items count="4">
        <item x="1"/>
        <item x="0"/>
        <item x="2"/>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164" showAll="0"/>
    <pivotField numFmtId="9"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7"/>
  </rowFields>
  <rowItems count="14">
    <i>
      <x v="18"/>
    </i>
    <i>
      <x v="19"/>
    </i>
    <i>
      <x v="20"/>
    </i>
    <i>
      <x v="21"/>
    </i>
    <i>
      <x v="22"/>
    </i>
    <i>
      <x v="23"/>
    </i>
    <i>
      <x v="24"/>
    </i>
    <i>
      <x v="25"/>
    </i>
    <i>
      <x v="26"/>
    </i>
    <i>
      <x v="27"/>
    </i>
    <i>
      <x v="28"/>
    </i>
    <i>
      <x v="29"/>
    </i>
    <i>
      <x v="30"/>
    </i>
    <i t="grand">
      <x/>
    </i>
  </rowItems>
  <colFields count="1">
    <field x="3"/>
  </colFields>
  <colItems count="8">
    <i>
      <x/>
    </i>
    <i>
      <x v="1"/>
    </i>
    <i>
      <x v="2"/>
    </i>
    <i>
      <x v="3"/>
    </i>
    <i>
      <x v="4"/>
    </i>
    <i>
      <x v="5"/>
    </i>
    <i>
      <x v="6"/>
    </i>
    <i t="grand">
      <x/>
    </i>
  </colItems>
  <pageFields count="1">
    <pageField fld="4" hier="-1"/>
  </pageFields>
  <dataFields count="1">
    <dataField name="Sum of Annual Salary" fld="10" baseField="17" baseItem="1" numFmtId="6"/>
  </dataFields>
  <formats count="2">
    <format dxfId="79">
      <pivotArea field="9" type="button" dataOnly="0" labelOnly="1" outline="0"/>
    </format>
    <format dxfId="78">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0" format="33" series="1">
      <pivotArea type="data" outline="0" fieldPosition="0">
        <references count="2">
          <reference field="4294967294" count="1" selected="0">
            <x v="0"/>
          </reference>
          <reference field="3" count="1" selected="0">
            <x v="1"/>
          </reference>
        </references>
      </pivotArea>
    </chartFormat>
    <chartFormat chart="0" format="34" series="1">
      <pivotArea type="data" outline="0" fieldPosition="0">
        <references count="2">
          <reference field="4294967294" count="1" selected="0">
            <x v="0"/>
          </reference>
          <reference field="3" count="1" selected="0">
            <x v="2"/>
          </reference>
        </references>
      </pivotArea>
    </chartFormat>
    <chartFormat chart="0" format="35" series="1">
      <pivotArea type="data" outline="0" fieldPosition="0">
        <references count="2">
          <reference field="4294967294" count="1" selected="0">
            <x v="0"/>
          </reference>
          <reference field="3" count="1" selected="0">
            <x v="3"/>
          </reference>
        </references>
      </pivotArea>
    </chartFormat>
    <chartFormat chart="0" format="36" series="1">
      <pivotArea type="data" outline="0" fieldPosition="0">
        <references count="2">
          <reference field="4294967294" count="1" selected="0">
            <x v="0"/>
          </reference>
          <reference field="3" count="1" selected="0">
            <x v="4"/>
          </reference>
        </references>
      </pivotArea>
    </chartFormat>
    <chartFormat chart="0" format="37" series="1">
      <pivotArea type="data" outline="0" fieldPosition="0">
        <references count="2">
          <reference field="4294967294" count="1" selected="0">
            <x v="0"/>
          </reference>
          <reference field="3" count="1" selected="0">
            <x v="5"/>
          </reference>
        </references>
      </pivotArea>
    </chartFormat>
    <chartFormat chart="0" format="38"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9" type="dateBetween" evalOrder="-1" id="476" name="Hire Date">
      <autoFilter ref="A1">
        <filterColumn colId="0">
          <customFilters and="1">
            <customFilter operator="greaterThanOrEqual" val="3981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3" name="AgeVsCountry"/>
    <pivotTable tabId="3" name="DeptVsEthinicity"/>
    <pivotTable tabId="3" name="TopBonusVsJobtitle"/>
    <pivotTable tabId="7" name="PivotTable10"/>
    <pivotTable tabId="7" name="PivotTable6"/>
    <pivotTable tabId="7" name="PivotTable7"/>
    <pivotTable tabId="7" name="PivotTable8"/>
    <pivotTable tabId="7" name="PivotTable9"/>
    <pivotTable tabId="3" name="PivotTable15"/>
  </pivotTables>
  <data>
    <tabular pivotCacheId="19249986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00000000-0013-0000-FFFF-FFFF02000000}" sourceName="Age Bracket">
  <pivotTables>
    <pivotTable tabId="3" name="AgeVsCountry"/>
    <pivotTable tabId="3" name="DeptVsEthinicity"/>
    <pivotTable tabId="3" name="TopBonusVsJobtitle"/>
    <pivotTable tabId="7" name="PivotTable10"/>
    <pivotTable tabId="7" name="PivotTable6"/>
    <pivotTable tabId="7" name="PivotTable7"/>
    <pivotTable tabId="7" name="PivotTable8"/>
    <pivotTable tabId="7" name="PivotTable9"/>
    <pivotTable tabId="3" name="PivotTable15"/>
  </pivotTables>
  <data>
    <tabular pivotCacheId="192499865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columnCount="2" style="SlicerStyleDark1" rowHeight="241300"/>
  <slicer name="Age Bracket" xr10:uid="{00000000-0014-0000-FFFF-FFFF02000000}" cache="Slicer_Age_Bracket" caption="Age Bracket" columnCount="3"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mployee_Sample_Data" displayName="Employee_Sample_Data" ref="A1:O1001" totalsRowShown="0" headerRowDxfId="87">
  <autoFilter ref="A1:O1001" xr:uid="{00000000-0009-0000-0100-000001000000}"/>
  <sortState xmlns:xlrd2="http://schemas.microsoft.com/office/spreadsheetml/2017/richdata2" ref="A2:O1001">
    <sortCondition descending="1" ref="J1:J1001"/>
  </sortState>
  <tableColumns count="15">
    <tableColumn id="1" xr3:uid="{00000000-0010-0000-0000-000001000000}" name="EEID" dataDxfId="86"/>
    <tableColumn id="2" xr3:uid="{00000000-0010-0000-0000-000002000000}" name="Full Name"/>
    <tableColumn id="3" xr3:uid="{00000000-0010-0000-0000-000003000000}" name="Job Title"/>
    <tableColumn id="4" xr3:uid="{00000000-0010-0000-0000-000004000000}" name="Department"/>
    <tableColumn id="5" xr3:uid="{00000000-0010-0000-0000-000005000000}" name="Business Unit"/>
    <tableColumn id="6" xr3:uid="{00000000-0010-0000-0000-000006000000}" name="Gender"/>
    <tableColumn id="7" xr3:uid="{00000000-0010-0000-0000-000007000000}" name="Ethnicity"/>
    <tableColumn id="8" xr3:uid="{00000000-0010-0000-0000-000008000000}" name="Age" dataDxfId="85"/>
    <tableColumn id="16" xr3:uid="{00000000-0010-0000-0000-000010000000}" name="Age Bracket" dataDxfId="84">
      <calculatedColumnFormula>IF(Employee_Sample_Data[[#This Row],[Age]]&lt;31,"Youth",IF(55&lt;Employee_Sample_Data[[#This Row],[Age]],"Adult","Old"))</calculatedColumnFormula>
    </tableColumn>
    <tableColumn id="9" xr3:uid="{00000000-0010-0000-0000-000009000000}" name="Hire Date" dataDxfId="83"/>
    <tableColumn id="10" xr3:uid="{00000000-0010-0000-0000-00000A000000}" name="Annual Salary" dataDxfId="82"/>
    <tableColumn id="11" xr3:uid="{00000000-0010-0000-0000-00000B000000}" name="Bonus %" dataDxfId="81"/>
    <tableColumn id="12" xr3:uid="{00000000-0010-0000-0000-00000C000000}" name="Country"/>
    <tableColumn id="13" xr3:uid="{00000000-0010-0000-0000-00000D000000}" name="City"/>
    <tableColumn id="14" xr3:uid="{00000000-0010-0000-0000-00000E000000}" name="Exit Date" dataDxfId="8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_Date" xr10:uid="{00000000-0013-0000-FFFF-FFFF03000000}" sourceName="Hire Date">
  <pivotTables>
    <pivotTable tabId="3" name="AgeVsCountry"/>
    <pivotTable tabId="3" name="DeptVsEthinicity"/>
    <pivotTable tabId="3" name="TopBonusVsJobtitle"/>
    <pivotTable tabId="7" name="PivotTable10"/>
    <pivotTable tabId="7" name="PivotTable6"/>
    <pivotTable tabId="7" name="PivotTable7"/>
    <pivotTable tabId="7" name="PivotTable8"/>
    <pivotTable tabId="7" name="PivotTable9"/>
    <pivotTable tabId="3" name="PivotTable15"/>
  </pivotTables>
  <state minimalRefreshVersion="6" lastRefreshVersion="6" pivotCacheId="1924998659" filterType="dateBetween">
    <selection startDate="2009-01-01T00:00:00" endDate="2021-12-31T00:00:00"/>
    <bounds startDate="199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xr10:uid="{00000000-0014-0000-FFFF-FFFF03000000}" cache="NativeTimeline_Hire_Date" caption="Hire Year" level="0" selectionLevel="0" scrollPosition="1992-01-01T00:00:00" style="My Custom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1"/>
  <sheetViews>
    <sheetView topLeftCell="G1" workbookViewId="0">
      <selection activeCell="C10" sqref="C10"/>
    </sheetView>
  </sheetViews>
  <sheetFormatPr defaultColWidth="22.08984375" defaultRowHeight="14.5" x14ac:dyDescent="0.35"/>
  <cols>
    <col min="1" max="1" width="22.08984375" style="1"/>
    <col min="8" max="9" width="22.08984375" style="2"/>
    <col min="10" max="10" width="22.08984375" style="3"/>
    <col min="11" max="11" width="22.08984375" style="4"/>
    <col min="12" max="12" width="22.08984375" style="5"/>
    <col min="15" max="15" width="22.08984375" style="3"/>
  </cols>
  <sheetData>
    <row r="1" spans="1:15" s="1" customFormat="1" x14ac:dyDescent="0.35">
      <c r="A1" s="1" t="s">
        <v>0</v>
      </c>
      <c r="B1" s="1" t="s">
        <v>1</v>
      </c>
      <c r="C1" s="1" t="s">
        <v>2</v>
      </c>
      <c r="D1" s="1" t="s">
        <v>3</v>
      </c>
      <c r="E1" s="1" t="s">
        <v>4</v>
      </c>
      <c r="F1" s="1" t="s">
        <v>5</v>
      </c>
      <c r="G1" s="1" t="s">
        <v>6</v>
      </c>
      <c r="H1" s="2" t="s">
        <v>7</v>
      </c>
      <c r="I1" s="2" t="s">
        <v>1983</v>
      </c>
      <c r="J1" s="3" t="s">
        <v>8</v>
      </c>
      <c r="K1" s="4" t="s">
        <v>9</v>
      </c>
      <c r="L1" s="5" t="s">
        <v>10</v>
      </c>
      <c r="M1" s="1" t="s">
        <v>11</v>
      </c>
      <c r="N1" s="1" t="s">
        <v>12</v>
      </c>
      <c r="O1" s="3" t="s">
        <v>13</v>
      </c>
    </row>
    <row r="2" spans="1:15" x14ac:dyDescent="0.35">
      <c r="A2" s="1" t="s">
        <v>489</v>
      </c>
      <c r="B2" t="s">
        <v>490</v>
      </c>
      <c r="C2" t="s">
        <v>42</v>
      </c>
      <c r="D2" t="s">
        <v>47</v>
      </c>
      <c r="E2" t="s">
        <v>48</v>
      </c>
      <c r="F2" t="s">
        <v>26</v>
      </c>
      <c r="G2" t="s">
        <v>19</v>
      </c>
      <c r="H2" s="2">
        <v>36</v>
      </c>
      <c r="I2" s="2" t="str">
        <f>IF(Employee_Sample_Data[[#This Row],[Age]]&lt;31,"Youth",IF(55&lt;Employee_Sample_Data[[#This Row],[Age]],"Adult","Old"))</f>
        <v>Old</v>
      </c>
      <c r="J2" s="3">
        <v>44556</v>
      </c>
      <c r="K2" s="4">
        <v>75119</v>
      </c>
      <c r="L2" s="5">
        <v>0</v>
      </c>
      <c r="M2" t="s">
        <v>20</v>
      </c>
      <c r="N2" t="s">
        <v>36</v>
      </c>
    </row>
    <row r="3" spans="1:15" x14ac:dyDescent="0.35">
      <c r="A3" s="1" t="s">
        <v>1629</v>
      </c>
      <c r="B3" t="s">
        <v>1630</v>
      </c>
      <c r="C3" t="s">
        <v>78</v>
      </c>
      <c r="D3" t="s">
        <v>58</v>
      </c>
      <c r="E3" t="s">
        <v>48</v>
      </c>
      <c r="F3" t="s">
        <v>18</v>
      </c>
      <c r="G3" t="s">
        <v>27</v>
      </c>
      <c r="H3" s="2">
        <v>47</v>
      </c>
      <c r="I3" s="2" t="str">
        <f>IF(Employee_Sample_Data[[#This Row],[Age]]&lt;31,"Youth",IF(55&lt;Employee_Sample_Data[[#This Row],[Age]],"Adult","Old"))</f>
        <v>Old</v>
      </c>
      <c r="J3" s="3">
        <v>44556</v>
      </c>
      <c r="K3" s="4">
        <v>243568</v>
      </c>
      <c r="L3" s="5">
        <v>0.33</v>
      </c>
      <c r="M3" t="s">
        <v>20</v>
      </c>
      <c r="N3" t="s">
        <v>59</v>
      </c>
    </row>
    <row r="4" spans="1:15" x14ac:dyDescent="0.35">
      <c r="A4" s="1" t="s">
        <v>404</v>
      </c>
      <c r="B4" t="s">
        <v>405</v>
      </c>
      <c r="C4" t="s">
        <v>1982</v>
      </c>
      <c r="D4" t="s">
        <v>33</v>
      </c>
      <c r="E4" t="s">
        <v>48</v>
      </c>
      <c r="F4" t="s">
        <v>26</v>
      </c>
      <c r="G4" t="s">
        <v>84</v>
      </c>
      <c r="H4" s="2">
        <v>45</v>
      </c>
      <c r="I4" s="2" t="str">
        <f>IF(Employee_Sample_Data[[#This Row],[Age]]&lt;31,"Youth",IF(55&lt;Employee_Sample_Data[[#This Row],[Age]],"Adult","Old"))</f>
        <v>Old</v>
      </c>
      <c r="J4" s="3">
        <v>44554</v>
      </c>
      <c r="K4" s="4">
        <v>144754</v>
      </c>
      <c r="L4" s="5">
        <v>0.15</v>
      </c>
      <c r="M4" t="s">
        <v>20</v>
      </c>
      <c r="N4" t="s">
        <v>43</v>
      </c>
    </row>
    <row r="5" spans="1:15" x14ac:dyDescent="0.35">
      <c r="A5" s="1" t="s">
        <v>1951</v>
      </c>
      <c r="B5" t="s">
        <v>1952</v>
      </c>
      <c r="C5" t="s">
        <v>32</v>
      </c>
      <c r="D5" t="s">
        <v>47</v>
      </c>
      <c r="E5" t="s">
        <v>48</v>
      </c>
      <c r="F5" t="s">
        <v>18</v>
      </c>
      <c r="G5" t="s">
        <v>27</v>
      </c>
      <c r="H5" s="2">
        <v>25</v>
      </c>
      <c r="I5" s="2" t="str">
        <f>IF(Employee_Sample_Data[[#This Row],[Age]]&lt;31,"Youth",IF(55&lt;Employee_Sample_Data[[#This Row],[Age]],"Adult","Old"))</f>
        <v>Youth</v>
      </c>
      <c r="J5" s="3">
        <v>44549</v>
      </c>
      <c r="K5" s="4">
        <v>150666</v>
      </c>
      <c r="L5" s="5">
        <v>0.23</v>
      </c>
      <c r="M5" t="s">
        <v>28</v>
      </c>
      <c r="N5" t="s">
        <v>133</v>
      </c>
    </row>
    <row r="6" spans="1:15" x14ac:dyDescent="0.35">
      <c r="A6" s="1" t="s">
        <v>1367</v>
      </c>
      <c r="B6" t="s">
        <v>1368</v>
      </c>
      <c r="C6" t="s">
        <v>67</v>
      </c>
      <c r="D6" t="s">
        <v>68</v>
      </c>
      <c r="E6" t="s">
        <v>48</v>
      </c>
      <c r="F6" t="s">
        <v>26</v>
      </c>
      <c r="G6" t="s">
        <v>27</v>
      </c>
      <c r="H6" s="2">
        <v>28</v>
      </c>
      <c r="I6" s="2" t="str">
        <f>IF(Employee_Sample_Data[[#This Row],[Age]]&lt;31,"Youth",IF(55&lt;Employee_Sample_Data[[#This Row],[Age]],"Adult","Old"))</f>
        <v>Youth</v>
      </c>
      <c r="J6" s="3">
        <v>44548</v>
      </c>
      <c r="K6" s="4">
        <v>95670</v>
      </c>
      <c r="L6" s="5">
        <v>0</v>
      </c>
      <c r="M6" t="s">
        <v>20</v>
      </c>
      <c r="N6" t="s">
        <v>43</v>
      </c>
    </row>
    <row r="7" spans="1:15" x14ac:dyDescent="0.35">
      <c r="A7" s="1" t="s">
        <v>593</v>
      </c>
      <c r="B7" t="s">
        <v>594</v>
      </c>
      <c r="C7" t="s">
        <v>78</v>
      </c>
      <c r="D7" t="s">
        <v>33</v>
      </c>
      <c r="E7" t="s">
        <v>48</v>
      </c>
      <c r="F7" t="s">
        <v>18</v>
      </c>
      <c r="G7" t="s">
        <v>84</v>
      </c>
      <c r="H7" s="2">
        <v>27</v>
      </c>
      <c r="I7" s="2" t="str">
        <f>IF(Employee_Sample_Data[[#This Row],[Age]]&lt;31,"Youth",IF(55&lt;Employee_Sample_Data[[#This Row],[Age]],"Adult","Old"))</f>
        <v>Youth</v>
      </c>
      <c r="J7" s="3">
        <v>44545</v>
      </c>
      <c r="K7" s="4">
        <v>255369</v>
      </c>
      <c r="L7" s="5">
        <v>0.33</v>
      </c>
      <c r="M7" t="s">
        <v>92</v>
      </c>
      <c r="N7" t="s">
        <v>217</v>
      </c>
    </row>
    <row r="8" spans="1:15" x14ac:dyDescent="0.35">
      <c r="A8" s="1" t="s">
        <v>1944</v>
      </c>
      <c r="B8" t="s">
        <v>1945</v>
      </c>
      <c r="C8" t="s">
        <v>51</v>
      </c>
      <c r="D8" t="s">
        <v>58</v>
      </c>
      <c r="E8" t="s">
        <v>34</v>
      </c>
      <c r="F8" t="s">
        <v>18</v>
      </c>
      <c r="G8" t="s">
        <v>27</v>
      </c>
      <c r="H8" s="2">
        <v>25</v>
      </c>
      <c r="I8" s="2" t="str">
        <f>IF(Employee_Sample_Data[[#This Row],[Age]]&lt;31,"Youth",IF(55&lt;Employee_Sample_Data[[#This Row],[Age]],"Adult","Old"))</f>
        <v>Youth</v>
      </c>
      <c r="J8" s="3">
        <v>44545</v>
      </c>
      <c r="K8" s="4">
        <v>114893</v>
      </c>
      <c r="L8" s="5">
        <v>0.06</v>
      </c>
      <c r="M8" t="s">
        <v>28</v>
      </c>
      <c r="N8" t="s">
        <v>133</v>
      </c>
    </row>
    <row r="9" spans="1:15" x14ac:dyDescent="0.35">
      <c r="A9" s="1" t="s">
        <v>887</v>
      </c>
      <c r="B9" t="s">
        <v>888</v>
      </c>
      <c r="C9" t="s">
        <v>46</v>
      </c>
      <c r="D9" t="s">
        <v>47</v>
      </c>
      <c r="E9" t="s">
        <v>25</v>
      </c>
      <c r="F9" t="s">
        <v>18</v>
      </c>
      <c r="G9" t="s">
        <v>35</v>
      </c>
      <c r="H9" s="2">
        <v>26</v>
      </c>
      <c r="I9" s="2" t="str">
        <f>IF(Employee_Sample_Data[[#This Row],[Age]]&lt;31,"Youth",IF(55&lt;Employee_Sample_Data[[#This Row],[Age]],"Adult","Old"))</f>
        <v>Youth</v>
      </c>
      <c r="J9" s="3">
        <v>44521</v>
      </c>
      <c r="K9" s="4">
        <v>63137</v>
      </c>
      <c r="L9" s="5">
        <v>0</v>
      </c>
      <c r="M9" t="s">
        <v>20</v>
      </c>
      <c r="N9" t="s">
        <v>36</v>
      </c>
    </row>
    <row r="10" spans="1:15" x14ac:dyDescent="0.35">
      <c r="A10" s="1" t="s">
        <v>1123</v>
      </c>
      <c r="B10" t="s">
        <v>1124</v>
      </c>
      <c r="C10" t="s">
        <v>51</v>
      </c>
      <c r="D10" t="s">
        <v>58</v>
      </c>
      <c r="E10" t="s">
        <v>48</v>
      </c>
      <c r="F10" t="s">
        <v>18</v>
      </c>
      <c r="G10" t="s">
        <v>27</v>
      </c>
      <c r="H10" s="2">
        <v>52</v>
      </c>
      <c r="I10" s="2" t="str">
        <f>IF(Employee_Sample_Data[[#This Row],[Age]]&lt;31,"Youth",IF(55&lt;Employee_Sample_Data[[#This Row],[Age]],"Adult","Old"))</f>
        <v>Old</v>
      </c>
      <c r="J10" s="3">
        <v>44519</v>
      </c>
      <c r="K10" s="4">
        <v>111006</v>
      </c>
      <c r="L10" s="5">
        <v>0.08</v>
      </c>
      <c r="M10" t="s">
        <v>28</v>
      </c>
      <c r="N10" t="s">
        <v>29</v>
      </c>
    </row>
    <row r="11" spans="1:15" x14ac:dyDescent="0.35">
      <c r="A11" s="1" t="s">
        <v>211</v>
      </c>
      <c r="B11" t="s">
        <v>212</v>
      </c>
      <c r="C11" t="s">
        <v>51</v>
      </c>
      <c r="D11" t="s">
        <v>58</v>
      </c>
      <c r="E11" t="s">
        <v>34</v>
      </c>
      <c r="F11" t="s">
        <v>18</v>
      </c>
      <c r="G11" t="s">
        <v>84</v>
      </c>
      <c r="H11" s="2">
        <v>38</v>
      </c>
      <c r="I11" s="2" t="str">
        <f>IF(Employee_Sample_Data[[#This Row],[Age]]&lt;31,"Youth",IF(55&lt;Employee_Sample_Data[[#This Row],[Age]],"Adult","Old"))</f>
        <v>Old</v>
      </c>
      <c r="J11" s="3">
        <v>44516</v>
      </c>
      <c r="K11" s="4">
        <v>109812</v>
      </c>
      <c r="L11" s="5">
        <v>0.09</v>
      </c>
      <c r="M11" t="s">
        <v>92</v>
      </c>
      <c r="N11" t="s">
        <v>93</v>
      </c>
    </row>
    <row r="12" spans="1:15" x14ac:dyDescent="0.35">
      <c r="A12" s="1" t="s">
        <v>1093</v>
      </c>
      <c r="B12" t="s">
        <v>1094</v>
      </c>
      <c r="C12" t="s">
        <v>107</v>
      </c>
      <c r="D12" t="s">
        <v>68</v>
      </c>
      <c r="E12" t="s">
        <v>34</v>
      </c>
      <c r="F12" t="s">
        <v>26</v>
      </c>
      <c r="G12" t="s">
        <v>27</v>
      </c>
      <c r="H12" s="2">
        <v>29</v>
      </c>
      <c r="I12" s="2" t="str">
        <f>IF(Employee_Sample_Data[[#This Row],[Age]]&lt;31,"Youth",IF(55&lt;Employee_Sample_Data[[#This Row],[Age]],"Adult","Old"))</f>
        <v>Youth</v>
      </c>
      <c r="J12" s="3">
        <v>44515</v>
      </c>
      <c r="K12" s="4">
        <v>91782</v>
      </c>
      <c r="L12" s="5">
        <v>0</v>
      </c>
      <c r="M12" t="s">
        <v>28</v>
      </c>
      <c r="N12" t="s">
        <v>29</v>
      </c>
    </row>
    <row r="13" spans="1:15" x14ac:dyDescent="0.35">
      <c r="A13" s="1" t="s">
        <v>1357</v>
      </c>
      <c r="B13" t="s">
        <v>1358</v>
      </c>
      <c r="C13" t="s">
        <v>78</v>
      </c>
      <c r="D13" t="s">
        <v>33</v>
      </c>
      <c r="E13" t="s">
        <v>17</v>
      </c>
      <c r="F13" t="s">
        <v>18</v>
      </c>
      <c r="G13" t="s">
        <v>27</v>
      </c>
      <c r="H13" s="2">
        <v>25</v>
      </c>
      <c r="I13" s="2" t="str">
        <f>IF(Employee_Sample_Data[[#This Row],[Age]]&lt;31,"Youth",IF(55&lt;Employee_Sample_Data[[#This Row],[Age]],"Adult","Old"))</f>
        <v>Youth</v>
      </c>
      <c r="J13" s="3">
        <v>44515</v>
      </c>
      <c r="K13" s="4">
        <v>210708</v>
      </c>
      <c r="L13" s="5">
        <v>0.33</v>
      </c>
      <c r="M13" t="s">
        <v>20</v>
      </c>
      <c r="N13" t="s">
        <v>36</v>
      </c>
    </row>
    <row r="14" spans="1:15" x14ac:dyDescent="0.35">
      <c r="A14" s="1" t="s">
        <v>413</v>
      </c>
      <c r="B14" t="s">
        <v>414</v>
      </c>
      <c r="C14" t="s">
        <v>24</v>
      </c>
      <c r="D14" t="s">
        <v>16</v>
      </c>
      <c r="E14" t="s">
        <v>17</v>
      </c>
      <c r="F14" t="s">
        <v>26</v>
      </c>
      <c r="G14" t="s">
        <v>27</v>
      </c>
      <c r="H14" s="2">
        <v>46</v>
      </c>
      <c r="I14" s="2" t="str">
        <f>IF(Employee_Sample_Data[[#This Row],[Age]]&lt;31,"Youth",IF(55&lt;Employee_Sample_Data[[#This Row],[Age]],"Adult","Old"))</f>
        <v>Old</v>
      </c>
      <c r="J14" s="3">
        <v>44495</v>
      </c>
      <c r="K14" s="4">
        <v>94790</v>
      </c>
      <c r="L14" s="5">
        <v>0</v>
      </c>
      <c r="M14" t="s">
        <v>28</v>
      </c>
      <c r="N14" t="s">
        <v>29</v>
      </c>
    </row>
    <row r="15" spans="1:15" x14ac:dyDescent="0.35">
      <c r="A15" s="1" t="s">
        <v>65</v>
      </c>
      <c r="B15" t="s">
        <v>66</v>
      </c>
      <c r="C15" t="s">
        <v>67</v>
      </c>
      <c r="D15" t="s">
        <v>68</v>
      </c>
      <c r="E15" t="s">
        <v>34</v>
      </c>
      <c r="F15" t="s">
        <v>18</v>
      </c>
      <c r="G15" t="s">
        <v>35</v>
      </c>
      <c r="H15" s="2">
        <v>27</v>
      </c>
      <c r="I15" s="2" t="str">
        <f>IF(Employee_Sample_Data[[#This Row],[Age]]&lt;31,"Youth",IF(55&lt;Employee_Sample_Data[[#This Row],[Age]],"Adult","Old"))</f>
        <v>Youth</v>
      </c>
      <c r="J15" s="3">
        <v>44490</v>
      </c>
      <c r="K15" s="4">
        <v>109851</v>
      </c>
      <c r="L15" s="5">
        <v>0</v>
      </c>
      <c r="M15" t="s">
        <v>20</v>
      </c>
      <c r="N15" t="s">
        <v>21</v>
      </c>
    </row>
    <row r="16" spans="1:15" x14ac:dyDescent="0.35">
      <c r="A16" s="1" t="s">
        <v>1078</v>
      </c>
      <c r="B16" t="s">
        <v>1079</v>
      </c>
      <c r="C16" t="s">
        <v>32</v>
      </c>
      <c r="D16" t="s">
        <v>64</v>
      </c>
      <c r="E16" t="s">
        <v>25</v>
      </c>
      <c r="F16" t="s">
        <v>26</v>
      </c>
      <c r="G16" t="s">
        <v>35</v>
      </c>
      <c r="H16" s="2">
        <v>50</v>
      </c>
      <c r="I16" s="2" t="str">
        <f>IF(Employee_Sample_Data[[#This Row],[Age]]&lt;31,"Youth",IF(55&lt;Employee_Sample_Data[[#This Row],[Age]],"Adult","Old"))</f>
        <v>Old</v>
      </c>
      <c r="J16" s="3">
        <v>44486</v>
      </c>
      <c r="K16" s="4">
        <v>172180</v>
      </c>
      <c r="L16" s="5">
        <v>0.3</v>
      </c>
      <c r="M16" t="s">
        <v>20</v>
      </c>
      <c r="N16" t="s">
        <v>87</v>
      </c>
    </row>
    <row r="17" spans="1:15" x14ac:dyDescent="0.35">
      <c r="A17" s="1" t="s">
        <v>662</v>
      </c>
      <c r="B17" t="s">
        <v>663</v>
      </c>
      <c r="C17" t="s">
        <v>42</v>
      </c>
      <c r="D17" t="s">
        <v>58</v>
      </c>
      <c r="E17" t="s">
        <v>34</v>
      </c>
      <c r="F17" t="s">
        <v>26</v>
      </c>
      <c r="G17" t="s">
        <v>35</v>
      </c>
      <c r="H17" s="2">
        <v>27</v>
      </c>
      <c r="I17" s="2" t="str">
        <f>IF(Employee_Sample_Data[[#This Row],[Age]]&lt;31,"Youth",IF(55&lt;Employee_Sample_Data[[#This Row],[Age]],"Adult","Old"))</f>
        <v>Youth</v>
      </c>
      <c r="J17" s="3">
        <v>44482</v>
      </c>
      <c r="K17" s="4">
        <v>74077</v>
      </c>
      <c r="L17" s="5">
        <v>0</v>
      </c>
      <c r="M17" t="s">
        <v>20</v>
      </c>
      <c r="N17" t="s">
        <v>21</v>
      </c>
    </row>
    <row r="18" spans="1:15" x14ac:dyDescent="0.35">
      <c r="A18" s="1" t="s">
        <v>1842</v>
      </c>
      <c r="B18" t="s">
        <v>1843</v>
      </c>
      <c r="C18" t="s">
        <v>112</v>
      </c>
      <c r="D18" t="s">
        <v>68</v>
      </c>
      <c r="E18" t="s">
        <v>34</v>
      </c>
      <c r="F18" t="s">
        <v>26</v>
      </c>
      <c r="G18" t="s">
        <v>84</v>
      </c>
      <c r="H18" s="2">
        <v>32</v>
      </c>
      <c r="I18" s="2" t="str">
        <f>IF(Employee_Sample_Data[[#This Row],[Age]]&lt;31,"Youth",IF(55&lt;Employee_Sample_Data[[#This Row],[Age]],"Adult","Old"))</f>
        <v>Old</v>
      </c>
      <c r="J18" s="3">
        <v>44478</v>
      </c>
      <c r="K18" s="4">
        <v>102298</v>
      </c>
      <c r="L18" s="5">
        <v>0.13</v>
      </c>
      <c r="M18" t="s">
        <v>92</v>
      </c>
      <c r="N18" t="s">
        <v>98</v>
      </c>
    </row>
    <row r="19" spans="1:15" x14ac:dyDescent="0.35">
      <c r="A19" s="1" t="s">
        <v>382</v>
      </c>
      <c r="B19" t="s">
        <v>383</v>
      </c>
      <c r="C19" t="s">
        <v>247</v>
      </c>
      <c r="D19" t="s">
        <v>16</v>
      </c>
      <c r="E19" t="s">
        <v>34</v>
      </c>
      <c r="F19" t="s">
        <v>18</v>
      </c>
      <c r="G19" t="s">
        <v>35</v>
      </c>
      <c r="H19" s="2">
        <v>28</v>
      </c>
      <c r="I19" s="2" t="str">
        <f>IF(Employee_Sample_Data[[#This Row],[Age]]&lt;31,"Youth",IF(55&lt;Employee_Sample_Data[[#This Row],[Age]],"Adult","Old"))</f>
        <v>Youth</v>
      </c>
      <c r="J19" s="3">
        <v>44477</v>
      </c>
      <c r="K19" s="4">
        <v>64475</v>
      </c>
      <c r="L19" s="5">
        <v>0</v>
      </c>
      <c r="M19" t="s">
        <v>20</v>
      </c>
      <c r="N19" t="s">
        <v>43</v>
      </c>
    </row>
    <row r="20" spans="1:15" x14ac:dyDescent="0.35">
      <c r="A20" s="1" t="s">
        <v>264</v>
      </c>
      <c r="B20" t="s">
        <v>265</v>
      </c>
      <c r="C20" t="s">
        <v>247</v>
      </c>
      <c r="D20" t="s">
        <v>16</v>
      </c>
      <c r="E20" t="s">
        <v>25</v>
      </c>
      <c r="F20" t="s">
        <v>18</v>
      </c>
      <c r="G20" t="s">
        <v>84</v>
      </c>
      <c r="H20" s="2">
        <v>32</v>
      </c>
      <c r="I20" s="2" t="str">
        <f>IF(Employee_Sample_Data[[#This Row],[Age]]&lt;31,"Youth",IF(55&lt;Employee_Sample_Data[[#This Row],[Age]],"Adult","Old"))</f>
        <v>Old</v>
      </c>
      <c r="J20" s="3">
        <v>44474</v>
      </c>
      <c r="K20" s="4">
        <v>88072</v>
      </c>
      <c r="L20" s="5">
        <v>0</v>
      </c>
      <c r="M20" t="s">
        <v>92</v>
      </c>
      <c r="N20" t="s">
        <v>217</v>
      </c>
    </row>
    <row r="21" spans="1:15" x14ac:dyDescent="0.35">
      <c r="A21" s="1" t="s">
        <v>368</v>
      </c>
      <c r="B21" t="s">
        <v>369</v>
      </c>
      <c r="C21" t="s">
        <v>174</v>
      </c>
      <c r="D21" t="s">
        <v>68</v>
      </c>
      <c r="E21" t="s">
        <v>34</v>
      </c>
      <c r="F21" t="s">
        <v>26</v>
      </c>
      <c r="G21" t="s">
        <v>35</v>
      </c>
      <c r="H21" s="2">
        <v>30</v>
      </c>
      <c r="I21" s="2" t="str">
        <f>IF(Employee_Sample_Data[[#This Row],[Age]]&lt;31,"Youth",IF(55&lt;Employee_Sample_Data[[#This Row],[Age]],"Adult","Old"))</f>
        <v>Youth</v>
      </c>
      <c r="J21" s="3">
        <v>44471</v>
      </c>
      <c r="K21" s="4">
        <v>88758</v>
      </c>
      <c r="L21" s="5">
        <v>0</v>
      </c>
      <c r="M21" t="s">
        <v>20</v>
      </c>
      <c r="N21" t="s">
        <v>21</v>
      </c>
    </row>
    <row r="22" spans="1:15" x14ac:dyDescent="0.35">
      <c r="A22" s="1" t="s">
        <v>1359</v>
      </c>
      <c r="B22" t="s">
        <v>1360</v>
      </c>
      <c r="C22" t="s">
        <v>298</v>
      </c>
      <c r="D22" t="s">
        <v>16</v>
      </c>
      <c r="E22" t="s">
        <v>48</v>
      </c>
      <c r="F22" t="s">
        <v>26</v>
      </c>
      <c r="G22" t="s">
        <v>84</v>
      </c>
      <c r="H22" s="2">
        <v>40</v>
      </c>
      <c r="I22" s="2" t="str">
        <f>IF(Employee_Sample_Data[[#This Row],[Age]]&lt;31,"Youth",IF(55&lt;Employee_Sample_Data[[#This Row],[Age]],"Adult","Old"))</f>
        <v>Old</v>
      </c>
      <c r="J22" s="3">
        <v>44465</v>
      </c>
      <c r="K22" s="4">
        <v>87770</v>
      </c>
      <c r="L22" s="5">
        <v>0</v>
      </c>
      <c r="M22" t="s">
        <v>20</v>
      </c>
      <c r="N22" t="s">
        <v>59</v>
      </c>
    </row>
    <row r="23" spans="1:15" x14ac:dyDescent="0.35">
      <c r="A23" s="1" t="s">
        <v>1059</v>
      </c>
      <c r="B23" t="s">
        <v>1060</v>
      </c>
      <c r="C23" t="s">
        <v>78</v>
      </c>
      <c r="D23" t="s">
        <v>64</v>
      </c>
      <c r="E23" t="s">
        <v>34</v>
      </c>
      <c r="F23" t="s">
        <v>18</v>
      </c>
      <c r="G23" t="s">
        <v>27</v>
      </c>
      <c r="H23" s="2">
        <v>45</v>
      </c>
      <c r="I23" s="2" t="str">
        <f>IF(Employee_Sample_Data[[#This Row],[Age]]&lt;31,"Youth",IF(55&lt;Employee_Sample_Data[[#This Row],[Age]],"Adult","Old"))</f>
        <v>Old</v>
      </c>
      <c r="J23" s="3">
        <v>44461</v>
      </c>
      <c r="K23" s="4">
        <v>201396</v>
      </c>
      <c r="L23" s="5">
        <v>0.32</v>
      </c>
      <c r="M23" t="s">
        <v>20</v>
      </c>
      <c r="N23" t="s">
        <v>55</v>
      </c>
    </row>
    <row r="24" spans="1:15" x14ac:dyDescent="0.35">
      <c r="A24" s="1" t="s">
        <v>164</v>
      </c>
      <c r="B24" t="s">
        <v>165</v>
      </c>
      <c r="C24" t="s">
        <v>123</v>
      </c>
      <c r="D24" t="s">
        <v>79</v>
      </c>
      <c r="E24" t="s">
        <v>25</v>
      </c>
      <c r="F24" t="s">
        <v>18</v>
      </c>
      <c r="G24" t="s">
        <v>19</v>
      </c>
      <c r="H24" s="2">
        <v>27</v>
      </c>
      <c r="I24" s="2" t="str">
        <f>IF(Employee_Sample_Data[[#This Row],[Age]]&lt;31,"Youth",IF(55&lt;Employee_Sample_Data[[#This Row],[Age]],"Adult","Old"))</f>
        <v>Youth</v>
      </c>
      <c r="J24" s="3">
        <v>44460</v>
      </c>
      <c r="K24" s="4">
        <v>68728</v>
      </c>
      <c r="L24" s="5">
        <v>0</v>
      </c>
      <c r="M24" t="s">
        <v>20</v>
      </c>
      <c r="N24" t="s">
        <v>43</v>
      </c>
    </row>
    <row r="25" spans="1:15" x14ac:dyDescent="0.35">
      <c r="A25" s="1" t="s">
        <v>1244</v>
      </c>
      <c r="B25" t="s">
        <v>1245</v>
      </c>
      <c r="C25" t="s">
        <v>32</v>
      </c>
      <c r="D25" t="s">
        <v>79</v>
      </c>
      <c r="E25" t="s">
        <v>17</v>
      </c>
      <c r="F25" t="s">
        <v>26</v>
      </c>
      <c r="G25" t="s">
        <v>27</v>
      </c>
      <c r="H25" s="2">
        <v>29</v>
      </c>
      <c r="I25" s="2" t="str">
        <f>IF(Employee_Sample_Data[[#This Row],[Age]]&lt;31,"Youth",IF(55&lt;Employee_Sample_Data[[#This Row],[Age]],"Adult","Old"))</f>
        <v>Youth</v>
      </c>
      <c r="J25" s="3">
        <v>44454</v>
      </c>
      <c r="K25" s="4">
        <v>199783</v>
      </c>
      <c r="L25" s="5">
        <v>0.21</v>
      </c>
      <c r="M25" t="s">
        <v>20</v>
      </c>
      <c r="N25" t="s">
        <v>36</v>
      </c>
      <c r="O25" s="3">
        <v>44661</v>
      </c>
    </row>
    <row r="26" spans="1:15" x14ac:dyDescent="0.35">
      <c r="A26" s="1" t="s">
        <v>923</v>
      </c>
      <c r="B26" t="s">
        <v>924</v>
      </c>
      <c r="C26" t="s">
        <v>1982</v>
      </c>
      <c r="D26" t="s">
        <v>79</v>
      </c>
      <c r="E26" t="s">
        <v>25</v>
      </c>
      <c r="F26" t="s">
        <v>18</v>
      </c>
      <c r="G26" t="s">
        <v>27</v>
      </c>
      <c r="H26" s="2">
        <v>25</v>
      </c>
      <c r="I26" s="2" t="str">
        <f>IF(Employee_Sample_Data[[#This Row],[Age]]&lt;31,"Youth",IF(55&lt;Employee_Sample_Data[[#This Row],[Age]],"Adult","Old"))</f>
        <v>Youth</v>
      </c>
      <c r="J26" s="3">
        <v>44453</v>
      </c>
      <c r="K26" s="4">
        <v>136810</v>
      </c>
      <c r="L26" s="5">
        <v>0.14000000000000001</v>
      </c>
      <c r="M26" t="s">
        <v>28</v>
      </c>
      <c r="N26" t="s">
        <v>29</v>
      </c>
    </row>
    <row r="27" spans="1:15" x14ac:dyDescent="0.35">
      <c r="A27" s="1" t="s">
        <v>1695</v>
      </c>
      <c r="B27" t="s">
        <v>1696</v>
      </c>
      <c r="C27" t="s">
        <v>206</v>
      </c>
      <c r="D27" t="s">
        <v>16</v>
      </c>
      <c r="E27" t="s">
        <v>25</v>
      </c>
      <c r="F27" t="s">
        <v>18</v>
      </c>
      <c r="G27" t="s">
        <v>27</v>
      </c>
      <c r="H27" s="2">
        <v>50</v>
      </c>
      <c r="I27" s="2" t="str">
        <f>IF(Employee_Sample_Data[[#This Row],[Age]]&lt;31,"Youth",IF(55&lt;Employee_Sample_Data[[#This Row],[Age]],"Adult","Old"))</f>
        <v>Old</v>
      </c>
      <c r="J27" s="3">
        <v>44445</v>
      </c>
      <c r="K27" s="4">
        <v>83418</v>
      </c>
      <c r="L27" s="5">
        <v>0</v>
      </c>
      <c r="M27" t="s">
        <v>28</v>
      </c>
      <c r="N27" t="s">
        <v>73</v>
      </c>
    </row>
    <row r="28" spans="1:15" x14ac:dyDescent="0.35">
      <c r="A28" s="1" t="s">
        <v>194</v>
      </c>
      <c r="B28" t="s">
        <v>195</v>
      </c>
      <c r="C28" t="s">
        <v>54</v>
      </c>
      <c r="D28" t="s">
        <v>33</v>
      </c>
      <c r="E28" t="s">
        <v>48</v>
      </c>
      <c r="F28" t="s">
        <v>18</v>
      </c>
      <c r="G28" t="s">
        <v>19</v>
      </c>
      <c r="H28" s="2">
        <v>36</v>
      </c>
      <c r="I28" s="2" t="str">
        <f>IF(Employee_Sample_Data[[#This Row],[Age]]&lt;31,"Youth",IF(55&lt;Employee_Sample_Data[[#This Row],[Age]],"Adult","Old"))</f>
        <v>Old</v>
      </c>
      <c r="J28" s="3">
        <v>44435</v>
      </c>
      <c r="K28" s="4">
        <v>48906</v>
      </c>
      <c r="L28" s="5">
        <v>0</v>
      </c>
      <c r="M28" t="s">
        <v>20</v>
      </c>
      <c r="N28" t="s">
        <v>55</v>
      </c>
    </row>
    <row r="29" spans="1:15" x14ac:dyDescent="0.35">
      <c r="A29" s="1" t="s">
        <v>447</v>
      </c>
      <c r="B29" t="s">
        <v>784</v>
      </c>
      <c r="C29" t="s">
        <v>78</v>
      </c>
      <c r="D29" t="s">
        <v>79</v>
      </c>
      <c r="E29" t="s">
        <v>34</v>
      </c>
      <c r="F29" t="s">
        <v>26</v>
      </c>
      <c r="G29" t="s">
        <v>27</v>
      </c>
      <c r="H29" s="2">
        <v>38</v>
      </c>
      <c r="I29" s="2" t="str">
        <f>IF(Employee_Sample_Data[[#This Row],[Age]]&lt;31,"Youth",IF(55&lt;Employee_Sample_Data[[#This Row],[Age]],"Adult","Old"))</f>
        <v>Old</v>
      </c>
      <c r="J29" s="3">
        <v>44433</v>
      </c>
      <c r="K29" s="4">
        <v>255230</v>
      </c>
      <c r="L29" s="5">
        <v>0.36</v>
      </c>
      <c r="M29" t="s">
        <v>20</v>
      </c>
      <c r="N29" t="s">
        <v>59</v>
      </c>
    </row>
    <row r="30" spans="1:15" x14ac:dyDescent="0.35">
      <c r="A30" s="1" t="s">
        <v>1049</v>
      </c>
      <c r="B30" t="s">
        <v>1050</v>
      </c>
      <c r="C30" t="s">
        <v>51</v>
      </c>
      <c r="D30" t="s">
        <v>16</v>
      </c>
      <c r="E30" t="s">
        <v>17</v>
      </c>
      <c r="F30" t="s">
        <v>26</v>
      </c>
      <c r="G30" t="s">
        <v>35</v>
      </c>
      <c r="H30" s="2">
        <v>46</v>
      </c>
      <c r="I30" s="2" t="str">
        <f>IF(Employee_Sample_Data[[#This Row],[Age]]&lt;31,"Youth",IF(55&lt;Employee_Sample_Data[[#This Row],[Age]],"Adult","Old"))</f>
        <v>Old</v>
      </c>
      <c r="J30" s="3">
        <v>44419</v>
      </c>
      <c r="K30" s="4">
        <v>127559</v>
      </c>
      <c r="L30" s="5">
        <v>0.1</v>
      </c>
      <c r="M30" t="s">
        <v>20</v>
      </c>
      <c r="N30" t="s">
        <v>59</v>
      </c>
    </row>
    <row r="31" spans="1:15" x14ac:dyDescent="0.35">
      <c r="A31" s="1" t="s">
        <v>1181</v>
      </c>
      <c r="B31" t="s">
        <v>1182</v>
      </c>
      <c r="C31" t="s">
        <v>123</v>
      </c>
      <c r="D31" t="s">
        <v>47</v>
      </c>
      <c r="E31" t="s">
        <v>34</v>
      </c>
      <c r="F31" t="s">
        <v>26</v>
      </c>
      <c r="G31" t="s">
        <v>27</v>
      </c>
      <c r="H31" s="2">
        <v>55</v>
      </c>
      <c r="I31" s="2" t="str">
        <f>IF(Employee_Sample_Data[[#This Row],[Age]]&lt;31,"Youth",IF(55&lt;Employee_Sample_Data[[#This Row],[Age]],"Adult","Old"))</f>
        <v>Old</v>
      </c>
      <c r="J31" s="3">
        <v>44410</v>
      </c>
      <c r="K31" s="4">
        <v>67130</v>
      </c>
      <c r="L31" s="5">
        <v>0</v>
      </c>
      <c r="M31" t="s">
        <v>20</v>
      </c>
      <c r="N31" t="s">
        <v>55</v>
      </c>
    </row>
    <row r="32" spans="1:15" x14ac:dyDescent="0.35">
      <c r="A32" s="1" t="s">
        <v>684</v>
      </c>
      <c r="B32" t="s">
        <v>685</v>
      </c>
      <c r="C32" t="s">
        <v>54</v>
      </c>
      <c r="D32" t="s">
        <v>47</v>
      </c>
      <c r="E32" t="s">
        <v>34</v>
      </c>
      <c r="F32" t="s">
        <v>26</v>
      </c>
      <c r="G32" t="s">
        <v>27</v>
      </c>
      <c r="H32" s="2">
        <v>25</v>
      </c>
      <c r="I32" s="2" t="str">
        <f>IF(Employee_Sample_Data[[#This Row],[Age]]&lt;31,"Youth",IF(55&lt;Employee_Sample_Data[[#This Row],[Age]],"Adult","Old"))</f>
        <v>Youth</v>
      </c>
      <c r="J32" s="3">
        <v>44405</v>
      </c>
      <c r="K32" s="4">
        <v>46845</v>
      </c>
      <c r="L32" s="5">
        <v>0</v>
      </c>
      <c r="M32" t="s">
        <v>20</v>
      </c>
      <c r="N32" t="s">
        <v>55</v>
      </c>
    </row>
    <row r="33" spans="1:15" x14ac:dyDescent="0.35">
      <c r="A33" s="1" t="s">
        <v>739</v>
      </c>
      <c r="B33" t="s">
        <v>740</v>
      </c>
      <c r="C33" t="s">
        <v>32</v>
      </c>
      <c r="D33" t="s">
        <v>16</v>
      </c>
      <c r="E33" t="s">
        <v>34</v>
      </c>
      <c r="F33" t="s">
        <v>18</v>
      </c>
      <c r="G33" t="s">
        <v>35</v>
      </c>
      <c r="H33" s="2">
        <v>26</v>
      </c>
      <c r="I33" s="2" t="str">
        <f>IF(Employee_Sample_Data[[#This Row],[Age]]&lt;31,"Youth",IF(55&lt;Employee_Sample_Data[[#This Row],[Age]],"Adult","Old"))</f>
        <v>Youth</v>
      </c>
      <c r="J33" s="3">
        <v>44403</v>
      </c>
      <c r="K33" s="4">
        <v>151108</v>
      </c>
      <c r="L33" s="5">
        <v>0.22</v>
      </c>
      <c r="M33" t="s">
        <v>20</v>
      </c>
      <c r="N33" t="s">
        <v>43</v>
      </c>
    </row>
    <row r="34" spans="1:15" x14ac:dyDescent="0.35">
      <c r="A34" s="1" t="s">
        <v>1410</v>
      </c>
      <c r="B34" t="s">
        <v>1411</v>
      </c>
      <c r="C34" t="s">
        <v>1982</v>
      </c>
      <c r="D34" t="s">
        <v>79</v>
      </c>
      <c r="E34" t="s">
        <v>25</v>
      </c>
      <c r="F34" t="s">
        <v>26</v>
      </c>
      <c r="G34" t="s">
        <v>27</v>
      </c>
      <c r="H34" s="2">
        <v>60</v>
      </c>
      <c r="I34" s="2" t="str">
        <f>IF(Employee_Sample_Data[[#This Row],[Age]]&lt;31,"Youth",IF(55&lt;Employee_Sample_Data[[#This Row],[Age]],"Adult","Old"))</f>
        <v>Adult</v>
      </c>
      <c r="J34" s="3">
        <v>44403</v>
      </c>
      <c r="K34" s="4">
        <v>121480</v>
      </c>
      <c r="L34" s="5">
        <v>0.14000000000000001</v>
      </c>
      <c r="M34" t="s">
        <v>20</v>
      </c>
      <c r="N34" t="s">
        <v>43</v>
      </c>
    </row>
    <row r="35" spans="1:15" x14ac:dyDescent="0.35">
      <c r="A35" s="1" t="s">
        <v>1404</v>
      </c>
      <c r="B35" t="s">
        <v>1405</v>
      </c>
      <c r="C35" t="s">
        <v>78</v>
      </c>
      <c r="D35" t="s">
        <v>64</v>
      </c>
      <c r="E35" t="s">
        <v>34</v>
      </c>
      <c r="F35" t="s">
        <v>18</v>
      </c>
      <c r="G35" t="s">
        <v>35</v>
      </c>
      <c r="H35" s="2">
        <v>28</v>
      </c>
      <c r="I35" s="2" t="str">
        <f>IF(Employee_Sample_Data[[#This Row],[Age]]&lt;31,"Youth",IF(55&lt;Employee_Sample_Data[[#This Row],[Age]],"Adult","Old"))</f>
        <v>Youth</v>
      </c>
      <c r="J35" s="3">
        <v>44402</v>
      </c>
      <c r="K35" s="4">
        <v>231850</v>
      </c>
      <c r="L35" s="5">
        <v>0.39</v>
      </c>
      <c r="M35" t="s">
        <v>20</v>
      </c>
      <c r="N35" t="s">
        <v>55</v>
      </c>
    </row>
    <row r="36" spans="1:15" x14ac:dyDescent="0.35">
      <c r="A36" s="1" t="s">
        <v>1091</v>
      </c>
      <c r="B36" t="s">
        <v>1092</v>
      </c>
      <c r="C36" t="s">
        <v>54</v>
      </c>
      <c r="D36" t="s">
        <v>79</v>
      </c>
      <c r="E36" t="s">
        <v>25</v>
      </c>
      <c r="F36" t="s">
        <v>26</v>
      </c>
      <c r="G36" t="s">
        <v>35</v>
      </c>
      <c r="H36" s="2">
        <v>28</v>
      </c>
      <c r="I36" s="2" t="str">
        <f>IF(Employee_Sample_Data[[#This Row],[Age]]&lt;31,"Youth",IF(55&lt;Employee_Sample_Data[[#This Row],[Age]],"Adult","Old"))</f>
        <v>Youth</v>
      </c>
      <c r="J36" s="3">
        <v>44395</v>
      </c>
      <c r="K36" s="4">
        <v>43391</v>
      </c>
      <c r="L36" s="5">
        <v>0</v>
      </c>
      <c r="M36" t="s">
        <v>20</v>
      </c>
      <c r="N36" t="s">
        <v>87</v>
      </c>
    </row>
    <row r="37" spans="1:15" x14ac:dyDescent="0.35">
      <c r="A37" s="1" t="s">
        <v>1322</v>
      </c>
      <c r="B37" t="s">
        <v>1323</v>
      </c>
      <c r="C37" t="s">
        <v>32</v>
      </c>
      <c r="D37" t="s">
        <v>58</v>
      </c>
      <c r="E37" t="s">
        <v>48</v>
      </c>
      <c r="F37" t="s">
        <v>18</v>
      </c>
      <c r="G37" t="s">
        <v>35</v>
      </c>
      <c r="H37" s="2">
        <v>27</v>
      </c>
      <c r="I37" s="2" t="str">
        <f>IF(Employee_Sample_Data[[#This Row],[Age]]&lt;31,"Youth",IF(55&lt;Employee_Sample_Data[[#This Row],[Age]],"Adult","Old"))</f>
        <v>Youth</v>
      </c>
      <c r="J37" s="3">
        <v>44393</v>
      </c>
      <c r="K37" s="4">
        <v>161759</v>
      </c>
      <c r="L37" s="5">
        <v>0.16</v>
      </c>
      <c r="M37" t="s">
        <v>20</v>
      </c>
      <c r="N37" t="s">
        <v>55</v>
      </c>
    </row>
    <row r="38" spans="1:15" x14ac:dyDescent="0.35">
      <c r="A38" s="1" t="s">
        <v>1868</v>
      </c>
      <c r="B38" t="s">
        <v>1869</v>
      </c>
      <c r="C38" t="s">
        <v>276</v>
      </c>
      <c r="D38" t="s">
        <v>68</v>
      </c>
      <c r="E38" t="s">
        <v>34</v>
      </c>
      <c r="F38" t="s">
        <v>26</v>
      </c>
      <c r="G38" t="s">
        <v>27</v>
      </c>
      <c r="H38" s="2">
        <v>25</v>
      </c>
      <c r="I38" s="2" t="str">
        <f>IF(Employee_Sample_Data[[#This Row],[Age]]&lt;31,"Youth",IF(55&lt;Employee_Sample_Data[[#This Row],[Age]],"Adult","Old"))</f>
        <v>Youth</v>
      </c>
      <c r="J38" s="3">
        <v>44385</v>
      </c>
      <c r="K38" s="4">
        <v>67275</v>
      </c>
      <c r="L38" s="5">
        <v>0</v>
      </c>
      <c r="M38" t="s">
        <v>20</v>
      </c>
      <c r="N38" t="s">
        <v>87</v>
      </c>
    </row>
    <row r="39" spans="1:15" x14ac:dyDescent="0.35">
      <c r="A39" s="1" t="s">
        <v>519</v>
      </c>
      <c r="B39" t="s">
        <v>520</v>
      </c>
      <c r="C39" t="s">
        <v>42</v>
      </c>
      <c r="D39" t="s">
        <v>47</v>
      </c>
      <c r="E39" t="s">
        <v>48</v>
      </c>
      <c r="F39" t="s">
        <v>18</v>
      </c>
      <c r="G39" t="s">
        <v>35</v>
      </c>
      <c r="H39" s="2">
        <v>28</v>
      </c>
      <c r="I39" s="2" t="str">
        <f>IF(Employee_Sample_Data[[#This Row],[Age]]&lt;31,"Youth",IF(55&lt;Employee_Sample_Data[[#This Row],[Age]],"Adult","Old"))</f>
        <v>Youth</v>
      </c>
      <c r="J39" s="3">
        <v>44380</v>
      </c>
      <c r="K39" s="4">
        <v>82739</v>
      </c>
      <c r="L39" s="5">
        <v>0</v>
      </c>
      <c r="M39" t="s">
        <v>20</v>
      </c>
      <c r="N39" t="s">
        <v>43</v>
      </c>
    </row>
    <row r="40" spans="1:15" x14ac:dyDescent="0.35">
      <c r="A40" s="1" t="s">
        <v>166</v>
      </c>
      <c r="B40" t="s">
        <v>167</v>
      </c>
      <c r="C40" t="s">
        <v>1982</v>
      </c>
      <c r="D40" t="s">
        <v>16</v>
      </c>
      <c r="E40" t="s">
        <v>25</v>
      </c>
      <c r="F40" t="s">
        <v>18</v>
      </c>
      <c r="G40" t="s">
        <v>27</v>
      </c>
      <c r="H40" s="2">
        <v>25</v>
      </c>
      <c r="I40" s="2" t="str">
        <f>IF(Employee_Sample_Data[[#This Row],[Age]]&lt;31,"Youth",IF(55&lt;Employee_Sample_Data[[#This Row],[Age]],"Adult","Old"))</f>
        <v>Youth</v>
      </c>
      <c r="J40" s="3">
        <v>44379</v>
      </c>
      <c r="K40" s="4">
        <v>125633</v>
      </c>
      <c r="L40" s="5">
        <v>0.11</v>
      </c>
      <c r="M40" t="s">
        <v>28</v>
      </c>
      <c r="N40" t="s">
        <v>113</v>
      </c>
    </row>
    <row r="41" spans="1:15" x14ac:dyDescent="0.35">
      <c r="A41" s="1" t="s">
        <v>1654</v>
      </c>
      <c r="B41" t="s">
        <v>1655</v>
      </c>
      <c r="C41" t="s">
        <v>441</v>
      </c>
      <c r="D41" t="s">
        <v>16</v>
      </c>
      <c r="E41" t="s">
        <v>48</v>
      </c>
      <c r="F41" t="s">
        <v>26</v>
      </c>
      <c r="G41" t="s">
        <v>27</v>
      </c>
      <c r="H41" s="2">
        <v>29</v>
      </c>
      <c r="I41" s="2" t="str">
        <f>IF(Employee_Sample_Data[[#This Row],[Age]]&lt;31,"Youth",IF(55&lt;Employee_Sample_Data[[#This Row],[Age]],"Adult","Old"))</f>
        <v>Youth</v>
      </c>
      <c r="J41" s="3">
        <v>44375</v>
      </c>
      <c r="K41" s="4">
        <v>71234</v>
      </c>
      <c r="L41" s="5">
        <v>0</v>
      </c>
      <c r="M41" t="s">
        <v>20</v>
      </c>
      <c r="N41" t="s">
        <v>21</v>
      </c>
    </row>
    <row r="42" spans="1:15" x14ac:dyDescent="0.35">
      <c r="A42" s="1" t="s">
        <v>1250</v>
      </c>
      <c r="B42" t="s">
        <v>1251</v>
      </c>
      <c r="C42" t="s">
        <v>183</v>
      </c>
      <c r="D42" t="s">
        <v>64</v>
      </c>
      <c r="E42" t="s">
        <v>34</v>
      </c>
      <c r="F42" t="s">
        <v>26</v>
      </c>
      <c r="G42" t="s">
        <v>35</v>
      </c>
      <c r="H42" s="2">
        <v>28</v>
      </c>
      <c r="I42" s="2" t="str">
        <f>IF(Employee_Sample_Data[[#This Row],[Age]]&lt;31,"Youth",IF(55&lt;Employee_Sample_Data[[#This Row],[Age]],"Adult","Old"))</f>
        <v>Youth</v>
      </c>
      <c r="J42" s="3">
        <v>44374</v>
      </c>
      <c r="K42" s="4">
        <v>48510</v>
      </c>
      <c r="L42" s="5">
        <v>0</v>
      </c>
      <c r="M42" t="s">
        <v>20</v>
      </c>
      <c r="N42" t="s">
        <v>36</v>
      </c>
    </row>
    <row r="43" spans="1:15" x14ac:dyDescent="0.35">
      <c r="A43" s="1" t="s">
        <v>1689</v>
      </c>
      <c r="B43" t="s">
        <v>1690</v>
      </c>
      <c r="C43" t="s">
        <v>67</v>
      </c>
      <c r="D43" t="s">
        <v>68</v>
      </c>
      <c r="E43" t="s">
        <v>48</v>
      </c>
      <c r="F43" t="s">
        <v>18</v>
      </c>
      <c r="G43" t="s">
        <v>27</v>
      </c>
      <c r="H43" s="2">
        <v>25</v>
      </c>
      <c r="I43" s="2" t="str">
        <f>IF(Employee_Sample_Data[[#This Row],[Age]]&lt;31,"Youth",IF(55&lt;Employee_Sample_Data[[#This Row],[Age]],"Adult","Old"))</f>
        <v>Youth</v>
      </c>
      <c r="J43" s="3">
        <v>44370</v>
      </c>
      <c r="K43" s="4">
        <v>86464</v>
      </c>
      <c r="L43" s="5">
        <v>0</v>
      </c>
      <c r="M43" t="s">
        <v>28</v>
      </c>
      <c r="N43" t="s">
        <v>73</v>
      </c>
    </row>
    <row r="44" spans="1:15" x14ac:dyDescent="0.35">
      <c r="A44" s="1" t="s">
        <v>1423</v>
      </c>
      <c r="B44" t="s">
        <v>1424</v>
      </c>
      <c r="C44" t="s">
        <v>1982</v>
      </c>
      <c r="D44" t="s">
        <v>47</v>
      </c>
      <c r="E44" t="s">
        <v>25</v>
      </c>
      <c r="F44" t="s">
        <v>26</v>
      </c>
      <c r="G44" t="s">
        <v>27</v>
      </c>
      <c r="H44" s="2">
        <v>25</v>
      </c>
      <c r="I44" s="2" t="str">
        <f>IF(Employee_Sample_Data[[#This Row],[Age]]&lt;31,"Youth",IF(55&lt;Employee_Sample_Data[[#This Row],[Age]],"Adult","Old"))</f>
        <v>Youth</v>
      </c>
      <c r="J44" s="3">
        <v>44362</v>
      </c>
      <c r="K44" s="4">
        <v>142731</v>
      </c>
      <c r="L44" s="5">
        <v>0.11</v>
      </c>
      <c r="M44" t="s">
        <v>28</v>
      </c>
      <c r="N44" t="s">
        <v>73</v>
      </c>
      <c r="O44" s="3">
        <v>44715</v>
      </c>
    </row>
    <row r="45" spans="1:15" x14ac:dyDescent="0.35">
      <c r="A45" s="1" t="s">
        <v>71</v>
      </c>
      <c r="B45" t="s">
        <v>72</v>
      </c>
      <c r="C45" t="s">
        <v>1982</v>
      </c>
      <c r="D45" t="s">
        <v>33</v>
      </c>
      <c r="E45" t="s">
        <v>17</v>
      </c>
      <c r="F45" t="s">
        <v>18</v>
      </c>
      <c r="G45" t="s">
        <v>27</v>
      </c>
      <c r="H45" s="2">
        <v>51</v>
      </c>
      <c r="I45" s="2" t="str">
        <f>IF(Employee_Sample_Data[[#This Row],[Age]]&lt;31,"Youth",IF(55&lt;Employee_Sample_Data[[#This Row],[Age]],"Adult","Old"))</f>
        <v>Old</v>
      </c>
      <c r="J45" s="3">
        <v>44357</v>
      </c>
      <c r="K45" s="4">
        <v>146742</v>
      </c>
      <c r="L45" s="5">
        <v>0.1</v>
      </c>
      <c r="M45" t="s">
        <v>28</v>
      </c>
      <c r="N45" t="s">
        <v>73</v>
      </c>
    </row>
    <row r="46" spans="1:15" x14ac:dyDescent="0.35">
      <c r="A46" s="1" t="s">
        <v>760</v>
      </c>
      <c r="B46" t="s">
        <v>761</v>
      </c>
      <c r="C46" t="s">
        <v>24</v>
      </c>
      <c r="D46" t="s">
        <v>16</v>
      </c>
      <c r="E46" t="s">
        <v>25</v>
      </c>
      <c r="F46" t="s">
        <v>18</v>
      </c>
      <c r="G46" t="s">
        <v>84</v>
      </c>
      <c r="H46" s="2">
        <v>25</v>
      </c>
      <c r="I46" s="2" t="str">
        <f>IF(Employee_Sample_Data[[#This Row],[Age]]&lt;31,"Youth",IF(55&lt;Employee_Sample_Data[[#This Row],[Age]],"Adult","Old"))</f>
        <v>Youth</v>
      </c>
      <c r="J46" s="3">
        <v>44327</v>
      </c>
      <c r="K46" s="4">
        <v>83934</v>
      </c>
      <c r="L46" s="5">
        <v>0</v>
      </c>
      <c r="M46" t="s">
        <v>20</v>
      </c>
      <c r="N46" t="s">
        <v>55</v>
      </c>
    </row>
    <row r="47" spans="1:15" x14ac:dyDescent="0.35">
      <c r="A47" s="1" t="s">
        <v>1500</v>
      </c>
      <c r="B47" t="s">
        <v>1501</v>
      </c>
      <c r="C47" t="s">
        <v>51</v>
      </c>
      <c r="D47" t="s">
        <v>79</v>
      </c>
      <c r="E47" t="s">
        <v>25</v>
      </c>
      <c r="F47" t="s">
        <v>18</v>
      </c>
      <c r="G47" t="s">
        <v>84</v>
      </c>
      <c r="H47" s="2">
        <v>29</v>
      </c>
      <c r="I47" s="2" t="str">
        <f>IF(Employee_Sample_Data[[#This Row],[Age]]&lt;31,"Youth",IF(55&lt;Employee_Sample_Data[[#This Row],[Age]],"Adult","Old"))</f>
        <v>Youth</v>
      </c>
      <c r="J47" s="3">
        <v>44325</v>
      </c>
      <c r="K47" s="4">
        <v>129541</v>
      </c>
      <c r="L47" s="5">
        <v>0.08</v>
      </c>
      <c r="M47" t="s">
        <v>20</v>
      </c>
      <c r="N47" t="s">
        <v>43</v>
      </c>
      <c r="O47" s="3">
        <v>44340</v>
      </c>
    </row>
    <row r="48" spans="1:15" x14ac:dyDescent="0.35">
      <c r="A48" s="1" t="s">
        <v>1170</v>
      </c>
      <c r="B48" t="s">
        <v>1908</v>
      </c>
      <c r="C48" t="s">
        <v>42</v>
      </c>
      <c r="D48" t="s">
        <v>58</v>
      </c>
      <c r="E48" t="s">
        <v>25</v>
      </c>
      <c r="F48" t="s">
        <v>18</v>
      </c>
      <c r="G48" t="s">
        <v>27</v>
      </c>
      <c r="H48" s="2">
        <v>44</v>
      </c>
      <c r="I48" s="2" t="str">
        <f>IF(Employee_Sample_Data[[#This Row],[Age]]&lt;31,"Youth",IF(55&lt;Employee_Sample_Data[[#This Row],[Age]],"Adult","Old"))</f>
        <v>Old</v>
      </c>
      <c r="J48" s="3">
        <v>44314</v>
      </c>
      <c r="K48" s="4">
        <v>98520</v>
      </c>
      <c r="L48" s="5">
        <v>0</v>
      </c>
      <c r="M48" t="s">
        <v>20</v>
      </c>
      <c r="N48" t="s">
        <v>55</v>
      </c>
    </row>
    <row r="49" spans="1:14" x14ac:dyDescent="0.35">
      <c r="A49" s="1" t="s">
        <v>841</v>
      </c>
      <c r="B49" t="s">
        <v>842</v>
      </c>
      <c r="C49" t="s">
        <v>123</v>
      </c>
      <c r="D49" t="s">
        <v>33</v>
      </c>
      <c r="E49" t="s">
        <v>34</v>
      </c>
      <c r="F49" t="s">
        <v>26</v>
      </c>
      <c r="G49" t="s">
        <v>35</v>
      </c>
      <c r="H49" s="2">
        <v>31</v>
      </c>
      <c r="I49" s="2" t="str">
        <f>IF(Employee_Sample_Data[[#This Row],[Age]]&lt;31,"Youth",IF(55&lt;Employee_Sample_Data[[#This Row],[Age]],"Adult","Old"))</f>
        <v>Old</v>
      </c>
      <c r="J49" s="3">
        <v>44308</v>
      </c>
      <c r="K49" s="4">
        <v>74215</v>
      </c>
      <c r="L49" s="5">
        <v>0</v>
      </c>
      <c r="M49" t="s">
        <v>20</v>
      </c>
      <c r="N49" t="s">
        <v>43</v>
      </c>
    </row>
    <row r="50" spans="1:14" x14ac:dyDescent="0.35">
      <c r="A50" s="1" t="s">
        <v>255</v>
      </c>
      <c r="B50" t="s">
        <v>1164</v>
      </c>
      <c r="C50" t="s">
        <v>163</v>
      </c>
      <c r="D50" t="s">
        <v>64</v>
      </c>
      <c r="E50" t="s">
        <v>17</v>
      </c>
      <c r="F50" t="s">
        <v>18</v>
      </c>
      <c r="G50" t="s">
        <v>84</v>
      </c>
      <c r="H50" s="2">
        <v>52</v>
      </c>
      <c r="I50" s="2" t="str">
        <f>IF(Employee_Sample_Data[[#This Row],[Age]]&lt;31,"Youth",IF(55&lt;Employee_Sample_Data[[#This Row],[Age]],"Adult","Old"))</f>
        <v>Old</v>
      </c>
      <c r="J50" s="3">
        <v>44304</v>
      </c>
      <c r="K50" s="4">
        <v>50548</v>
      </c>
      <c r="L50" s="5">
        <v>0</v>
      </c>
      <c r="M50" t="s">
        <v>92</v>
      </c>
      <c r="N50" t="s">
        <v>217</v>
      </c>
    </row>
    <row r="51" spans="1:14" x14ac:dyDescent="0.35">
      <c r="A51" s="1" t="s">
        <v>961</v>
      </c>
      <c r="B51" t="s">
        <v>962</v>
      </c>
      <c r="C51" t="s">
        <v>1982</v>
      </c>
      <c r="D51" t="s">
        <v>33</v>
      </c>
      <c r="E51" t="s">
        <v>17</v>
      </c>
      <c r="F51" t="s">
        <v>26</v>
      </c>
      <c r="G51" t="s">
        <v>27</v>
      </c>
      <c r="H51" s="2">
        <v>43</v>
      </c>
      <c r="I51" s="2" t="str">
        <f>IF(Employee_Sample_Data[[#This Row],[Age]]&lt;31,"Youth",IF(55&lt;Employee_Sample_Data[[#This Row],[Age]],"Adult","Old"))</f>
        <v>Old</v>
      </c>
      <c r="J51" s="3">
        <v>44303</v>
      </c>
      <c r="K51" s="4">
        <v>146140</v>
      </c>
      <c r="L51" s="5">
        <v>0.15</v>
      </c>
      <c r="M51" t="s">
        <v>20</v>
      </c>
      <c r="N51" t="s">
        <v>21</v>
      </c>
    </row>
    <row r="52" spans="1:14" x14ac:dyDescent="0.35">
      <c r="A52" s="1" t="s">
        <v>1604</v>
      </c>
      <c r="B52" t="s">
        <v>1605</v>
      </c>
      <c r="C52" t="s">
        <v>32</v>
      </c>
      <c r="D52" t="s">
        <v>33</v>
      </c>
      <c r="E52" t="s">
        <v>17</v>
      </c>
      <c r="F52" t="s">
        <v>18</v>
      </c>
      <c r="G52" t="s">
        <v>27</v>
      </c>
      <c r="H52" s="2">
        <v>25</v>
      </c>
      <c r="I52" s="2" t="str">
        <f>IF(Employee_Sample_Data[[#This Row],[Age]]&lt;31,"Youth",IF(55&lt;Employee_Sample_Data[[#This Row],[Age]],"Adult","Old"))</f>
        <v>Youth</v>
      </c>
      <c r="J52" s="3">
        <v>44303</v>
      </c>
      <c r="K52" s="4">
        <v>186870</v>
      </c>
      <c r="L52" s="5">
        <v>0.2</v>
      </c>
      <c r="M52" t="s">
        <v>28</v>
      </c>
      <c r="N52" t="s">
        <v>73</v>
      </c>
    </row>
    <row r="53" spans="1:14" x14ac:dyDescent="0.35">
      <c r="A53" s="1" t="s">
        <v>40</v>
      </c>
      <c r="B53" t="s">
        <v>1280</v>
      </c>
      <c r="C53" t="s">
        <v>54</v>
      </c>
      <c r="D53" t="s">
        <v>33</v>
      </c>
      <c r="E53" t="s">
        <v>25</v>
      </c>
      <c r="F53" t="s">
        <v>18</v>
      </c>
      <c r="G53" t="s">
        <v>35</v>
      </c>
      <c r="H53" s="2">
        <v>55</v>
      </c>
      <c r="I53" s="2" t="str">
        <f>IF(Employee_Sample_Data[[#This Row],[Age]]&lt;31,"Youth",IF(55&lt;Employee_Sample_Data[[#This Row],[Age]],"Adult","Old"))</f>
        <v>Old</v>
      </c>
      <c r="J53" s="3">
        <v>44302</v>
      </c>
      <c r="K53" s="4">
        <v>48266</v>
      </c>
      <c r="L53" s="5">
        <v>0</v>
      </c>
      <c r="M53" t="s">
        <v>20</v>
      </c>
      <c r="N53" t="s">
        <v>36</v>
      </c>
    </row>
    <row r="54" spans="1:14" x14ac:dyDescent="0.35">
      <c r="A54" s="1" t="s">
        <v>1793</v>
      </c>
      <c r="B54" t="s">
        <v>1794</v>
      </c>
      <c r="C54" t="s">
        <v>1982</v>
      </c>
      <c r="D54" t="s">
        <v>64</v>
      </c>
      <c r="E54" t="s">
        <v>34</v>
      </c>
      <c r="F54" t="s">
        <v>26</v>
      </c>
      <c r="G54" t="s">
        <v>27</v>
      </c>
      <c r="H54" s="2">
        <v>27</v>
      </c>
      <c r="I54" s="2" t="str">
        <f>IF(Employee_Sample_Data[[#This Row],[Age]]&lt;31,"Youth",IF(55&lt;Employee_Sample_Data[[#This Row],[Age]],"Adult","Old"))</f>
        <v>Youth</v>
      </c>
      <c r="J54" s="3">
        <v>44302</v>
      </c>
      <c r="K54" s="4">
        <v>133400</v>
      </c>
      <c r="L54" s="5">
        <v>0.11</v>
      </c>
      <c r="M54" t="s">
        <v>20</v>
      </c>
      <c r="N54" t="s">
        <v>43</v>
      </c>
    </row>
    <row r="55" spans="1:14" x14ac:dyDescent="0.35">
      <c r="A55" s="1" t="s">
        <v>642</v>
      </c>
      <c r="B55" t="s">
        <v>643</v>
      </c>
      <c r="C55" t="s">
        <v>163</v>
      </c>
      <c r="D55" t="s">
        <v>64</v>
      </c>
      <c r="E55" t="s">
        <v>48</v>
      </c>
      <c r="F55" t="s">
        <v>18</v>
      </c>
      <c r="G55" t="s">
        <v>84</v>
      </c>
      <c r="H55" s="2">
        <v>31</v>
      </c>
      <c r="I55" s="2" t="str">
        <f>IF(Employee_Sample_Data[[#This Row],[Age]]&lt;31,"Youth",IF(55&lt;Employee_Sample_Data[[#This Row],[Age]],"Adult","Old"))</f>
        <v>Old</v>
      </c>
      <c r="J55" s="3">
        <v>44297</v>
      </c>
      <c r="K55" s="4">
        <v>72235</v>
      </c>
      <c r="L55" s="5">
        <v>0</v>
      </c>
      <c r="M55" t="s">
        <v>92</v>
      </c>
      <c r="N55" t="s">
        <v>93</v>
      </c>
    </row>
    <row r="56" spans="1:14" x14ac:dyDescent="0.35">
      <c r="A56" s="1" t="s">
        <v>1246</v>
      </c>
      <c r="B56" t="s">
        <v>1247</v>
      </c>
      <c r="C56" t="s">
        <v>142</v>
      </c>
      <c r="D56" t="s">
        <v>64</v>
      </c>
      <c r="E56" t="s">
        <v>17</v>
      </c>
      <c r="F56" t="s">
        <v>26</v>
      </c>
      <c r="G56" t="s">
        <v>84</v>
      </c>
      <c r="H56" s="2">
        <v>32</v>
      </c>
      <c r="I56" s="2" t="str">
        <f>IF(Employee_Sample_Data[[#This Row],[Age]]&lt;31,"Youth",IF(55&lt;Employee_Sample_Data[[#This Row],[Age]],"Adult","Old"))</f>
        <v>Old</v>
      </c>
      <c r="J56" s="3">
        <v>44295</v>
      </c>
      <c r="K56" s="4">
        <v>70980</v>
      </c>
      <c r="L56" s="5">
        <v>0</v>
      </c>
      <c r="M56" t="s">
        <v>92</v>
      </c>
      <c r="N56" t="s">
        <v>98</v>
      </c>
    </row>
    <row r="57" spans="1:14" x14ac:dyDescent="0.35">
      <c r="A57" s="1" t="s">
        <v>94</v>
      </c>
      <c r="B57" t="s">
        <v>95</v>
      </c>
      <c r="C57" t="s">
        <v>32</v>
      </c>
      <c r="D57" t="s">
        <v>47</v>
      </c>
      <c r="E57" t="s">
        <v>25</v>
      </c>
      <c r="F57" t="s">
        <v>18</v>
      </c>
      <c r="G57" t="s">
        <v>84</v>
      </c>
      <c r="H57" s="2">
        <v>36</v>
      </c>
      <c r="I57" s="2" t="str">
        <f>IF(Employee_Sample_Data[[#This Row],[Age]]&lt;31,"Youth",IF(55&lt;Employee_Sample_Data[[#This Row],[Age]],"Adult","Old"))</f>
        <v>Old</v>
      </c>
      <c r="J57" s="3">
        <v>44288</v>
      </c>
      <c r="K57" s="4">
        <v>151703</v>
      </c>
      <c r="L57" s="5">
        <v>0.21</v>
      </c>
      <c r="M57" t="s">
        <v>20</v>
      </c>
      <c r="N57" t="s">
        <v>55</v>
      </c>
    </row>
    <row r="58" spans="1:14" x14ac:dyDescent="0.35">
      <c r="A58" s="1" t="s">
        <v>525</v>
      </c>
      <c r="B58" t="s">
        <v>526</v>
      </c>
      <c r="C58" t="s">
        <v>32</v>
      </c>
      <c r="D58" t="s">
        <v>64</v>
      </c>
      <c r="E58" t="s">
        <v>17</v>
      </c>
      <c r="F58" t="s">
        <v>18</v>
      </c>
      <c r="G58" t="s">
        <v>35</v>
      </c>
      <c r="H58" s="2">
        <v>51</v>
      </c>
      <c r="I58" s="2" t="str">
        <f>IF(Employee_Sample_Data[[#This Row],[Age]]&lt;31,"Youth",IF(55&lt;Employee_Sample_Data[[#This Row],[Age]],"Adult","Old"))</f>
        <v>Old</v>
      </c>
      <c r="J58" s="3">
        <v>44283</v>
      </c>
      <c r="K58" s="4">
        <v>180687</v>
      </c>
      <c r="L58" s="5">
        <v>0.19</v>
      </c>
      <c r="M58" t="s">
        <v>20</v>
      </c>
      <c r="N58" t="s">
        <v>43</v>
      </c>
    </row>
    <row r="59" spans="1:14" x14ac:dyDescent="0.35">
      <c r="A59" s="1" t="s">
        <v>1408</v>
      </c>
      <c r="B59" t="s">
        <v>1409</v>
      </c>
      <c r="C59" t="s">
        <v>78</v>
      </c>
      <c r="D59" t="s">
        <v>79</v>
      </c>
      <c r="E59" t="s">
        <v>34</v>
      </c>
      <c r="F59" t="s">
        <v>26</v>
      </c>
      <c r="G59" t="s">
        <v>84</v>
      </c>
      <c r="H59" s="2">
        <v>44</v>
      </c>
      <c r="I59" s="2" t="str">
        <f>IF(Employee_Sample_Data[[#This Row],[Age]]&lt;31,"Youth",IF(55&lt;Employee_Sample_Data[[#This Row],[Age]],"Adult","Old"))</f>
        <v>Old</v>
      </c>
      <c r="J59" s="3">
        <v>44283</v>
      </c>
      <c r="K59" s="4">
        <v>186033</v>
      </c>
      <c r="L59" s="5">
        <v>0.34</v>
      </c>
      <c r="M59" t="s">
        <v>92</v>
      </c>
      <c r="N59" t="s">
        <v>217</v>
      </c>
    </row>
    <row r="60" spans="1:14" x14ac:dyDescent="0.35">
      <c r="A60" s="1" t="s">
        <v>1345</v>
      </c>
      <c r="B60" t="s">
        <v>1346</v>
      </c>
      <c r="C60" t="s">
        <v>67</v>
      </c>
      <c r="D60" t="s">
        <v>68</v>
      </c>
      <c r="E60" t="s">
        <v>25</v>
      </c>
      <c r="F60" t="s">
        <v>18</v>
      </c>
      <c r="G60" t="s">
        <v>19</v>
      </c>
      <c r="H60" s="2">
        <v>55</v>
      </c>
      <c r="I60" s="2" t="str">
        <f>IF(Employee_Sample_Data[[#This Row],[Age]]&lt;31,"Youth",IF(55&lt;Employee_Sample_Data[[#This Row],[Age]],"Adult","Old"))</f>
        <v>Old</v>
      </c>
      <c r="J60" s="3">
        <v>44276</v>
      </c>
      <c r="K60" s="4">
        <v>95562</v>
      </c>
      <c r="L60" s="5">
        <v>0</v>
      </c>
      <c r="M60" t="s">
        <v>20</v>
      </c>
      <c r="N60" t="s">
        <v>36</v>
      </c>
    </row>
    <row r="61" spans="1:14" x14ac:dyDescent="0.35">
      <c r="A61" s="1" t="s">
        <v>462</v>
      </c>
      <c r="B61" t="s">
        <v>463</v>
      </c>
      <c r="C61" t="s">
        <v>51</v>
      </c>
      <c r="D61" t="s">
        <v>47</v>
      </c>
      <c r="E61" t="s">
        <v>48</v>
      </c>
      <c r="F61" t="s">
        <v>26</v>
      </c>
      <c r="G61" t="s">
        <v>27</v>
      </c>
      <c r="H61" s="2">
        <v>28</v>
      </c>
      <c r="I61" s="2" t="str">
        <f>IF(Employee_Sample_Data[[#This Row],[Age]]&lt;31,"Youth",IF(55&lt;Employee_Sample_Data[[#This Row],[Age]],"Adult","Old"))</f>
        <v>Youth</v>
      </c>
      <c r="J61" s="3">
        <v>44274</v>
      </c>
      <c r="K61" s="4">
        <v>127543</v>
      </c>
      <c r="L61" s="5">
        <v>0.06</v>
      </c>
      <c r="M61" t="s">
        <v>28</v>
      </c>
      <c r="N61" t="s">
        <v>73</v>
      </c>
    </row>
    <row r="62" spans="1:14" x14ac:dyDescent="0.35">
      <c r="A62" s="1" t="s">
        <v>1846</v>
      </c>
      <c r="B62" t="s">
        <v>1847</v>
      </c>
      <c r="C62" t="s">
        <v>1982</v>
      </c>
      <c r="D62" t="s">
        <v>64</v>
      </c>
      <c r="E62" t="s">
        <v>34</v>
      </c>
      <c r="F62" t="s">
        <v>18</v>
      </c>
      <c r="G62" t="s">
        <v>19</v>
      </c>
      <c r="H62" s="2">
        <v>25</v>
      </c>
      <c r="I62" s="2" t="str">
        <f>IF(Employee_Sample_Data[[#This Row],[Age]]&lt;31,"Youth",IF(55&lt;Employee_Sample_Data[[#This Row],[Age]],"Adult","Old"))</f>
        <v>Youth</v>
      </c>
      <c r="J62" s="3">
        <v>44272</v>
      </c>
      <c r="K62" s="4">
        <v>155080</v>
      </c>
      <c r="L62" s="5">
        <v>0.1</v>
      </c>
      <c r="M62" t="s">
        <v>20</v>
      </c>
      <c r="N62" t="s">
        <v>59</v>
      </c>
    </row>
    <row r="63" spans="1:14" x14ac:dyDescent="0.35">
      <c r="A63" s="1" t="s">
        <v>1714</v>
      </c>
      <c r="B63" t="s">
        <v>1715</v>
      </c>
      <c r="C63" t="s">
        <v>46</v>
      </c>
      <c r="D63" t="s">
        <v>47</v>
      </c>
      <c r="E63" t="s">
        <v>17</v>
      </c>
      <c r="F63" t="s">
        <v>18</v>
      </c>
      <c r="G63" t="s">
        <v>27</v>
      </c>
      <c r="H63" s="2">
        <v>54</v>
      </c>
      <c r="I63" s="2" t="str">
        <f>IF(Employee_Sample_Data[[#This Row],[Age]]&lt;31,"Youth",IF(55&lt;Employee_Sample_Data[[#This Row],[Age]],"Adult","Old"))</f>
        <v>Old</v>
      </c>
      <c r="J63" s="3">
        <v>44271</v>
      </c>
      <c r="K63" s="4">
        <v>56239</v>
      </c>
      <c r="L63" s="5">
        <v>0</v>
      </c>
      <c r="M63" t="s">
        <v>28</v>
      </c>
      <c r="N63" t="s">
        <v>29</v>
      </c>
    </row>
    <row r="64" spans="1:14" x14ac:dyDescent="0.35">
      <c r="A64" s="1" t="s">
        <v>1553</v>
      </c>
      <c r="B64" t="s">
        <v>1554</v>
      </c>
      <c r="C64" t="s">
        <v>183</v>
      </c>
      <c r="D64" t="s">
        <v>64</v>
      </c>
      <c r="E64" t="s">
        <v>25</v>
      </c>
      <c r="F64" t="s">
        <v>18</v>
      </c>
      <c r="G64" t="s">
        <v>27</v>
      </c>
      <c r="H64" s="2">
        <v>25</v>
      </c>
      <c r="I64" s="2" t="str">
        <f>IF(Employee_Sample_Data[[#This Row],[Age]]&lt;31,"Youth",IF(55&lt;Employee_Sample_Data[[#This Row],[Age]],"Adult","Old"))</f>
        <v>Youth</v>
      </c>
      <c r="J64" s="3">
        <v>44270</v>
      </c>
      <c r="K64" s="4">
        <v>47974</v>
      </c>
      <c r="L64" s="5">
        <v>0</v>
      </c>
      <c r="M64" t="s">
        <v>28</v>
      </c>
      <c r="N64" t="s">
        <v>29</v>
      </c>
    </row>
    <row r="65" spans="1:15" x14ac:dyDescent="0.35">
      <c r="A65" s="1" t="s">
        <v>618</v>
      </c>
      <c r="B65" t="s">
        <v>619</v>
      </c>
      <c r="C65" t="s">
        <v>163</v>
      </c>
      <c r="D65" t="s">
        <v>64</v>
      </c>
      <c r="E65" t="s">
        <v>34</v>
      </c>
      <c r="F65" t="s">
        <v>26</v>
      </c>
      <c r="G65" t="s">
        <v>35</v>
      </c>
      <c r="H65" s="2">
        <v>26</v>
      </c>
      <c r="I65" s="2" t="str">
        <f>IF(Employee_Sample_Data[[#This Row],[Age]]&lt;31,"Youth",IF(55&lt;Employee_Sample_Data[[#This Row],[Age]],"Adult","Old"))</f>
        <v>Youth</v>
      </c>
      <c r="J65" s="3">
        <v>44267</v>
      </c>
      <c r="K65" s="4">
        <v>70369</v>
      </c>
      <c r="L65" s="5">
        <v>0</v>
      </c>
      <c r="M65" t="s">
        <v>20</v>
      </c>
      <c r="N65" t="s">
        <v>21</v>
      </c>
    </row>
    <row r="66" spans="1:15" x14ac:dyDescent="0.35">
      <c r="A66" s="1" t="s">
        <v>184</v>
      </c>
      <c r="B66" t="s">
        <v>185</v>
      </c>
      <c r="C66" t="s">
        <v>1982</v>
      </c>
      <c r="D66" t="s">
        <v>79</v>
      </c>
      <c r="E66" t="s">
        <v>17</v>
      </c>
      <c r="F66" t="s">
        <v>26</v>
      </c>
      <c r="G66" t="s">
        <v>27</v>
      </c>
      <c r="H66" s="2">
        <v>45</v>
      </c>
      <c r="I66" s="2" t="str">
        <f>IF(Employee_Sample_Data[[#This Row],[Age]]&lt;31,"Youth",IF(55&lt;Employee_Sample_Data[[#This Row],[Age]],"Adult","Old"))</f>
        <v>Old</v>
      </c>
      <c r="J66" s="3">
        <v>44266</v>
      </c>
      <c r="K66" s="4">
        <v>135062</v>
      </c>
      <c r="L66" s="5">
        <v>0.15</v>
      </c>
      <c r="M66" t="s">
        <v>28</v>
      </c>
      <c r="N66" t="s">
        <v>133</v>
      </c>
    </row>
    <row r="67" spans="1:15" x14ac:dyDescent="0.35">
      <c r="A67" s="1" t="s">
        <v>1722</v>
      </c>
      <c r="B67" t="s">
        <v>1723</v>
      </c>
      <c r="C67" t="s">
        <v>441</v>
      </c>
      <c r="D67" t="s">
        <v>16</v>
      </c>
      <c r="E67" t="s">
        <v>34</v>
      </c>
      <c r="F67" t="s">
        <v>18</v>
      </c>
      <c r="G67" t="s">
        <v>35</v>
      </c>
      <c r="H67" s="2">
        <v>26</v>
      </c>
      <c r="I67" s="2" t="str">
        <f>IF(Employee_Sample_Data[[#This Row],[Age]]&lt;31,"Youth",IF(55&lt;Employee_Sample_Data[[#This Row],[Age]],"Adult","Old"))</f>
        <v>Youth</v>
      </c>
      <c r="J67" s="3">
        <v>44266</v>
      </c>
      <c r="K67" s="4">
        <v>74170</v>
      </c>
      <c r="L67" s="5">
        <v>0</v>
      </c>
      <c r="M67" t="s">
        <v>20</v>
      </c>
      <c r="N67" t="s">
        <v>59</v>
      </c>
    </row>
    <row r="68" spans="1:15" x14ac:dyDescent="0.35">
      <c r="A68" s="1" t="s">
        <v>417</v>
      </c>
      <c r="B68" t="s">
        <v>1716</v>
      </c>
      <c r="C68" t="s">
        <v>54</v>
      </c>
      <c r="D68" t="s">
        <v>47</v>
      </c>
      <c r="E68" t="s">
        <v>25</v>
      </c>
      <c r="F68" t="s">
        <v>26</v>
      </c>
      <c r="G68" t="s">
        <v>84</v>
      </c>
      <c r="H68" s="2">
        <v>26</v>
      </c>
      <c r="I68" s="2" t="str">
        <f>IF(Employee_Sample_Data[[#This Row],[Age]]&lt;31,"Youth",IF(55&lt;Employee_Sample_Data[[#This Row],[Age]],"Adult","Old"))</f>
        <v>Youth</v>
      </c>
      <c r="J68" s="3">
        <v>44257</v>
      </c>
      <c r="K68" s="4">
        <v>44732</v>
      </c>
      <c r="L68" s="5">
        <v>0</v>
      </c>
      <c r="M68" t="s">
        <v>92</v>
      </c>
      <c r="N68" t="s">
        <v>98</v>
      </c>
    </row>
    <row r="69" spans="1:15" x14ac:dyDescent="0.35">
      <c r="A69" s="1" t="s">
        <v>652</v>
      </c>
      <c r="B69" t="s">
        <v>653</v>
      </c>
      <c r="C69" t="s">
        <v>54</v>
      </c>
      <c r="D69" t="s">
        <v>79</v>
      </c>
      <c r="E69" t="s">
        <v>17</v>
      </c>
      <c r="F69" t="s">
        <v>18</v>
      </c>
      <c r="G69" t="s">
        <v>27</v>
      </c>
      <c r="H69" s="2">
        <v>40</v>
      </c>
      <c r="I69" s="2" t="str">
        <f>IF(Employee_Sample_Data[[#This Row],[Age]]&lt;31,"Youth",IF(55&lt;Employee_Sample_Data[[#This Row],[Age]],"Adult","Old"))</f>
        <v>Old</v>
      </c>
      <c r="J69" s="3">
        <v>44251</v>
      </c>
      <c r="K69" s="4">
        <v>46833</v>
      </c>
      <c r="L69" s="5">
        <v>0</v>
      </c>
      <c r="M69" t="s">
        <v>28</v>
      </c>
      <c r="N69" t="s">
        <v>133</v>
      </c>
      <c r="O69" s="3">
        <v>44510</v>
      </c>
    </row>
    <row r="70" spans="1:15" x14ac:dyDescent="0.35">
      <c r="A70" s="1" t="s">
        <v>277</v>
      </c>
      <c r="B70" t="s">
        <v>278</v>
      </c>
      <c r="C70" t="s">
        <v>32</v>
      </c>
      <c r="D70" t="s">
        <v>64</v>
      </c>
      <c r="E70" t="s">
        <v>48</v>
      </c>
      <c r="F70" t="s">
        <v>18</v>
      </c>
      <c r="G70" t="s">
        <v>27</v>
      </c>
      <c r="H70" s="2">
        <v>27</v>
      </c>
      <c r="I70" s="2" t="str">
        <f>IF(Employee_Sample_Data[[#This Row],[Age]]&lt;31,"Youth",IF(55&lt;Employee_Sample_Data[[#This Row],[Age]],"Adult","Old"))</f>
        <v>Youth</v>
      </c>
      <c r="J70" s="3">
        <v>44250</v>
      </c>
      <c r="K70" s="4">
        <v>199041</v>
      </c>
      <c r="L70" s="5">
        <v>0.16</v>
      </c>
      <c r="M70" t="s">
        <v>28</v>
      </c>
      <c r="N70" t="s">
        <v>113</v>
      </c>
    </row>
    <row r="71" spans="1:15" x14ac:dyDescent="0.35">
      <c r="A71" s="1" t="s">
        <v>340</v>
      </c>
      <c r="B71" t="s">
        <v>341</v>
      </c>
      <c r="C71" t="s">
        <v>54</v>
      </c>
      <c r="D71" t="s">
        <v>47</v>
      </c>
      <c r="E71" t="s">
        <v>17</v>
      </c>
      <c r="F71" t="s">
        <v>18</v>
      </c>
      <c r="G71" t="s">
        <v>27</v>
      </c>
      <c r="H71" s="2">
        <v>30</v>
      </c>
      <c r="I71" s="2" t="str">
        <f>IF(Employee_Sample_Data[[#This Row],[Age]]&lt;31,"Youth",IF(55&lt;Employee_Sample_Data[[#This Row],[Age]],"Adult","Old"))</f>
        <v>Youth</v>
      </c>
      <c r="J71" s="3">
        <v>44241</v>
      </c>
      <c r="K71" s="4">
        <v>48340</v>
      </c>
      <c r="L71" s="5">
        <v>0</v>
      </c>
      <c r="M71" t="s">
        <v>28</v>
      </c>
      <c r="N71" t="s">
        <v>113</v>
      </c>
    </row>
    <row r="72" spans="1:15" x14ac:dyDescent="0.35">
      <c r="A72" s="1" t="s">
        <v>511</v>
      </c>
      <c r="B72" t="s">
        <v>512</v>
      </c>
      <c r="C72" t="s">
        <v>293</v>
      </c>
      <c r="D72" t="s">
        <v>47</v>
      </c>
      <c r="E72" t="s">
        <v>34</v>
      </c>
      <c r="F72" t="s">
        <v>26</v>
      </c>
      <c r="G72" t="s">
        <v>84</v>
      </c>
      <c r="H72" s="2">
        <v>45</v>
      </c>
      <c r="I72" s="2" t="str">
        <f>IF(Employee_Sample_Data[[#This Row],[Age]]&lt;31,"Youth",IF(55&lt;Employee_Sample_Data[[#This Row],[Age]],"Adult","Old"))</f>
        <v>Old</v>
      </c>
      <c r="J72" s="3">
        <v>44237</v>
      </c>
      <c r="K72" s="4">
        <v>79882</v>
      </c>
      <c r="L72" s="5">
        <v>0</v>
      </c>
      <c r="M72" t="s">
        <v>20</v>
      </c>
      <c r="N72" t="s">
        <v>43</v>
      </c>
    </row>
    <row r="73" spans="1:15" x14ac:dyDescent="0.35">
      <c r="A73" s="1" t="s">
        <v>1071</v>
      </c>
      <c r="B73" t="s">
        <v>1072</v>
      </c>
      <c r="C73" t="s">
        <v>293</v>
      </c>
      <c r="D73" t="s">
        <v>47</v>
      </c>
      <c r="E73" t="s">
        <v>34</v>
      </c>
      <c r="F73" t="s">
        <v>18</v>
      </c>
      <c r="G73" t="s">
        <v>84</v>
      </c>
      <c r="H73" s="2">
        <v>26</v>
      </c>
      <c r="I73" s="2" t="str">
        <f>IF(Employee_Sample_Data[[#This Row],[Age]]&lt;31,"Youth",IF(55&lt;Employee_Sample_Data[[#This Row],[Age]],"Adult","Old"))</f>
        <v>Youth</v>
      </c>
      <c r="J73" s="3">
        <v>44236</v>
      </c>
      <c r="K73" s="4">
        <v>87427</v>
      </c>
      <c r="L73" s="5">
        <v>0</v>
      </c>
      <c r="M73" t="s">
        <v>92</v>
      </c>
      <c r="N73" t="s">
        <v>217</v>
      </c>
    </row>
    <row r="74" spans="1:15" x14ac:dyDescent="0.35">
      <c r="A74" s="1" t="s">
        <v>541</v>
      </c>
      <c r="B74" t="s">
        <v>542</v>
      </c>
      <c r="C74" t="s">
        <v>78</v>
      </c>
      <c r="D74" t="s">
        <v>58</v>
      </c>
      <c r="E74" t="s">
        <v>25</v>
      </c>
      <c r="F74" t="s">
        <v>26</v>
      </c>
      <c r="G74" t="s">
        <v>27</v>
      </c>
      <c r="H74" s="2">
        <v>25</v>
      </c>
      <c r="I74" s="2" t="str">
        <f>IF(Employee_Sample_Data[[#This Row],[Age]]&lt;31,"Youth",IF(55&lt;Employee_Sample_Data[[#This Row],[Age]],"Adult","Old"))</f>
        <v>Youth</v>
      </c>
      <c r="J74" s="3">
        <v>44235</v>
      </c>
      <c r="K74" s="4">
        <v>198243</v>
      </c>
      <c r="L74" s="5">
        <v>0.31</v>
      </c>
      <c r="M74" t="s">
        <v>20</v>
      </c>
      <c r="N74" t="s">
        <v>55</v>
      </c>
    </row>
    <row r="75" spans="1:15" x14ac:dyDescent="0.35">
      <c r="A75" s="1" t="s">
        <v>1013</v>
      </c>
      <c r="B75" t="s">
        <v>1014</v>
      </c>
      <c r="C75" t="s">
        <v>174</v>
      </c>
      <c r="D75" t="s">
        <v>68</v>
      </c>
      <c r="E75" t="s">
        <v>34</v>
      </c>
      <c r="F75" t="s">
        <v>18</v>
      </c>
      <c r="G75" t="s">
        <v>84</v>
      </c>
      <c r="H75" s="2">
        <v>42</v>
      </c>
      <c r="I75" s="2" t="str">
        <f>IF(Employee_Sample_Data[[#This Row],[Age]]&lt;31,"Youth",IF(55&lt;Employee_Sample_Data[[#This Row],[Age]],"Adult","Old"))</f>
        <v>Old</v>
      </c>
      <c r="J75" s="3">
        <v>44232</v>
      </c>
      <c r="K75" s="4">
        <v>65507</v>
      </c>
      <c r="L75" s="5">
        <v>0</v>
      </c>
      <c r="M75" t="s">
        <v>92</v>
      </c>
      <c r="N75" t="s">
        <v>93</v>
      </c>
    </row>
    <row r="76" spans="1:15" x14ac:dyDescent="0.35">
      <c r="A76" s="1" t="s">
        <v>394</v>
      </c>
      <c r="B76" t="s">
        <v>395</v>
      </c>
      <c r="C76" t="s">
        <v>107</v>
      </c>
      <c r="D76" t="s">
        <v>68</v>
      </c>
      <c r="E76" t="s">
        <v>17</v>
      </c>
      <c r="F76" t="s">
        <v>18</v>
      </c>
      <c r="G76" t="s">
        <v>19</v>
      </c>
      <c r="H76" s="2">
        <v>27</v>
      </c>
      <c r="I76" s="2" t="str">
        <f>IF(Employee_Sample_Data[[#This Row],[Age]]&lt;31,"Youth",IF(55&lt;Employee_Sample_Data[[#This Row],[Age]],"Adult","Old"))</f>
        <v>Youth</v>
      </c>
      <c r="J76" s="3">
        <v>44224</v>
      </c>
      <c r="K76" s="4">
        <v>95786</v>
      </c>
      <c r="L76" s="5">
        <v>0</v>
      </c>
      <c r="M76" t="s">
        <v>20</v>
      </c>
      <c r="N76" t="s">
        <v>36</v>
      </c>
    </row>
    <row r="77" spans="1:15" x14ac:dyDescent="0.35">
      <c r="A77" s="1" t="s">
        <v>1225</v>
      </c>
      <c r="B77" t="s">
        <v>1226</v>
      </c>
      <c r="C77" t="s">
        <v>32</v>
      </c>
      <c r="D77" t="s">
        <v>16</v>
      </c>
      <c r="E77" t="s">
        <v>25</v>
      </c>
      <c r="F77" t="s">
        <v>18</v>
      </c>
      <c r="G77" t="s">
        <v>84</v>
      </c>
      <c r="H77" s="2">
        <v>28</v>
      </c>
      <c r="I77" s="2" t="str">
        <f>IF(Employee_Sample_Data[[#This Row],[Age]]&lt;31,"Youth",IF(55&lt;Employee_Sample_Data[[#This Row],[Age]],"Adult","Old"))</f>
        <v>Youth</v>
      </c>
      <c r="J77" s="3">
        <v>44221</v>
      </c>
      <c r="K77" s="4">
        <v>160385</v>
      </c>
      <c r="L77" s="5">
        <v>0.23</v>
      </c>
      <c r="M77" t="s">
        <v>20</v>
      </c>
      <c r="N77" t="s">
        <v>55</v>
      </c>
      <c r="O77" s="3">
        <v>44334</v>
      </c>
    </row>
    <row r="78" spans="1:15" x14ac:dyDescent="0.35">
      <c r="A78" s="1" t="s">
        <v>1170</v>
      </c>
      <c r="B78" t="s">
        <v>1171</v>
      </c>
      <c r="C78" t="s">
        <v>32</v>
      </c>
      <c r="D78" t="s">
        <v>47</v>
      </c>
      <c r="E78" t="s">
        <v>25</v>
      </c>
      <c r="F78" t="s">
        <v>18</v>
      </c>
      <c r="G78" t="s">
        <v>35</v>
      </c>
      <c r="H78" s="2">
        <v>61</v>
      </c>
      <c r="I78" s="2" t="str">
        <f>IF(Employee_Sample_Data[[#This Row],[Age]]&lt;31,"Youth",IF(55&lt;Employee_Sample_Data[[#This Row],[Age]],"Adult","Old"))</f>
        <v>Adult</v>
      </c>
      <c r="J78" s="3">
        <v>44219</v>
      </c>
      <c r="K78" s="4">
        <v>151783</v>
      </c>
      <c r="L78" s="5">
        <v>0.26</v>
      </c>
      <c r="M78" t="s">
        <v>20</v>
      </c>
      <c r="N78" t="s">
        <v>21</v>
      </c>
    </row>
    <row r="79" spans="1:15" x14ac:dyDescent="0.35">
      <c r="A79" s="1" t="s">
        <v>1895</v>
      </c>
      <c r="B79" t="s">
        <v>1896</v>
      </c>
      <c r="C79" t="s">
        <v>46</v>
      </c>
      <c r="D79" t="s">
        <v>47</v>
      </c>
      <c r="E79" t="s">
        <v>17</v>
      </c>
      <c r="F79" t="s">
        <v>18</v>
      </c>
      <c r="G79" t="s">
        <v>27</v>
      </c>
      <c r="H79" s="2">
        <v>33</v>
      </c>
      <c r="I79" s="2" t="str">
        <f>IF(Employee_Sample_Data[[#This Row],[Age]]&lt;31,"Youth",IF(55&lt;Employee_Sample_Data[[#This Row],[Age]],"Adult","Old"))</f>
        <v>Old</v>
      </c>
      <c r="J79" s="3">
        <v>44218</v>
      </c>
      <c r="K79" s="4">
        <v>56405</v>
      </c>
      <c r="L79" s="5">
        <v>0</v>
      </c>
      <c r="M79" t="s">
        <v>20</v>
      </c>
      <c r="N79" t="s">
        <v>36</v>
      </c>
    </row>
    <row r="80" spans="1:15" x14ac:dyDescent="0.35">
      <c r="A80" s="1" t="s">
        <v>1776</v>
      </c>
      <c r="B80" t="s">
        <v>1777</v>
      </c>
      <c r="C80" t="s">
        <v>247</v>
      </c>
      <c r="D80" t="s">
        <v>16</v>
      </c>
      <c r="E80" t="s">
        <v>34</v>
      </c>
      <c r="F80" t="s">
        <v>18</v>
      </c>
      <c r="G80" t="s">
        <v>84</v>
      </c>
      <c r="H80" s="2">
        <v>36</v>
      </c>
      <c r="I80" s="2" t="str">
        <f>IF(Employee_Sample_Data[[#This Row],[Age]]&lt;31,"Youth",IF(55&lt;Employee_Sample_Data[[#This Row],[Age]],"Adult","Old"))</f>
        <v>Old</v>
      </c>
      <c r="J80" s="3">
        <v>44217</v>
      </c>
      <c r="K80" s="4">
        <v>90333</v>
      </c>
      <c r="L80" s="5">
        <v>0</v>
      </c>
      <c r="M80" t="s">
        <v>92</v>
      </c>
      <c r="N80" t="s">
        <v>98</v>
      </c>
    </row>
    <row r="81" spans="1:14" x14ac:dyDescent="0.35">
      <c r="A81" s="1" t="s">
        <v>1778</v>
      </c>
      <c r="B81" t="s">
        <v>1779</v>
      </c>
      <c r="C81" t="s">
        <v>163</v>
      </c>
      <c r="D81" t="s">
        <v>64</v>
      </c>
      <c r="E81" t="s">
        <v>34</v>
      </c>
      <c r="F81" t="s">
        <v>26</v>
      </c>
      <c r="G81" t="s">
        <v>27</v>
      </c>
      <c r="H81" s="2">
        <v>25</v>
      </c>
      <c r="I81" s="2" t="str">
        <f>IF(Employee_Sample_Data[[#This Row],[Age]]&lt;31,"Youth",IF(55&lt;Employee_Sample_Data[[#This Row],[Age]],"Adult","Old"))</f>
        <v>Youth</v>
      </c>
      <c r="J81" s="3">
        <v>44217</v>
      </c>
      <c r="K81" s="4">
        <v>67299</v>
      </c>
      <c r="L81" s="5">
        <v>0</v>
      </c>
      <c r="M81" t="s">
        <v>20</v>
      </c>
      <c r="N81" t="s">
        <v>43</v>
      </c>
    </row>
    <row r="82" spans="1:14" x14ac:dyDescent="0.35">
      <c r="A82" s="1" t="s">
        <v>664</v>
      </c>
      <c r="B82" t="s">
        <v>665</v>
      </c>
      <c r="C82" t="s">
        <v>51</v>
      </c>
      <c r="D82" t="s">
        <v>64</v>
      </c>
      <c r="E82" t="s">
        <v>25</v>
      </c>
      <c r="F82" t="s">
        <v>18</v>
      </c>
      <c r="G82" t="s">
        <v>35</v>
      </c>
      <c r="H82" s="2">
        <v>31</v>
      </c>
      <c r="I82" s="2" t="str">
        <f>IF(Employee_Sample_Data[[#This Row],[Age]]&lt;31,"Youth",IF(55&lt;Employee_Sample_Data[[#This Row],[Age]],"Adult","Old"))</f>
        <v>Old</v>
      </c>
      <c r="J82" s="3">
        <v>44214</v>
      </c>
      <c r="K82" s="4">
        <v>104162</v>
      </c>
      <c r="L82" s="5">
        <v>7.0000000000000007E-2</v>
      </c>
      <c r="M82" t="s">
        <v>20</v>
      </c>
      <c r="N82" t="s">
        <v>59</v>
      </c>
    </row>
    <row r="83" spans="1:14" x14ac:dyDescent="0.35">
      <c r="A83" s="1" t="s">
        <v>1544</v>
      </c>
      <c r="B83" t="s">
        <v>1545</v>
      </c>
      <c r="C83" t="s">
        <v>293</v>
      </c>
      <c r="D83" t="s">
        <v>47</v>
      </c>
      <c r="E83" t="s">
        <v>17</v>
      </c>
      <c r="F83" t="s">
        <v>18</v>
      </c>
      <c r="G83" t="s">
        <v>27</v>
      </c>
      <c r="H83" s="2">
        <v>46</v>
      </c>
      <c r="I83" s="2" t="str">
        <f>IF(Employee_Sample_Data[[#This Row],[Age]]&lt;31,"Youth",IF(55&lt;Employee_Sample_Data[[#This Row],[Age]],"Adult","Old"))</f>
        <v>Old</v>
      </c>
      <c r="J83" s="3">
        <v>44213</v>
      </c>
      <c r="K83" s="4">
        <v>72131</v>
      </c>
      <c r="L83" s="5">
        <v>0</v>
      </c>
      <c r="M83" t="s">
        <v>28</v>
      </c>
      <c r="N83" t="s">
        <v>73</v>
      </c>
    </row>
    <row r="84" spans="1:14" x14ac:dyDescent="0.35">
      <c r="A84" s="1" t="s">
        <v>1575</v>
      </c>
      <c r="B84" t="s">
        <v>1576</v>
      </c>
      <c r="C84" t="s">
        <v>118</v>
      </c>
      <c r="D84" t="s">
        <v>16</v>
      </c>
      <c r="E84" t="s">
        <v>25</v>
      </c>
      <c r="F84" t="s">
        <v>26</v>
      </c>
      <c r="G84" t="s">
        <v>27</v>
      </c>
      <c r="H84" s="2">
        <v>25</v>
      </c>
      <c r="I84" s="2" t="str">
        <f>IF(Employee_Sample_Data[[#This Row],[Age]]&lt;31,"Youth",IF(55&lt;Employee_Sample_Data[[#This Row],[Age]],"Adult","Old"))</f>
        <v>Youth</v>
      </c>
      <c r="J84" s="3">
        <v>44213</v>
      </c>
      <c r="K84" s="4">
        <v>41844</v>
      </c>
      <c r="L84" s="5">
        <v>0</v>
      </c>
      <c r="M84" t="s">
        <v>28</v>
      </c>
      <c r="N84" t="s">
        <v>29</v>
      </c>
    </row>
    <row r="85" spans="1:14" x14ac:dyDescent="0.35">
      <c r="A85" s="1" t="s">
        <v>352</v>
      </c>
      <c r="B85" t="s">
        <v>353</v>
      </c>
      <c r="C85" t="s">
        <v>177</v>
      </c>
      <c r="D85" t="s">
        <v>68</v>
      </c>
      <c r="E85" t="s">
        <v>17</v>
      </c>
      <c r="F85" t="s">
        <v>18</v>
      </c>
      <c r="G85" t="s">
        <v>27</v>
      </c>
      <c r="H85" s="2">
        <v>46</v>
      </c>
      <c r="I85" s="2" t="str">
        <f>IF(Employee_Sample_Data[[#This Row],[Age]]&lt;31,"Youth",IF(55&lt;Employee_Sample_Data[[#This Row],[Age]],"Adult","Old"))</f>
        <v>Old</v>
      </c>
      <c r="J85" s="3">
        <v>44206</v>
      </c>
      <c r="K85" s="4">
        <v>86538</v>
      </c>
      <c r="L85" s="5">
        <v>0</v>
      </c>
      <c r="M85" t="s">
        <v>28</v>
      </c>
      <c r="N85" t="s">
        <v>133</v>
      </c>
    </row>
    <row r="86" spans="1:14" x14ac:dyDescent="0.35">
      <c r="A86" s="1" t="s">
        <v>1098</v>
      </c>
      <c r="B86" t="s">
        <v>1099</v>
      </c>
      <c r="C86" t="s">
        <v>51</v>
      </c>
      <c r="D86" t="s">
        <v>47</v>
      </c>
      <c r="E86" t="s">
        <v>48</v>
      </c>
      <c r="F86" t="s">
        <v>26</v>
      </c>
      <c r="G86" t="s">
        <v>35</v>
      </c>
      <c r="H86" s="2">
        <v>28</v>
      </c>
      <c r="I86" s="2" t="str">
        <f>IF(Employee_Sample_Data[[#This Row],[Age]]&lt;31,"Youth",IF(55&lt;Employee_Sample_Data[[#This Row],[Age]],"Adult","Old"))</f>
        <v>Youth</v>
      </c>
      <c r="J86" s="3">
        <v>44204</v>
      </c>
      <c r="K86" s="4">
        <v>108826</v>
      </c>
      <c r="L86" s="5">
        <v>0.1</v>
      </c>
      <c r="M86" t="s">
        <v>20</v>
      </c>
      <c r="N86" t="s">
        <v>55</v>
      </c>
    </row>
    <row r="87" spans="1:14" x14ac:dyDescent="0.35">
      <c r="A87" s="1" t="s">
        <v>309</v>
      </c>
      <c r="B87" t="s">
        <v>310</v>
      </c>
      <c r="C87" t="s">
        <v>42</v>
      </c>
      <c r="D87" t="s">
        <v>79</v>
      </c>
      <c r="E87" t="s">
        <v>48</v>
      </c>
      <c r="F87" t="s">
        <v>18</v>
      </c>
      <c r="G87" t="s">
        <v>84</v>
      </c>
      <c r="H87" s="2">
        <v>42</v>
      </c>
      <c r="I87" s="2" t="str">
        <f>IF(Employee_Sample_Data[[#This Row],[Age]]&lt;31,"Youth",IF(55&lt;Employee_Sample_Data[[#This Row],[Age]],"Adult","Old"))</f>
        <v>Old</v>
      </c>
      <c r="J87" s="3">
        <v>44198</v>
      </c>
      <c r="K87" s="4">
        <v>94430</v>
      </c>
      <c r="L87" s="5">
        <v>0</v>
      </c>
      <c r="M87" t="s">
        <v>20</v>
      </c>
      <c r="N87" t="s">
        <v>21</v>
      </c>
    </row>
    <row r="88" spans="1:14" x14ac:dyDescent="0.35">
      <c r="A88" s="1" t="s">
        <v>1213</v>
      </c>
      <c r="B88" t="s">
        <v>1214</v>
      </c>
      <c r="C88" t="s">
        <v>39</v>
      </c>
      <c r="D88" t="s">
        <v>16</v>
      </c>
      <c r="E88" t="s">
        <v>48</v>
      </c>
      <c r="F88" t="s">
        <v>26</v>
      </c>
      <c r="G88" t="s">
        <v>84</v>
      </c>
      <c r="H88" s="2">
        <v>36</v>
      </c>
      <c r="I88" s="2" t="str">
        <f>IF(Employee_Sample_Data[[#This Row],[Age]]&lt;31,"Youth",IF(55&lt;Employee_Sample_Data[[#This Row],[Age]],"Adult","Old"))</f>
        <v>Old</v>
      </c>
      <c r="J88" s="3">
        <v>44192</v>
      </c>
      <c r="K88" s="4">
        <v>70165</v>
      </c>
      <c r="L88" s="5">
        <v>7.0000000000000007E-2</v>
      </c>
      <c r="M88" t="s">
        <v>92</v>
      </c>
      <c r="N88" t="s">
        <v>93</v>
      </c>
    </row>
    <row r="89" spans="1:14" x14ac:dyDescent="0.35">
      <c r="A89" s="1" t="s">
        <v>1106</v>
      </c>
      <c r="B89" t="s">
        <v>1107</v>
      </c>
      <c r="C89" t="s">
        <v>484</v>
      </c>
      <c r="D89" t="s">
        <v>16</v>
      </c>
      <c r="E89" t="s">
        <v>25</v>
      </c>
      <c r="F89" t="s">
        <v>26</v>
      </c>
      <c r="G89" t="s">
        <v>27</v>
      </c>
      <c r="H89" s="2">
        <v>27</v>
      </c>
      <c r="I89" s="2" t="str">
        <f>IF(Employee_Sample_Data[[#This Row],[Age]]&lt;31,"Youth",IF(55&lt;Employee_Sample_Data[[#This Row],[Age]],"Adult","Old"))</f>
        <v>Youth</v>
      </c>
      <c r="J89" s="3">
        <v>44189</v>
      </c>
      <c r="K89" s="4">
        <v>92321</v>
      </c>
      <c r="L89" s="5">
        <v>0</v>
      </c>
      <c r="M89" t="s">
        <v>20</v>
      </c>
      <c r="N89" t="s">
        <v>36</v>
      </c>
    </row>
    <row r="90" spans="1:14" x14ac:dyDescent="0.35">
      <c r="A90" s="1" t="s">
        <v>537</v>
      </c>
      <c r="B90" t="s">
        <v>538</v>
      </c>
      <c r="C90" t="s">
        <v>78</v>
      </c>
      <c r="D90" t="s">
        <v>58</v>
      </c>
      <c r="E90" t="s">
        <v>48</v>
      </c>
      <c r="F90" t="s">
        <v>18</v>
      </c>
      <c r="G90" t="s">
        <v>84</v>
      </c>
      <c r="H90" s="2">
        <v>33</v>
      </c>
      <c r="I90" s="2" t="str">
        <f>IF(Employee_Sample_Data[[#This Row],[Age]]&lt;31,"Youth",IF(55&lt;Employee_Sample_Data[[#This Row],[Age]],"Adult","Old"))</f>
        <v>Old</v>
      </c>
      <c r="J90" s="3">
        <v>44181</v>
      </c>
      <c r="K90" s="4">
        <v>258426</v>
      </c>
      <c r="L90" s="5">
        <v>0.4</v>
      </c>
      <c r="M90" t="s">
        <v>92</v>
      </c>
      <c r="N90" t="s">
        <v>98</v>
      </c>
    </row>
    <row r="91" spans="1:14" x14ac:dyDescent="0.35">
      <c r="A91" s="1" t="s">
        <v>917</v>
      </c>
      <c r="B91" t="s">
        <v>918</v>
      </c>
      <c r="C91" t="s">
        <v>118</v>
      </c>
      <c r="D91" t="s">
        <v>16</v>
      </c>
      <c r="E91" t="s">
        <v>34</v>
      </c>
      <c r="F91" t="s">
        <v>18</v>
      </c>
      <c r="G91" t="s">
        <v>27</v>
      </c>
      <c r="H91" s="2">
        <v>39</v>
      </c>
      <c r="I91" s="2" t="str">
        <f>IF(Employee_Sample_Data[[#This Row],[Age]]&lt;31,"Youth",IF(55&lt;Employee_Sample_Data[[#This Row],[Age]],"Adult","Old"))</f>
        <v>Old</v>
      </c>
      <c r="J91" s="3">
        <v>44153</v>
      </c>
      <c r="K91" s="4">
        <v>48415</v>
      </c>
      <c r="L91" s="5">
        <v>0</v>
      </c>
      <c r="M91" t="s">
        <v>28</v>
      </c>
      <c r="N91" t="s">
        <v>73</v>
      </c>
    </row>
    <row r="92" spans="1:14" x14ac:dyDescent="0.35">
      <c r="A92" s="1" t="s">
        <v>632</v>
      </c>
      <c r="B92" t="s">
        <v>633</v>
      </c>
      <c r="C92" t="s">
        <v>78</v>
      </c>
      <c r="D92" t="s">
        <v>16</v>
      </c>
      <c r="E92" t="s">
        <v>17</v>
      </c>
      <c r="F92" t="s">
        <v>26</v>
      </c>
      <c r="G92" t="s">
        <v>27</v>
      </c>
      <c r="H92" s="2">
        <v>40</v>
      </c>
      <c r="I92" s="2" t="str">
        <f>IF(Employee_Sample_Data[[#This Row],[Age]]&lt;31,"Youth",IF(55&lt;Employee_Sample_Data[[#This Row],[Age]],"Adult","Old"))</f>
        <v>Old</v>
      </c>
      <c r="J92" s="3">
        <v>44143</v>
      </c>
      <c r="K92" s="4">
        <v>234469</v>
      </c>
      <c r="L92" s="5">
        <v>0.31</v>
      </c>
      <c r="M92" t="s">
        <v>28</v>
      </c>
      <c r="N92" t="s">
        <v>133</v>
      </c>
    </row>
    <row r="93" spans="1:14" x14ac:dyDescent="0.35">
      <c r="A93" s="1" t="s">
        <v>1201</v>
      </c>
      <c r="B93" t="s">
        <v>1202</v>
      </c>
      <c r="C93" t="s">
        <v>32</v>
      </c>
      <c r="D93" t="s">
        <v>68</v>
      </c>
      <c r="E93" t="s">
        <v>34</v>
      </c>
      <c r="F93" t="s">
        <v>18</v>
      </c>
      <c r="G93" t="s">
        <v>27</v>
      </c>
      <c r="H93" s="2">
        <v>46</v>
      </c>
      <c r="I93" s="2" t="str">
        <f>IF(Employee_Sample_Data[[#This Row],[Age]]&lt;31,"Youth",IF(55&lt;Employee_Sample_Data[[#This Row],[Age]],"Adult","Old"))</f>
        <v>Old</v>
      </c>
      <c r="J93" s="3">
        <v>44125</v>
      </c>
      <c r="K93" s="4">
        <v>151853</v>
      </c>
      <c r="L93" s="5">
        <v>0.16</v>
      </c>
      <c r="M93" t="s">
        <v>28</v>
      </c>
      <c r="N93" t="s">
        <v>133</v>
      </c>
    </row>
    <row r="94" spans="1:14" x14ac:dyDescent="0.35">
      <c r="A94" s="1" t="s">
        <v>996</v>
      </c>
      <c r="B94" t="s">
        <v>997</v>
      </c>
      <c r="C94" t="s">
        <v>123</v>
      </c>
      <c r="D94" t="s">
        <v>58</v>
      </c>
      <c r="E94" t="s">
        <v>25</v>
      </c>
      <c r="F94" t="s">
        <v>26</v>
      </c>
      <c r="G94" t="s">
        <v>19</v>
      </c>
      <c r="H94" s="2">
        <v>30</v>
      </c>
      <c r="I94" s="2" t="str">
        <f>IF(Employee_Sample_Data[[#This Row],[Age]]&lt;31,"Youth",IF(55&lt;Employee_Sample_Data[[#This Row],[Age]],"Adult","Old"))</f>
        <v>Youth</v>
      </c>
      <c r="J94" s="3">
        <v>44124</v>
      </c>
      <c r="K94" s="4">
        <v>67753</v>
      </c>
      <c r="L94" s="5">
        <v>0</v>
      </c>
      <c r="M94" t="s">
        <v>20</v>
      </c>
      <c r="N94" t="s">
        <v>43</v>
      </c>
    </row>
    <row r="95" spans="1:14" x14ac:dyDescent="0.35">
      <c r="A95" s="1" t="s">
        <v>672</v>
      </c>
      <c r="B95" t="s">
        <v>673</v>
      </c>
      <c r="C95" t="s">
        <v>42</v>
      </c>
      <c r="D95" t="s">
        <v>58</v>
      </c>
      <c r="E95" t="s">
        <v>25</v>
      </c>
      <c r="F95" t="s">
        <v>26</v>
      </c>
      <c r="G95" t="s">
        <v>19</v>
      </c>
      <c r="H95" s="2">
        <v>51</v>
      </c>
      <c r="I95" s="2" t="str">
        <f>IF(Employee_Sample_Data[[#This Row],[Age]]&lt;31,"Youth",IF(55&lt;Employee_Sample_Data[[#This Row],[Age]],"Adult","Old"))</f>
        <v>Old</v>
      </c>
      <c r="J95" s="3">
        <v>44113</v>
      </c>
      <c r="K95" s="4">
        <v>91853</v>
      </c>
      <c r="L95" s="5">
        <v>0</v>
      </c>
      <c r="M95" t="s">
        <v>20</v>
      </c>
      <c r="N95" t="s">
        <v>36</v>
      </c>
    </row>
    <row r="96" spans="1:14" x14ac:dyDescent="0.35">
      <c r="A96" s="1" t="s">
        <v>986</v>
      </c>
      <c r="B96" t="s">
        <v>987</v>
      </c>
      <c r="C96" t="s">
        <v>78</v>
      </c>
      <c r="D96" t="s">
        <v>79</v>
      </c>
      <c r="E96" t="s">
        <v>48</v>
      </c>
      <c r="F96" t="s">
        <v>26</v>
      </c>
      <c r="G96" t="s">
        <v>35</v>
      </c>
      <c r="H96" s="2">
        <v>26</v>
      </c>
      <c r="I96" s="2" t="str">
        <f>IF(Employee_Sample_Data[[#This Row],[Age]]&lt;31,"Youth",IF(55&lt;Employee_Sample_Data[[#This Row],[Age]],"Adult","Old"))</f>
        <v>Youth</v>
      </c>
      <c r="J96" s="3">
        <v>44101</v>
      </c>
      <c r="K96" s="4">
        <v>223055</v>
      </c>
      <c r="L96" s="5">
        <v>0.3</v>
      </c>
      <c r="M96" t="s">
        <v>20</v>
      </c>
      <c r="N96" t="s">
        <v>87</v>
      </c>
    </row>
    <row r="97" spans="1:15" x14ac:dyDescent="0.35">
      <c r="A97" s="1" t="s">
        <v>1548</v>
      </c>
      <c r="B97" t="s">
        <v>1628</v>
      </c>
      <c r="C97" t="s">
        <v>180</v>
      </c>
      <c r="D97" t="s">
        <v>68</v>
      </c>
      <c r="E97" t="s">
        <v>34</v>
      </c>
      <c r="F97" t="s">
        <v>18</v>
      </c>
      <c r="G97" t="s">
        <v>84</v>
      </c>
      <c r="H97" s="2">
        <v>29</v>
      </c>
      <c r="I97" s="2" t="str">
        <f>IF(Employee_Sample_Data[[#This Row],[Age]]&lt;31,"Youth",IF(55&lt;Employee_Sample_Data[[#This Row],[Age]],"Adult","Old"))</f>
        <v>Youth</v>
      </c>
      <c r="J97" s="3">
        <v>44099</v>
      </c>
      <c r="K97" s="4">
        <v>123588</v>
      </c>
      <c r="L97" s="5">
        <v>0</v>
      </c>
      <c r="M97" t="s">
        <v>92</v>
      </c>
      <c r="N97" t="s">
        <v>217</v>
      </c>
    </row>
    <row r="98" spans="1:15" x14ac:dyDescent="0.35">
      <c r="A98" s="1" t="s">
        <v>1639</v>
      </c>
      <c r="B98" t="s">
        <v>1640</v>
      </c>
      <c r="C98" t="s">
        <v>32</v>
      </c>
      <c r="D98" t="s">
        <v>47</v>
      </c>
      <c r="E98" t="s">
        <v>48</v>
      </c>
      <c r="F98" t="s">
        <v>26</v>
      </c>
      <c r="G98" t="s">
        <v>84</v>
      </c>
      <c r="H98" s="2">
        <v>52</v>
      </c>
      <c r="I98" s="2" t="str">
        <f>IF(Employee_Sample_Data[[#This Row],[Age]]&lt;31,"Youth",IF(55&lt;Employee_Sample_Data[[#This Row],[Age]],"Adult","Old"))</f>
        <v>Old</v>
      </c>
      <c r="J98" s="3">
        <v>44099</v>
      </c>
      <c r="K98" s="4">
        <v>163143</v>
      </c>
      <c r="L98" s="5">
        <v>0.28000000000000003</v>
      </c>
      <c r="M98" t="s">
        <v>92</v>
      </c>
      <c r="N98" t="s">
        <v>217</v>
      </c>
    </row>
    <row r="99" spans="1:15" x14ac:dyDescent="0.35">
      <c r="A99" s="1" t="s">
        <v>1802</v>
      </c>
      <c r="B99" t="s">
        <v>1803</v>
      </c>
      <c r="C99" t="s">
        <v>183</v>
      </c>
      <c r="D99" t="s">
        <v>64</v>
      </c>
      <c r="E99" t="s">
        <v>17</v>
      </c>
      <c r="F99" t="s">
        <v>26</v>
      </c>
      <c r="G99" t="s">
        <v>19</v>
      </c>
      <c r="H99" s="2">
        <v>48</v>
      </c>
      <c r="I99" s="2" t="str">
        <f>IF(Employee_Sample_Data[[#This Row],[Age]]&lt;31,"Youth",IF(55&lt;Employee_Sample_Data[[#This Row],[Age]],"Adult","Old"))</f>
        <v>Old</v>
      </c>
      <c r="J99" s="3">
        <v>44095</v>
      </c>
      <c r="K99" s="4">
        <v>54654</v>
      </c>
      <c r="L99" s="5">
        <v>0</v>
      </c>
      <c r="M99" t="s">
        <v>20</v>
      </c>
      <c r="N99" t="s">
        <v>43</v>
      </c>
    </row>
    <row r="100" spans="1:15" x14ac:dyDescent="0.35">
      <c r="A100" s="1" t="s">
        <v>1827</v>
      </c>
      <c r="B100" t="s">
        <v>1828</v>
      </c>
      <c r="C100" t="s">
        <v>32</v>
      </c>
      <c r="D100" t="s">
        <v>64</v>
      </c>
      <c r="E100" t="s">
        <v>34</v>
      </c>
      <c r="F100" t="s">
        <v>18</v>
      </c>
      <c r="G100" t="s">
        <v>84</v>
      </c>
      <c r="H100" s="2">
        <v>40</v>
      </c>
      <c r="I100" s="2" t="str">
        <f>IF(Employee_Sample_Data[[#This Row],[Age]]&lt;31,"Youth",IF(55&lt;Employee_Sample_Data[[#This Row],[Age]],"Adult","Old"))</f>
        <v>Old</v>
      </c>
      <c r="J100" s="3">
        <v>44094</v>
      </c>
      <c r="K100" s="4">
        <v>198176</v>
      </c>
      <c r="L100" s="5">
        <v>0.17</v>
      </c>
      <c r="M100" t="s">
        <v>92</v>
      </c>
      <c r="N100" t="s">
        <v>93</v>
      </c>
    </row>
    <row r="101" spans="1:15" x14ac:dyDescent="0.35">
      <c r="A101" s="1" t="s">
        <v>881</v>
      </c>
      <c r="B101" t="s">
        <v>882</v>
      </c>
      <c r="C101" t="s">
        <v>183</v>
      </c>
      <c r="D101" t="s">
        <v>64</v>
      </c>
      <c r="E101" t="s">
        <v>25</v>
      </c>
      <c r="F101" t="s">
        <v>18</v>
      </c>
      <c r="G101" t="s">
        <v>19</v>
      </c>
      <c r="H101" s="2">
        <v>42</v>
      </c>
      <c r="I101" s="2" t="str">
        <f>IF(Employee_Sample_Data[[#This Row],[Age]]&lt;31,"Youth",IF(55&lt;Employee_Sample_Data[[#This Row],[Age]],"Adult","Old"))</f>
        <v>Old</v>
      </c>
      <c r="J101" s="3">
        <v>44092</v>
      </c>
      <c r="K101" s="4">
        <v>47071</v>
      </c>
      <c r="L101" s="5">
        <v>0</v>
      </c>
      <c r="M101" t="s">
        <v>20</v>
      </c>
      <c r="N101" t="s">
        <v>87</v>
      </c>
    </row>
    <row r="102" spans="1:15" x14ac:dyDescent="0.35">
      <c r="A102" s="1" t="s">
        <v>439</v>
      </c>
      <c r="B102" t="s">
        <v>440</v>
      </c>
      <c r="C102" t="s">
        <v>441</v>
      </c>
      <c r="D102" t="s">
        <v>16</v>
      </c>
      <c r="E102" t="s">
        <v>17</v>
      </c>
      <c r="F102" t="s">
        <v>26</v>
      </c>
      <c r="G102" t="s">
        <v>27</v>
      </c>
      <c r="H102" s="2">
        <v>31</v>
      </c>
      <c r="I102" s="2" t="str">
        <f>IF(Employee_Sample_Data[[#This Row],[Age]]&lt;31,"Youth",IF(55&lt;Employee_Sample_Data[[#This Row],[Age]],"Adult","Old"))</f>
        <v>Old</v>
      </c>
      <c r="J102" s="3">
        <v>44086</v>
      </c>
      <c r="K102" s="4">
        <v>96567</v>
      </c>
      <c r="L102" s="5">
        <v>0</v>
      </c>
      <c r="M102" t="s">
        <v>28</v>
      </c>
      <c r="N102" t="s">
        <v>73</v>
      </c>
    </row>
    <row r="103" spans="1:15" x14ac:dyDescent="0.35">
      <c r="A103" s="1" t="s">
        <v>505</v>
      </c>
      <c r="B103" t="s">
        <v>506</v>
      </c>
      <c r="C103" t="s">
        <v>42</v>
      </c>
      <c r="D103" t="s">
        <v>33</v>
      </c>
      <c r="E103" t="s">
        <v>48</v>
      </c>
      <c r="F103" t="s">
        <v>18</v>
      </c>
      <c r="G103" t="s">
        <v>35</v>
      </c>
      <c r="H103" s="2">
        <v>28</v>
      </c>
      <c r="I103" s="2" t="str">
        <f>IF(Employee_Sample_Data[[#This Row],[Age]]&lt;31,"Youth",IF(55&lt;Employee_Sample_Data[[#This Row],[Age]],"Adult","Old"))</f>
        <v>Youth</v>
      </c>
      <c r="J103" s="3">
        <v>44078</v>
      </c>
      <c r="K103" s="4">
        <v>95045</v>
      </c>
      <c r="L103" s="5">
        <v>0</v>
      </c>
      <c r="M103" t="s">
        <v>20</v>
      </c>
      <c r="N103" t="s">
        <v>36</v>
      </c>
    </row>
    <row r="104" spans="1:15" x14ac:dyDescent="0.35">
      <c r="A104" s="1" t="s">
        <v>557</v>
      </c>
      <c r="B104" t="s">
        <v>558</v>
      </c>
      <c r="C104" t="s">
        <v>32</v>
      </c>
      <c r="D104" t="s">
        <v>68</v>
      </c>
      <c r="E104" t="s">
        <v>17</v>
      </c>
      <c r="F104" t="s">
        <v>26</v>
      </c>
      <c r="G104" t="s">
        <v>84</v>
      </c>
      <c r="H104" s="2">
        <v>31</v>
      </c>
      <c r="I104" s="2" t="str">
        <f>IF(Employee_Sample_Data[[#This Row],[Age]]&lt;31,"Youth",IF(55&lt;Employee_Sample_Data[[#This Row],[Age]],"Adult","Old"))</f>
        <v>Old</v>
      </c>
      <c r="J104" s="3">
        <v>44069</v>
      </c>
      <c r="K104" s="4">
        <v>189290</v>
      </c>
      <c r="L104" s="5">
        <v>0.22</v>
      </c>
      <c r="M104" t="s">
        <v>92</v>
      </c>
      <c r="N104" t="s">
        <v>217</v>
      </c>
      <c r="O104" s="3">
        <v>44099</v>
      </c>
    </row>
    <row r="105" spans="1:15" x14ac:dyDescent="0.35">
      <c r="A105" s="1" t="s">
        <v>268</v>
      </c>
      <c r="B105" t="s">
        <v>269</v>
      </c>
      <c r="C105" t="s">
        <v>78</v>
      </c>
      <c r="D105" t="s">
        <v>47</v>
      </c>
      <c r="E105" t="s">
        <v>25</v>
      </c>
      <c r="F105" t="s">
        <v>18</v>
      </c>
      <c r="G105" t="s">
        <v>35</v>
      </c>
      <c r="H105" s="2">
        <v>31</v>
      </c>
      <c r="I105" s="2" t="str">
        <f>IF(Employee_Sample_Data[[#This Row],[Age]]&lt;31,"Youth",IF(55&lt;Employee_Sample_Data[[#This Row],[Age]],"Adult","Old"))</f>
        <v>Old</v>
      </c>
      <c r="J105" s="3">
        <v>44063</v>
      </c>
      <c r="K105" s="4">
        <v>219693</v>
      </c>
      <c r="L105" s="5">
        <v>0.3</v>
      </c>
      <c r="M105" t="s">
        <v>20</v>
      </c>
      <c r="N105" t="s">
        <v>59</v>
      </c>
    </row>
    <row r="106" spans="1:15" x14ac:dyDescent="0.35">
      <c r="A106" s="1" t="s">
        <v>1770</v>
      </c>
      <c r="B106" t="s">
        <v>1771</v>
      </c>
      <c r="C106" t="s">
        <v>32</v>
      </c>
      <c r="D106" t="s">
        <v>79</v>
      </c>
      <c r="E106" t="s">
        <v>34</v>
      </c>
      <c r="F106" t="s">
        <v>26</v>
      </c>
      <c r="G106" t="s">
        <v>35</v>
      </c>
      <c r="H106" s="2">
        <v>25</v>
      </c>
      <c r="I106" s="2" t="str">
        <f>IF(Employee_Sample_Data[[#This Row],[Age]]&lt;31,"Youth",IF(55&lt;Employee_Sample_Data[[#This Row],[Age]],"Adult","Old"))</f>
        <v>Youth</v>
      </c>
      <c r="J106" s="3">
        <v>44058</v>
      </c>
      <c r="K106" s="4">
        <v>172007</v>
      </c>
      <c r="L106" s="5">
        <v>0.26</v>
      </c>
      <c r="M106" t="s">
        <v>20</v>
      </c>
      <c r="N106" t="s">
        <v>55</v>
      </c>
    </row>
    <row r="107" spans="1:15" x14ac:dyDescent="0.35">
      <c r="A107" s="1" t="s">
        <v>294</v>
      </c>
      <c r="B107" t="s">
        <v>295</v>
      </c>
      <c r="C107" t="s">
        <v>32</v>
      </c>
      <c r="D107" t="s">
        <v>16</v>
      </c>
      <c r="E107" t="s">
        <v>17</v>
      </c>
      <c r="F107" t="s">
        <v>18</v>
      </c>
      <c r="G107" t="s">
        <v>27</v>
      </c>
      <c r="H107" s="2">
        <v>29</v>
      </c>
      <c r="I107" s="2" t="str">
        <f>IF(Employee_Sample_Data[[#This Row],[Age]]&lt;31,"Youth",IF(55&lt;Employee_Sample_Data[[#This Row],[Age]],"Adult","Old"))</f>
        <v>Youth</v>
      </c>
      <c r="J107" s="3">
        <v>44052</v>
      </c>
      <c r="K107" s="4">
        <v>161203</v>
      </c>
      <c r="L107" s="5">
        <v>0.15</v>
      </c>
      <c r="M107" t="s">
        <v>28</v>
      </c>
      <c r="N107" t="s">
        <v>133</v>
      </c>
    </row>
    <row r="108" spans="1:15" x14ac:dyDescent="0.35">
      <c r="A108" s="1" t="s">
        <v>209</v>
      </c>
      <c r="B108" t="s">
        <v>1097</v>
      </c>
      <c r="C108" t="s">
        <v>39</v>
      </c>
      <c r="D108" t="s">
        <v>16</v>
      </c>
      <c r="E108" t="s">
        <v>25</v>
      </c>
      <c r="F108" t="s">
        <v>26</v>
      </c>
      <c r="G108" t="s">
        <v>35</v>
      </c>
      <c r="H108" s="2">
        <v>28</v>
      </c>
      <c r="I108" s="2" t="str">
        <f>IF(Employee_Sample_Data[[#This Row],[Age]]&lt;31,"Youth",IF(55&lt;Employee_Sample_Data[[#This Row],[Age]],"Adult","Old"))</f>
        <v>Youth</v>
      </c>
      <c r="J108" s="3">
        <v>44051</v>
      </c>
      <c r="K108" s="4">
        <v>73255</v>
      </c>
      <c r="L108" s="5">
        <v>0.09</v>
      </c>
      <c r="M108" t="s">
        <v>20</v>
      </c>
      <c r="N108" t="s">
        <v>43</v>
      </c>
    </row>
    <row r="109" spans="1:15" x14ac:dyDescent="0.35">
      <c r="A109" s="1" t="s">
        <v>237</v>
      </c>
      <c r="B109" t="s">
        <v>238</v>
      </c>
      <c r="C109" t="s">
        <v>32</v>
      </c>
      <c r="D109" t="s">
        <v>58</v>
      </c>
      <c r="E109" t="s">
        <v>34</v>
      </c>
      <c r="F109" t="s">
        <v>26</v>
      </c>
      <c r="G109" t="s">
        <v>35</v>
      </c>
      <c r="H109" s="2">
        <v>26</v>
      </c>
      <c r="I109" s="2" t="str">
        <f>IF(Employee_Sample_Data[[#This Row],[Age]]&lt;31,"Youth",IF(55&lt;Employee_Sample_Data[[#This Row],[Age]],"Adult","Old"))</f>
        <v>Youth</v>
      </c>
      <c r="J109" s="3">
        <v>44040</v>
      </c>
      <c r="K109" s="4">
        <v>180664</v>
      </c>
      <c r="L109" s="5">
        <v>0.27</v>
      </c>
      <c r="M109" t="s">
        <v>20</v>
      </c>
      <c r="N109" t="s">
        <v>36</v>
      </c>
    </row>
    <row r="110" spans="1:15" x14ac:dyDescent="0.35">
      <c r="A110" s="1" t="s">
        <v>1979</v>
      </c>
      <c r="B110" t="s">
        <v>1980</v>
      </c>
      <c r="C110" t="s">
        <v>78</v>
      </c>
      <c r="D110" t="s">
        <v>58</v>
      </c>
      <c r="E110" t="s">
        <v>48</v>
      </c>
      <c r="F110" t="s">
        <v>18</v>
      </c>
      <c r="G110" t="s">
        <v>27</v>
      </c>
      <c r="H110" s="2">
        <v>63</v>
      </c>
      <c r="I110" s="2" t="str">
        <f>IF(Employee_Sample_Data[[#This Row],[Age]]&lt;31,"Youth",IF(55&lt;Employee_Sample_Data[[#This Row],[Age]],"Adult","Old"))</f>
        <v>Adult</v>
      </c>
      <c r="J110" s="3">
        <v>44038</v>
      </c>
      <c r="K110" s="4">
        <v>216195</v>
      </c>
      <c r="L110" s="5">
        <v>0.31</v>
      </c>
      <c r="M110" t="s">
        <v>20</v>
      </c>
      <c r="N110" t="s">
        <v>55</v>
      </c>
    </row>
    <row r="111" spans="1:15" x14ac:dyDescent="0.35">
      <c r="A111" s="1" t="s">
        <v>384</v>
      </c>
      <c r="B111" t="s">
        <v>385</v>
      </c>
      <c r="C111" t="s">
        <v>247</v>
      </c>
      <c r="D111" t="s">
        <v>16</v>
      </c>
      <c r="E111" t="s">
        <v>25</v>
      </c>
      <c r="F111" t="s">
        <v>26</v>
      </c>
      <c r="G111" t="s">
        <v>27</v>
      </c>
      <c r="H111" s="2">
        <v>33</v>
      </c>
      <c r="I111" s="2" t="str">
        <f>IF(Employee_Sample_Data[[#This Row],[Age]]&lt;31,"Youth",IF(55&lt;Employee_Sample_Data[[#This Row],[Age]],"Adult","Old"))</f>
        <v>Old</v>
      </c>
      <c r="J111" s="3">
        <v>44036</v>
      </c>
      <c r="K111" s="4">
        <v>69453</v>
      </c>
      <c r="L111" s="5">
        <v>0</v>
      </c>
      <c r="M111" t="s">
        <v>28</v>
      </c>
      <c r="N111" t="s">
        <v>133</v>
      </c>
    </row>
    <row r="112" spans="1:15" x14ac:dyDescent="0.35">
      <c r="A112" s="1" t="s">
        <v>1641</v>
      </c>
      <c r="B112" t="s">
        <v>1642</v>
      </c>
      <c r="C112" t="s">
        <v>42</v>
      </c>
      <c r="D112" t="s">
        <v>58</v>
      </c>
      <c r="E112" t="s">
        <v>34</v>
      </c>
      <c r="F112" t="s">
        <v>18</v>
      </c>
      <c r="G112" t="s">
        <v>35</v>
      </c>
      <c r="H112" s="2">
        <v>38</v>
      </c>
      <c r="I112" s="2" t="str">
        <f>IF(Employee_Sample_Data[[#This Row],[Age]]&lt;31,"Youth",IF(55&lt;Employee_Sample_Data[[#This Row],[Age]],"Adult","Old"))</f>
        <v>Old</v>
      </c>
      <c r="J112" s="3">
        <v>44036</v>
      </c>
      <c r="K112" s="4">
        <v>89390</v>
      </c>
      <c r="L112" s="5">
        <v>0</v>
      </c>
      <c r="M112" t="s">
        <v>20</v>
      </c>
      <c r="N112" t="s">
        <v>21</v>
      </c>
    </row>
    <row r="113" spans="1:15" x14ac:dyDescent="0.35">
      <c r="A113" s="1" t="s">
        <v>603</v>
      </c>
      <c r="B113" t="s">
        <v>604</v>
      </c>
      <c r="C113" t="s">
        <v>78</v>
      </c>
      <c r="D113" t="s">
        <v>16</v>
      </c>
      <c r="E113" t="s">
        <v>34</v>
      </c>
      <c r="F113" t="s">
        <v>18</v>
      </c>
      <c r="G113" t="s">
        <v>84</v>
      </c>
      <c r="H113" s="2">
        <v>32</v>
      </c>
      <c r="I113" s="2" t="str">
        <f>IF(Employee_Sample_Data[[#This Row],[Age]]&lt;31,"Youth",IF(55&lt;Employee_Sample_Data[[#This Row],[Age]],"Adult","Old"))</f>
        <v>Old</v>
      </c>
      <c r="J113" s="3">
        <v>44034</v>
      </c>
      <c r="K113" s="4">
        <v>192749</v>
      </c>
      <c r="L113" s="5">
        <v>0.31</v>
      </c>
      <c r="M113" t="s">
        <v>20</v>
      </c>
      <c r="N113" t="s">
        <v>36</v>
      </c>
    </row>
    <row r="114" spans="1:15" x14ac:dyDescent="0.35">
      <c r="A114" s="1" t="s">
        <v>1231</v>
      </c>
      <c r="B114" t="s">
        <v>1232</v>
      </c>
      <c r="C114" t="s">
        <v>32</v>
      </c>
      <c r="D114" t="s">
        <v>33</v>
      </c>
      <c r="E114" t="s">
        <v>34</v>
      </c>
      <c r="F114" t="s">
        <v>18</v>
      </c>
      <c r="G114" t="s">
        <v>27</v>
      </c>
      <c r="H114" s="2">
        <v>34</v>
      </c>
      <c r="I114" s="2" t="str">
        <f>IF(Employee_Sample_Data[[#This Row],[Age]]&lt;31,"Youth",IF(55&lt;Employee_Sample_Data[[#This Row],[Age]],"Adult","Old"))</f>
        <v>Old</v>
      </c>
      <c r="J114" s="3">
        <v>44032</v>
      </c>
      <c r="K114" s="4">
        <v>184960</v>
      </c>
      <c r="L114" s="5">
        <v>0.18</v>
      </c>
      <c r="M114" t="s">
        <v>20</v>
      </c>
      <c r="N114" t="s">
        <v>21</v>
      </c>
    </row>
    <row r="115" spans="1:15" x14ac:dyDescent="0.35">
      <c r="A115" s="1" t="s">
        <v>646</v>
      </c>
      <c r="B115" t="s">
        <v>647</v>
      </c>
      <c r="C115" t="s">
        <v>1982</v>
      </c>
      <c r="D115" t="s">
        <v>79</v>
      </c>
      <c r="E115" t="s">
        <v>34</v>
      </c>
      <c r="F115" t="s">
        <v>26</v>
      </c>
      <c r="G115" t="s">
        <v>35</v>
      </c>
      <c r="H115" s="2">
        <v>30</v>
      </c>
      <c r="I115" s="2" t="str">
        <f>IF(Employee_Sample_Data[[#This Row],[Age]]&lt;31,"Youth",IF(55&lt;Employee_Sample_Data[[#This Row],[Age]],"Adult","Old"))</f>
        <v>Youth</v>
      </c>
      <c r="J115" s="3">
        <v>44030</v>
      </c>
      <c r="K115" s="4">
        <v>148485</v>
      </c>
      <c r="L115" s="5">
        <v>0.15</v>
      </c>
      <c r="M115" t="s">
        <v>20</v>
      </c>
      <c r="N115" t="s">
        <v>55</v>
      </c>
    </row>
    <row r="116" spans="1:15" x14ac:dyDescent="0.35">
      <c r="A116" s="1" t="s">
        <v>1229</v>
      </c>
      <c r="B116" t="s">
        <v>1230</v>
      </c>
      <c r="C116" t="s">
        <v>1982</v>
      </c>
      <c r="D116" t="s">
        <v>64</v>
      </c>
      <c r="E116" t="s">
        <v>48</v>
      </c>
      <c r="F116" t="s">
        <v>18</v>
      </c>
      <c r="G116" t="s">
        <v>84</v>
      </c>
      <c r="H116" s="2">
        <v>29</v>
      </c>
      <c r="I116" s="2" t="str">
        <f>IF(Employee_Sample_Data[[#This Row],[Age]]&lt;31,"Youth",IF(55&lt;Employee_Sample_Data[[#This Row],[Age]],"Adult","Old"))</f>
        <v>Youth</v>
      </c>
      <c r="J116" s="3">
        <v>44025</v>
      </c>
      <c r="K116" s="4">
        <v>141555</v>
      </c>
      <c r="L116" s="5">
        <v>0.11</v>
      </c>
      <c r="M116" t="s">
        <v>92</v>
      </c>
      <c r="N116" t="s">
        <v>93</v>
      </c>
    </row>
    <row r="117" spans="1:15" x14ac:dyDescent="0.35">
      <c r="A117" s="1" t="s">
        <v>1747</v>
      </c>
      <c r="B117" t="s">
        <v>1748</v>
      </c>
      <c r="C117" t="s">
        <v>123</v>
      </c>
      <c r="D117" t="s">
        <v>33</v>
      </c>
      <c r="E117" t="s">
        <v>17</v>
      </c>
      <c r="F117" t="s">
        <v>18</v>
      </c>
      <c r="G117" t="s">
        <v>84</v>
      </c>
      <c r="H117" s="2">
        <v>25</v>
      </c>
      <c r="I117" s="2" t="str">
        <f>IF(Employee_Sample_Data[[#This Row],[Age]]&lt;31,"Youth",IF(55&lt;Employee_Sample_Data[[#This Row],[Age]],"Adult","Old"))</f>
        <v>Youth</v>
      </c>
      <c r="J117" s="3">
        <v>44024</v>
      </c>
      <c r="K117" s="4">
        <v>56565</v>
      </c>
      <c r="L117" s="5">
        <v>0</v>
      </c>
      <c r="M117" t="s">
        <v>92</v>
      </c>
      <c r="N117" t="s">
        <v>217</v>
      </c>
    </row>
    <row r="118" spans="1:15" x14ac:dyDescent="0.35">
      <c r="A118" s="1" t="s">
        <v>634</v>
      </c>
      <c r="B118" t="s">
        <v>635</v>
      </c>
      <c r="C118" t="s">
        <v>177</v>
      </c>
      <c r="D118" t="s">
        <v>68</v>
      </c>
      <c r="E118" t="s">
        <v>17</v>
      </c>
      <c r="F118" t="s">
        <v>26</v>
      </c>
      <c r="G118" t="s">
        <v>84</v>
      </c>
      <c r="H118" s="2">
        <v>52</v>
      </c>
      <c r="I118" s="2" t="str">
        <f>IF(Employee_Sample_Data[[#This Row],[Age]]&lt;31,"Youth",IF(55&lt;Employee_Sample_Data[[#This Row],[Age]],"Adult","Old"))</f>
        <v>Old</v>
      </c>
      <c r="J118" s="3">
        <v>44022</v>
      </c>
      <c r="K118" s="4">
        <v>88272</v>
      </c>
      <c r="L118" s="5">
        <v>0</v>
      </c>
      <c r="M118" t="s">
        <v>92</v>
      </c>
      <c r="N118" t="s">
        <v>217</v>
      </c>
    </row>
    <row r="119" spans="1:15" x14ac:dyDescent="0.35">
      <c r="A119" s="1" t="s">
        <v>1188</v>
      </c>
      <c r="B119" t="s">
        <v>1189</v>
      </c>
      <c r="C119" t="s">
        <v>123</v>
      </c>
      <c r="D119" t="s">
        <v>79</v>
      </c>
      <c r="E119" t="s">
        <v>25</v>
      </c>
      <c r="F119" t="s">
        <v>26</v>
      </c>
      <c r="G119" t="s">
        <v>19</v>
      </c>
      <c r="H119" s="2">
        <v>35</v>
      </c>
      <c r="I119" s="2" t="str">
        <f>IF(Employee_Sample_Data[[#This Row],[Age]]&lt;31,"Youth",IF(55&lt;Employee_Sample_Data[[#This Row],[Age]],"Adult","Old"))</f>
        <v>Old</v>
      </c>
      <c r="J119" s="3">
        <v>44015</v>
      </c>
      <c r="K119" s="4">
        <v>51513</v>
      </c>
      <c r="L119" s="5">
        <v>0</v>
      </c>
      <c r="M119" t="s">
        <v>20</v>
      </c>
      <c r="N119" t="s">
        <v>87</v>
      </c>
    </row>
    <row r="120" spans="1:15" x14ac:dyDescent="0.35">
      <c r="A120" s="1" t="s">
        <v>429</v>
      </c>
      <c r="B120" t="s">
        <v>430</v>
      </c>
      <c r="C120" t="s">
        <v>51</v>
      </c>
      <c r="D120" t="s">
        <v>79</v>
      </c>
      <c r="E120" t="s">
        <v>17</v>
      </c>
      <c r="F120" t="s">
        <v>26</v>
      </c>
      <c r="G120" t="s">
        <v>35</v>
      </c>
      <c r="H120" s="2">
        <v>51</v>
      </c>
      <c r="I120" s="2" t="str">
        <f>IF(Employee_Sample_Data[[#This Row],[Age]]&lt;31,"Youth",IF(55&lt;Employee_Sample_Data[[#This Row],[Age]],"Adult","Old"))</f>
        <v>Old</v>
      </c>
      <c r="J120" s="3">
        <v>44014</v>
      </c>
      <c r="K120" s="4">
        <v>100099</v>
      </c>
      <c r="L120" s="5">
        <v>0.08</v>
      </c>
      <c r="M120" t="s">
        <v>20</v>
      </c>
      <c r="N120" t="s">
        <v>55</v>
      </c>
    </row>
    <row r="121" spans="1:15" x14ac:dyDescent="0.35">
      <c r="A121" s="1" t="s">
        <v>49</v>
      </c>
      <c r="B121" t="s">
        <v>50</v>
      </c>
      <c r="C121" t="s">
        <v>51</v>
      </c>
      <c r="D121" t="s">
        <v>16</v>
      </c>
      <c r="E121" t="s">
        <v>48</v>
      </c>
      <c r="F121" t="s">
        <v>18</v>
      </c>
      <c r="G121" t="s">
        <v>35</v>
      </c>
      <c r="H121" s="2">
        <v>27</v>
      </c>
      <c r="I121" s="2" t="str">
        <f>IF(Employee_Sample_Data[[#This Row],[Age]]&lt;31,"Youth",IF(55&lt;Employee_Sample_Data[[#This Row],[Age]],"Adult","Old"))</f>
        <v>Youth</v>
      </c>
      <c r="J121" s="3">
        <v>44013</v>
      </c>
      <c r="K121" s="4">
        <v>119746</v>
      </c>
      <c r="L121" s="5">
        <v>0.1</v>
      </c>
      <c r="M121" t="s">
        <v>20</v>
      </c>
      <c r="N121" t="s">
        <v>43</v>
      </c>
    </row>
    <row r="122" spans="1:15" x14ac:dyDescent="0.35">
      <c r="A122" s="1" t="s">
        <v>1660</v>
      </c>
      <c r="B122" t="s">
        <v>1661</v>
      </c>
      <c r="C122" t="s">
        <v>329</v>
      </c>
      <c r="D122" t="s">
        <v>16</v>
      </c>
      <c r="E122" t="s">
        <v>17</v>
      </c>
      <c r="F122" t="s">
        <v>26</v>
      </c>
      <c r="G122" t="s">
        <v>84</v>
      </c>
      <c r="H122" s="2">
        <v>64</v>
      </c>
      <c r="I122" s="2" t="str">
        <f>IF(Employee_Sample_Data[[#This Row],[Age]]&lt;31,"Youth",IF(55&lt;Employee_Sample_Data[[#This Row],[Age]],"Adult","Old"))</f>
        <v>Adult</v>
      </c>
      <c r="J122" s="3">
        <v>44009</v>
      </c>
      <c r="K122" s="4">
        <v>40316</v>
      </c>
      <c r="L122" s="5">
        <v>0</v>
      </c>
      <c r="M122" t="s">
        <v>92</v>
      </c>
      <c r="N122" t="s">
        <v>93</v>
      </c>
    </row>
    <row r="123" spans="1:15" x14ac:dyDescent="0.35">
      <c r="A123" s="1" t="s">
        <v>1141</v>
      </c>
      <c r="B123" t="s">
        <v>1142</v>
      </c>
      <c r="C123" t="s">
        <v>42</v>
      </c>
      <c r="D123" t="s">
        <v>58</v>
      </c>
      <c r="E123" t="s">
        <v>34</v>
      </c>
      <c r="F123" t="s">
        <v>18</v>
      </c>
      <c r="G123" t="s">
        <v>27</v>
      </c>
      <c r="H123" s="2">
        <v>45</v>
      </c>
      <c r="I123" s="2" t="str">
        <f>IF(Employee_Sample_Data[[#This Row],[Age]]&lt;31,"Youth",IF(55&lt;Employee_Sample_Data[[#This Row],[Age]],"Adult","Old"))</f>
        <v>Old</v>
      </c>
      <c r="J123" s="3">
        <v>43999</v>
      </c>
      <c r="K123" s="4">
        <v>89841</v>
      </c>
      <c r="L123" s="5">
        <v>0</v>
      </c>
      <c r="M123" t="s">
        <v>28</v>
      </c>
      <c r="N123" t="s">
        <v>113</v>
      </c>
    </row>
    <row r="124" spans="1:15" x14ac:dyDescent="0.35">
      <c r="A124" s="1" t="s">
        <v>907</v>
      </c>
      <c r="B124" t="s">
        <v>908</v>
      </c>
      <c r="C124" t="s">
        <v>32</v>
      </c>
      <c r="D124" t="s">
        <v>47</v>
      </c>
      <c r="E124" t="s">
        <v>34</v>
      </c>
      <c r="F124" t="s">
        <v>18</v>
      </c>
      <c r="G124" t="s">
        <v>35</v>
      </c>
      <c r="H124" s="2">
        <v>63</v>
      </c>
      <c r="I124" s="2" t="str">
        <f>IF(Employee_Sample_Data[[#This Row],[Age]]&lt;31,"Youth",IF(55&lt;Employee_Sample_Data[[#This Row],[Age]],"Adult","Old"))</f>
        <v>Adult</v>
      </c>
      <c r="J124" s="3">
        <v>43996</v>
      </c>
      <c r="K124" s="4">
        <v>181216</v>
      </c>
      <c r="L124" s="5">
        <v>0.27</v>
      </c>
      <c r="M124" t="s">
        <v>20</v>
      </c>
      <c r="N124" t="s">
        <v>87</v>
      </c>
    </row>
    <row r="125" spans="1:15" x14ac:dyDescent="0.35">
      <c r="A125" s="1" t="s">
        <v>1293</v>
      </c>
      <c r="B125" t="s">
        <v>1294</v>
      </c>
      <c r="C125" t="s">
        <v>180</v>
      </c>
      <c r="D125" t="s">
        <v>68</v>
      </c>
      <c r="E125" t="s">
        <v>48</v>
      </c>
      <c r="F125" t="s">
        <v>26</v>
      </c>
      <c r="G125" t="s">
        <v>35</v>
      </c>
      <c r="H125" s="2">
        <v>47</v>
      </c>
      <c r="I125" s="2" t="str">
        <f>IF(Employee_Sample_Data[[#This Row],[Age]]&lt;31,"Youth",IF(55&lt;Employee_Sample_Data[[#This Row],[Age]],"Adult","Old"))</f>
        <v>Old</v>
      </c>
      <c r="J125" s="3">
        <v>43990</v>
      </c>
      <c r="K125" s="4">
        <v>115765</v>
      </c>
      <c r="L125" s="5">
        <v>0</v>
      </c>
      <c r="M125" t="s">
        <v>20</v>
      </c>
      <c r="N125" t="s">
        <v>55</v>
      </c>
      <c r="O125" s="3">
        <v>44229</v>
      </c>
    </row>
    <row r="126" spans="1:15" x14ac:dyDescent="0.35">
      <c r="A126" s="1" t="s">
        <v>266</v>
      </c>
      <c r="B126" t="s">
        <v>267</v>
      </c>
      <c r="C126" t="s">
        <v>39</v>
      </c>
      <c r="D126" t="s">
        <v>16</v>
      </c>
      <c r="E126" t="s">
        <v>17</v>
      </c>
      <c r="F126" t="s">
        <v>26</v>
      </c>
      <c r="G126" t="s">
        <v>27</v>
      </c>
      <c r="H126" s="2">
        <v>28</v>
      </c>
      <c r="I126" s="2" t="str">
        <f>IF(Employee_Sample_Data[[#This Row],[Age]]&lt;31,"Youth",IF(55&lt;Employee_Sample_Data[[#This Row],[Age]],"Adult","Old"))</f>
        <v>Youth</v>
      </c>
      <c r="J126" s="3">
        <v>43977</v>
      </c>
      <c r="K126" s="4">
        <v>67925</v>
      </c>
      <c r="L126" s="5">
        <v>0.08</v>
      </c>
      <c r="M126" t="s">
        <v>28</v>
      </c>
      <c r="N126" t="s">
        <v>73</v>
      </c>
    </row>
    <row r="127" spans="1:15" x14ac:dyDescent="0.35">
      <c r="A127" s="1" t="s">
        <v>1421</v>
      </c>
      <c r="B127" t="s">
        <v>1422</v>
      </c>
      <c r="C127" t="s">
        <v>32</v>
      </c>
      <c r="D127" t="s">
        <v>33</v>
      </c>
      <c r="E127" t="s">
        <v>17</v>
      </c>
      <c r="F127" t="s">
        <v>18</v>
      </c>
      <c r="G127" t="s">
        <v>27</v>
      </c>
      <c r="H127" s="2">
        <v>27</v>
      </c>
      <c r="I127" s="2" t="str">
        <f>IF(Employee_Sample_Data[[#This Row],[Age]]&lt;31,"Youth",IF(55&lt;Employee_Sample_Data[[#This Row],[Age]],"Adult","Old"))</f>
        <v>Youth</v>
      </c>
      <c r="J127" s="3">
        <v>43977</v>
      </c>
      <c r="K127" s="4">
        <v>153628</v>
      </c>
      <c r="L127" s="5">
        <v>0.28999999999999998</v>
      </c>
      <c r="M127" t="s">
        <v>28</v>
      </c>
      <c r="N127" t="s">
        <v>29</v>
      </c>
      <c r="O127" s="3">
        <v>44177</v>
      </c>
    </row>
    <row r="128" spans="1:15" x14ac:dyDescent="0.35">
      <c r="A128" s="1" t="s">
        <v>1414</v>
      </c>
      <c r="B128" t="s">
        <v>1415</v>
      </c>
      <c r="C128" t="s">
        <v>42</v>
      </c>
      <c r="D128" t="s">
        <v>47</v>
      </c>
      <c r="E128" t="s">
        <v>17</v>
      </c>
      <c r="F128" t="s">
        <v>18</v>
      </c>
      <c r="G128" t="s">
        <v>27</v>
      </c>
      <c r="H128" s="2">
        <v>62</v>
      </c>
      <c r="I128" s="2" t="str">
        <f>IF(Employee_Sample_Data[[#This Row],[Age]]&lt;31,"Youth",IF(55&lt;Employee_Sample_Data[[#This Row],[Age]],"Adult","Old"))</f>
        <v>Adult</v>
      </c>
      <c r="J128" s="3">
        <v>43969</v>
      </c>
      <c r="K128" s="4">
        <v>97830</v>
      </c>
      <c r="L128" s="5">
        <v>0</v>
      </c>
      <c r="M128" t="s">
        <v>20</v>
      </c>
      <c r="N128" t="s">
        <v>59</v>
      </c>
    </row>
    <row r="129" spans="1:15" x14ac:dyDescent="0.35">
      <c r="A129" s="1" t="s">
        <v>52</v>
      </c>
      <c r="B129" t="s">
        <v>53</v>
      </c>
      <c r="C129" t="s">
        <v>54</v>
      </c>
      <c r="D129" t="s">
        <v>33</v>
      </c>
      <c r="E129" t="s">
        <v>25</v>
      </c>
      <c r="F129" t="s">
        <v>26</v>
      </c>
      <c r="G129" t="s">
        <v>19</v>
      </c>
      <c r="H129" s="2">
        <v>25</v>
      </c>
      <c r="I129" s="2" t="str">
        <f>IF(Employee_Sample_Data[[#This Row],[Age]]&lt;31,"Youth",IF(55&lt;Employee_Sample_Data[[#This Row],[Age]],"Adult","Old"))</f>
        <v>Youth</v>
      </c>
      <c r="J129" s="3">
        <v>43967</v>
      </c>
      <c r="K129" s="4">
        <v>41336</v>
      </c>
      <c r="L129" s="5">
        <v>0</v>
      </c>
      <c r="M129" t="s">
        <v>20</v>
      </c>
      <c r="N129" t="s">
        <v>55</v>
      </c>
      <c r="O129" s="3">
        <v>44336</v>
      </c>
    </row>
    <row r="130" spans="1:15" x14ac:dyDescent="0.35">
      <c r="A130" s="1" t="s">
        <v>1425</v>
      </c>
      <c r="B130" t="s">
        <v>1426</v>
      </c>
      <c r="C130" t="s">
        <v>1982</v>
      </c>
      <c r="D130" t="s">
        <v>79</v>
      </c>
      <c r="E130" t="s">
        <v>34</v>
      </c>
      <c r="F130" t="s">
        <v>18</v>
      </c>
      <c r="G130" t="s">
        <v>84</v>
      </c>
      <c r="H130" s="2">
        <v>29</v>
      </c>
      <c r="I130" s="2" t="str">
        <f>IF(Employee_Sample_Data[[#This Row],[Age]]&lt;31,"Youth",IF(55&lt;Employee_Sample_Data[[#This Row],[Age]],"Adult","Old"))</f>
        <v>Youth</v>
      </c>
      <c r="J130" s="3">
        <v>43966</v>
      </c>
      <c r="K130" s="4">
        <v>137106</v>
      </c>
      <c r="L130" s="5">
        <v>0.12</v>
      </c>
      <c r="M130" t="s">
        <v>92</v>
      </c>
      <c r="N130" t="s">
        <v>217</v>
      </c>
    </row>
    <row r="131" spans="1:15" x14ac:dyDescent="0.35">
      <c r="A131" s="1" t="s">
        <v>1263</v>
      </c>
      <c r="B131" t="s">
        <v>1264</v>
      </c>
      <c r="C131" t="s">
        <v>78</v>
      </c>
      <c r="D131" t="s">
        <v>16</v>
      </c>
      <c r="E131" t="s">
        <v>17</v>
      </c>
      <c r="F131" t="s">
        <v>26</v>
      </c>
      <c r="G131" t="s">
        <v>27</v>
      </c>
      <c r="H131" s="2">
        <v>26</v>
      </c>
      <c r="I131" s="2" t="str">
        <f>IF(Employee_Sample_Data[[#This Row],[Age]]&lt;31,"Youth",IF(55&lt;Employee_Sample_Data[[#This Row],[Age]],"Adult","Old"))</f>
        <v>Youth</v>
      </c>
      <c r="J131" s="3">
        <v>43960</v>
      </c>
      <c r="K131" s="4">
        <v>256561</v>
      </c>
      <c r="L131" s="5">
        <v>0.39</v>
      </c>
      <c r="M131" t="s">
        <v>20</v>
      </c>
      <c r="N131" t="s">
        <v>59</v>
      </c>
    </row>
    <row r="132" spans="1:15" x14ac:dyDescent="0.35">
      <c r="A132" s="1" t="s">
        <v>831</v>
      </c>
      <c r="B132" t="s">
        <v>832</v>
      </c>
      <c r="C132" t="s">
        <v>51</v>
      </c>
      <c r="D132" t="s">
        <v>16</v>
      </c>
      <c r="E132" t="s">
        <v>17</v>
      </c>
      <c r="F132" t="s">
        <v>18</v>
      </c>
      <c r="G132" t="s">
        <v>35</v>
      </c>
      <c r="H132" s="2">
        <v>57</v>
      </c>
      <c r="I132" s="2" t="str">
        <f>IF(Employee_Sample_Data[[#This Row],[Age]]&lt;31,"Youth",IF(55&lt;Employee_Sample_Data[[#This Row],[Age]],"Adult","Old"))</f>
        <v>Adult</v>
      </c>
      <c r="J132" s="3">
        <v>43948</v>
      </c>
      <c r="K132" s="4">
        <v>103058</v>
      </c>
      <c r="L132" s="5">
        <v>7.0000000000000007E-2</v>
      </c>
      <c r="M132" t="s">
        <v>20</v>
      </c>
      <c r="N132" t="s">
        <v>87</v>
      </c>
    </row>
    <row r="133" spans="1:15" x14ac:dyDescent="0.35">
      <c r="A133" s="1" t="s">
        <v>737</v>
      </c>
      <c r="B133" t="s">
        <v>738</v>
      </c>
      <c r="C133" t="s">
        <v>329</v>
      </c>
      <c r="D133" t="s">
        <v>16</v>
      </c>
      <c r="E133" t="s">
        <v>48</v>
      </c>
      <c r="F133" t="s">
        <v>26</v>
      </c>
      <c r="G133" t="s">
        <v>35</v>
      </c>
      <c r="H133" s="2">
        <v>47</v>
      </c>
      <c r="I133" s="2" t="str">
        <f>IF(Employee_Sample_Data[[#This Row],[Age]]&lt;31,"Youth",IF(55&lt;Employee_Sample_Data[[#This Row],[Age]],"Adult","Old"))</f>
        <v>Old</v>
      </c>
      <c r="J133" s="3">
        <v>43944</v>
      </c>
      <c r="K133" s="4">
        <v>50069</v>
      </c>
      <c r="L133" s="5">
        <v>0</v>
      </c>
      <c r="M133" t="s">
        <v>20</v>
      </c>
      <c r="N133" t="s">
        <v>21</v>
      </c>
    </row>
    <row r="134" spans="1:15" x14ac:dyDescent="0.35">
      <c r="A134" s="1" t="s">
        <v>1795</v>
      </c>
      <c r="B134" t="s">
        <v>1796</v>
      </c>
      <c r="C134" t="s">
        <v>371</v>
      </c>
      <c r="D134" t="s">
        <v>16</v>
      </c>
      <c r="E134" t="s">
        <v>34</v>
      </c>
      <c r="F134" t="s">
        <v>18</v>
      </c>
      <c r="G134" t="s">
        <v>27</v>
      </c>
      <c r="H134" s="2">
        <v>39</v>
      </c>
      <c r="I134" s="2" t="str">
        <f>IF(Employee_Sample_Data[[#This Row],[Age]]&lt;31,"Youth",IF(55&lt;Employee_Sample_Data[[#This Row],[Age]],"Adult","Old"))</f>
        <v>Old</v>
      </c>
      <c r="J134" s="3">
        <v>43943</v>
      </c>
      <c r="K134" s="4">
        <v>90535</v>
      </c>
      <c r="L134" s="5">
        <v>0</v>
      </c>
      <c r="M134" t="s">
        <v>20</v>
      </c>
      <c r="N134" t="s">
        <v>55</v>
      </c>
    </row>
    <row r="135" spans="1:15" x14ac:dyDescent="0.35">
      <c r="A135" s="1" t="s">
        <v>330</v>
      </c>
      <c r="B135" t="s">
        <v>331</v>
      </c>
      <c r="C135" t="s">
        <v>174</v>
      </c>
      <c r="D135" t="s">
        <v>68</v>
      </c>
      <c r="E135" t="s">
        <v>34</v>
      </c>
      <c r="F135" t="s">
        <v>26</v>
      </c>
      <c r="G135" t="s">
        <v>27</v>
      </c>
      <c r="H135" s="2">
        <v>27</v>
      </c>
      <c r="I135" s="2" t="str">
        <f>IF(Employee_Sample_Data[[#This Row],[Age]]&lt;31,"Youth",IF(55&lt;Employee_Sample_Data[[#This Row],[Age]],"Adult","Old"))</f>
        <v>Youth</v>
      </c>
      <c r="J135" s="3">
        <v>43937</v>
      </c>
      <c r="K135" s="4">
        <v>71864</v>
      </c>
      <c r="L135" s="5">
        <v>0</v>
      </c>
      <c r="M135" t="s">
        <v>28</v>
      </c>
      <c r="N135" t="s">
        <v>133</v>
      </c>
    </row>
    <row r="136" spans="1:15" x14ac:dyDescent="0.35">
      <c r="A136" s="1" t="s">
        <v>1265</v>
      </c>
      <c r="B136" t="s">
        <v>1266</v>
      </c>
      <c r="C136" t="s">
        <v>371</v>
      </c>
      <c r="D136" t="s">
        <v>16</v>
      </c>
      <c r="E136" t="s">
        <v>34</v>
      </c>
      <c r="F136" t="s">
        <v>18</v>
      </c>
      <c r="G136" t="s">
        <v>84</v>
      </c>
      <c r="H136" s="2">
        <v>45</v>
      </c>
      <c r="I136" s="2" t="str">
        <f>IF(Employee_Sample_Data[[#This Row],[Age]]&lt;31,"Youth",IF(55&lt;Employee_Sample_Data[[#This Row],[Age]],"Adult","Old"))</f>
        <v>Old</v>
      </c>
      <c r="J136" s="3">
        <v>43937</v>
      </c>
      <c r="K136" s="4">
        <v>66958</v>
      </c>
      <c r="L136" s="5">
        <v>0</v>
      </c>
      <c r="M136" t="s">
        <v>20</v>
      </c>
      <c r="N136" t="s">
        <v>55</v>
      </c>
    </row>
    <row r="137" spans="1:15" x14ac:dyDescent="0.35">
      <c r="A137" s="1" t="s">
        <v>1893</v>
      </c>
      <c r="B137" t="s">
        <v>1894</v>
      </c>
      <c r="C137" t="s">
        <v>51</v>
      </c>
      <c r="D137" t="s">
        <v>33</v>
      </c>
      <c r="E137" t="s">
        <v>25</v>
      </c>
      <c r="F137" t="s">
        <v>26</v>
      </c>
      <c r="G137" t="s">
        <v>35</v>
      </c>
      <c r="H137" s="2">
        <v>32</v>
      </c>
      <c r="I137" s="2" t="str">
        <f>IF(Employee_Sample_Data[[#This Row],[Age]]&lt;31,"Youth",IF(55&lt;Employee_Sample_Data[[#This Row],[Age]],"Adult","Old"))</f>
        <v>Old</v>
      </c>
      <c r="J137" s="3">
        <v>43936</v>
      </c>
      <c r="K137" s="4">
        <v>126671</v>
      </c>
      <c r="L137" s="5">
        <v>0.09</v>
      </c>
      <c r="M137" t="s">
        <v>20</v>
      </c>
      <c r="N137" t="s">
        <v>55</v>
      </c>
    </row>
    <row r="138" spans="1:15" x14ac:dyDescent="0.35">
      <c r="A138" s="1" t="s">
        <v>1393</v>
      </c>
      <c r="B138" t="s">
        <v>1394</v>
      </c>
      <c r="C138" t="s">
        <v>51</v>
      </c>
      <c r="D138" t="s">
        <v>33</v>
      </c>
      <c r="E138" t="s">
        <v>25</v>
      </c>
      <c r="F138" t="s">
        <v>18</v>
      </c>
      <c r="G138" t="s">
        <v>35</v>
      </c>
      <c r="H138" s="2">
        <v>37</v>
      </c>
      <c r="I138" s="2" t="str">
        <f>IF(Employee_Sample_Data[[#This Row],[Age]]&lt;31,"Youth",IF(55&lt;Employee_Sample_Data[[#This Row],[Age]],"Adult","Old"))</f>
        <v>Old</v>
      </c>
      <c r="J138" s="3">
        <v>43935</v>
      </c>
      <c r="K138" s="4">
        <v>103524</v>
      </c>
      <c r="L138" s="5">
        <v>0.09</v>
      </c>
      <c r="M138" t="s">
        <v>20</v>
      </c>
      <c r="N138" t="s">
        <v>43</v>
      </c>
    </row>
    <row r="139" spans="1:15" x14ac:dyDescent="0.35">
      <c r="A139" s="1" t="s">
        <v>1047</v>
      </c>
      <c r="B139" t="s">
        <v>1048</v>
      </c>
      <c r="C139" t="s">
        <v>1982</v>
      </c>
      <c r="D139" t="s">
        <v>79</v>
      </c>
      <c r="E139" t="s">
        <v>17</v>
      </c>
      <c r="F139" t="s">
        <v>18</v>
      </c>
      <c r="G139" t="s">
        <v>27</v>
      </c>
      <c r="H139" s="2">
        <v>25</v>
      </c>
      <c r="I139" s="2" t="str">
        <f>IF(Employee_Sample_Data[[#This Row],[Age]]&lt;31,"Youth",IF(55&lt;Employee_Sample_Data[[#This Row],[Age]],"Adult","Old"))</f>
        <v>Youth</v>
      </c>
      <c r="J139" s="3">
        <v>43930</v>
      </c>
      <c r="K139" s="4">
        <v>157057</v>
      </c>
      <c r="L139" s="5">
        <v>0.1</v>
      </c>
      <c r="M139" t="s">
        <v>20</v>
      </c>
      <c r="N139" t="s">
        <v>87</v>
      </c>
    </row>
    <row r="140" spans="1:15" x14ac:dyDescent="0.35">
      <c r="A140" s="1" t="s">
        <v>1165</v>
      </c>
      <c r="B140" t="s">
        <v>1166</v>
      </c>
      <c r="C140" t="s">
        <v>123</v>
      </c>
      <c r="D140" t="s">
        <v>79</v>
      </c>
      <c r="E140" t="s">
        <v>25</v>
      </c>
      <c r="F140" t="s">
        <v>18</v>
      </c>
      <c r="G140" t="s">
        <v>35</v>
      </c>
      <c r="H140" s="2">
        <v>33</v>
      </c>
      <c r="I140" s="2" t="str">
        <f>IF(Employee_Sample_Data[[#This Row],[Age]]&lt;31,"Youth",IF(55&lt;Employee_Sample_Data[[#This Row],[Age]],"Adult","Old"))</f>
        <v>Old</v>
      </c>
      <c r="J140" s="3">
        <v>43904</v>
      </c>
      <c r="K140" s="4">
        <v>68846</v>
      </c>
      <c r="L140" s="5">
        <v>0</v>
      </c>
      <c r="M140" t="s">
        <v>20</v>
      </c>
      <c r="N140" t="s">
        <v>36</v>
      </c>
    </row>
    <row r="141" spans="1:15" x14ac:dyDescent="0.35">
      <c r="A141" s="1" t="s">
        <v>1726</v>
      </c>
      <c r="B141" t="s">
        <v>1727</v>
      </c>
      <c r="C141" t="s">
        <v>51</v>
      </c>
      <c r="D141" t="s">
        <v>16</v>
      </c>
      <c r="E141" t="s">
        <v>34</v>
      </c>
      <c r="F141" t="s">
        <v>18</v>
      </c>
      <c r="G141" t="s">
        <v>35</v>
      </c>
      <c r="H141" s="2">
        <v>51</v>
      </c>
      <c r="I141" s="2" t="str">
        <f>IF(Employee_Sample_Data[[#This Row],[Age]]&lt;31,"Youth",IF(55&lt;Employee_Sample_Data[[#This Row],[Age]],"Adult","Old"))</f>
        <v>Old</v>
      </c>
      <c r="J141" s="3">
        <v>43903</v>
      </c>
      <c r="K141" s="4">
        <v>107195</v>
      </c>
      <c r="L141" s="5">
        <v>0.09</v>
      </c>
      <c r="M141" t="s">
        <v>20</v>
      </c>
      <c r="N141" t="s">
        <v>59</v>
      </c>
    </row>
    <row r="142" spans="1:15" x14ac:dyDescent="0.35">
      <c r="A142" s="1" t="s">
        <v>1918</v>
      </c>
      <c r="B142" t="s">
        <v>1919</v>
      </c>
      <c r="C142" t="s">
        <v>276</v>
      </c>
      <c r="D142" t="s">
        <v>68</v>
      </c>
      <c r="E142" t="s">
        <v>17</v>
      </c>
      <c r="F142" t="s">
        <v>18</v>
      </c>
      <c r="G142" t="s">
        <v>27</v>
      </c>
      <c r="H142" s="2">
        <v>37</v>
      </c>
      <c r="I142" s="2" t="str">
        <f>IF(Employee_Sample_Data[[#This Row],[Age]]&lt;31,"Youth",IF(55&lt;Employee_Sample_Data[[#This Row],[Age]],"Adult","Old"))</f>
        <v>Old</v>
      </c>
      <c r="J142" s="3">
        <v>43898</v>
      </c>
      <c r="K142" s="4">
        <v>80659</v>
      </c>
      <c r="L142" s="5">
        <v>0</v>
      </c>
      <c r="M142" t="s">
        <v>20</v>
      </c>
      <c r="N142" t="s">
        <v>43</v>
      </c>
    </row>
    <row r="143" spans="1:15" x14ac:dyDescent="0.35">
      <c r="A143" s="1" t="s">
        <v>1341</v>
      </c>
      <c r="B143" t="s">
        <v>1342</v>
      </c>
      <c r="C143" t="s">
        <v>123</v>
      </c>
      <c r="D143" t="s">
        <v>47</v>
      </c>
      <c r="E143" t="s">
        <v>34</v>
      </c>
      <c r="F143" t="s">
        <v>26</v>
      </c>
      <c r="G143" t="s">
        <v>27</v>
      </c>
      <c r="H143" s="2">
        <v>31</v>
      </c>
      <c r="I143" s="2" t="str">
        <f>IF(Employee_Sample_Data[[#This Row],[Age]]&lt;31,"Youth",IF(55&lt;Employee_Sample_Data[[#This Row],[Age]],"Adult","Old"))</f>
        <v>Old</v>
      </c>
      <c r="J143" s="3">
        <v>43878</v>
      </c>
      <c r="K143" s="4">
        <v>67171</v>
      </c>
      <c r="L143" s="5">
        <v>0</v>
      </c>
      <c r="M143" t="s">
        <v>28</v>
      </c>
      <c r="N143" t="s">
        <v>29</v>
      </c>
      <c r="O143" s="3">
        <v>44317</v>
      </c>
    </row>
    <row r="144" spans="1:15" x14ac:dyDescent="0.35">
      <c r="A144" s="1" t="s">
        <v>1517</v>
      </c>
      <c r="B144" t="s">
        <v>1518</v>
      </c>
      <c r="C144" t="s">
        <v>32</v>
      </c>
      <c r="D144" t="s">
        <v>68</v>
      </c>
      <c r="E144" t="s">
        <v>34</v>
      </c>
      <c r="F144" t="s">
        <v>26</v>
      </c>
      <c r="G144" t="s">
        <v>84</v>
      </c>
      <c r="H144" s="2">
        <v>40</v>
      </c>
      <c r="I144" s="2" t="str">
        <f>IF(Employee_Sample_Data[[#This Row],[Age]]&lt;31,"Youth",IF(55&lt;Employee_Sample_Data[[#This Row],[Age]],"Adult","Old"))</f>
        <v>Old</v>
      </c>
      <c r="J144" s="3">
        <v>43868</v>
      </c>
      <c r="K144" s="4">
        <v>187187</v>
      </c>
      <c r="L144" s="5">
        <v>0.18</v>
      </c>
      <c r="M144" t="s">
        <v>92</v>
      </c>
      <c r="N144" t="s">
        <v>93</v>
      </c>
    </row>
    <row r="145" spans="1:15" x14ac:dyDescent="0.35">
      <c r="A145" s="1" t="s">
        <v>927</v>
      </c>
      <c r="B145" t="s">
        <v>928</v>
      </c>
      <c r="C145" t="s">
        <v>206</v>
      </c>
      <c r="D145" t="s">
        <v>16</v>
      </c>
      <c r="E145" t="s">
        <v>48</v>
      </c>
      <c r="F145" t="s">
        <v>18</v>
      </c>
      <c r="G145" t="s">
        <v>35</v>
      </c>
      <c r="H145" s="2">
        <v>42</v>
      </c>
      <c r="I145" s="2" t="str">
        <f>IF(Employee_Sample_Data[[#This Row],[Age]]&lt;31,"Youth",IF(55&lt;Employee_Sample_Data[[#This Row],[Age]],"Adult","Old"))</f>
        <v>Old</v>
      </c>
      <c r="J145" s="3">
        <v>43866</v>
      </c>
      <c r="K145" s="4">
        <v>96636</v>
      </c>
      <c r="L145" s="5">
        <v>0</v>
      </c>
      <c r="M145" t="s">
        <v>20</v>
      </c>
      <c r="N145" t="s">
        <v>87</v>
      </c>
    </row>
    <row r="146" spans="1:15" x14ac:dyDescent="0.35">
      <c r="A146" s="1" t="s">
        <v>1337</v>
      </c>
      <c r="B146" t="s">
        <v>1338</v>
      </c>
      <c r="C146" t="s">
        <v>206</v>
      </c>
      <c r="D146" t="s">
        <v>16</v>
      </c>
      <c r="E146" t="s">
        <v>25</v>
      </c>
      <c r="F146" t="s">
        <v>18</v>
      </c>
      <c r="G146" t="s">
        <v>35</v>
      </c>
      <c r="H146" s="2">
        <v>30</v>
      </c>
      <c r="I146" s="2" t="str">
        <f>IF(Employee_Sample_Data[[#This Row],[Age]]&lt;31,"Youth",IF(55&lt;Employee_Sample_Data[[#This Row],[Age]],"Adult","Old"))</f>
        <v>Youth</v>
      </c>
      <c r="J146" s="3">
        <v>43864</v>
      </c>
      <c r="K146" s="4">
        <v>94652</v>
      </c>
      <c r="L146" s="5">
        <v>0</v>
      </c>
      <c r="M146" t="s">
        <v>20</v>
      </c>
      <c r="N146" t="s">
        <v>21</v>
      </c>
    </row>
    <row r="147" spans="1:15" x14ac:dyDescent="0.35">
      <c r="A147" s="1" t="s">
        <v>1833</v>
      </c>
      <c r="B147" t="s">
        <v>1834</v>
      </c>
      <c r="C147" t="s">
        <v>293</v>
      </c>
      <c r="D147" t="s">
        <v>47</v>
      </c>
      <c r="E147" t="s">
        <v>34</v>
      </c>
      <c r="F147" t="s">
        <v>26</v>
      </c>
      <c r="G147" t="s">
        <v>35</v>
      </c>
      <c r="H147" s="2">
        <v>32</v>
      </c>
      <c r="I147" s="2" t="str">
        <f>IF(Employee_Sample_Data[[#This Row],[Age]]&lt;31,"Youth",IF(55&lt;Employee_Sample_Data[[#This Row],[Age]],"Adult","Old"))</f>
        <v>Old</v>
      </c>
      <c r="J147" s="3">
        <v>43864</v>
      </c>
      <c r="K147" s="4">
        <v>96598</v>
      </c>
      <c r="L147" s="5">
        <v>0</v>
      </c>
      <c r="M147" t="s">
        <v>20</v>
      </c>
      <c r="N147" t="s">
        <v>43</v>
      </c>
    </row>
    <row r="148" spans="1:15" x14ac:dyDescent="0.35">
      <c r="A148" s="1" t="s">
        <v>711</v>
      </c>
      <c r="B148" t="s">
        <v>712</v>
      </c>
      <c r="C148" t="s">
        <v>51</v>
      </c>
      <c r="D148" t="s">
        <v>79</v>
      </c>
      <c r="E148" t="s">
        <v>48</v>
      </c>
      <c r="F148" t="s">
        <v>26</v>
      </c>
      <c r="G148" t="s">
        <v>27</v>
      </c>
      <c r="H148" s="2">
        <v>28</v>
      </c>
      <c r="I148" s="2" t="str">
        <f>IF(Employee_Sample_Data[[#This Row],[Age]]&lt;31,"Youth",IF(55&lt;Employee_Sample_Data[[#This Row],[Age]],"Adult","Old"))</f>
        <v>Youth</v>
      </c>
      <c r="J148" s="3">
        <v>43863</v>
      </c>
      <c r="K148" s="4">
        <v>115417</v>
      </c>
      <c r="L148" s="5">
        <v>0.06</v>
      </c>
      <c r="M148" t="s">
        <v>28</v>
      </c>
      <c r="N148" t="s">
        <v>73</v>
      </c>
    </row>
    <row r="149" spans="1:15" x14ac:dyDescent="0.35">
      <c r="A149" s="1" t="s">
        <v>478</v>
      </c>
      <c r="B149" t="s">
        <v>479</v>
      </c>
      <c r="C149" t="s">
        <v>276</v>
      </c>
      <c r="D149" t="s">
        <v>68</v>
      </c>
      <c r="E149" t="s">
        <v>25</v>
      </c>
      <c r="F149" t="s">
        <v>18</v>
      </c>
      <c r="G149" t="s">
        <v>35</v>
      </c>
      <c r="H149" s="2">
        <v>25</v>
      </c>
      <c r="I149" s="2" t="str">
        <f>IF(Employee_Sample_Data[[#This Row],[Age]]&lt;31,"Youth",IF(55&lt;Employee_Sample_Data[[#This Row],[Age]],"Adult","Old"))</f>
        <v>Youth</v>
      </c>
      <c r="J149" s="3">
        <v>43850</v>
      </c>
      <c r="K149" s="4">
        <v>71359</v>
      </c>
      <c r="L149" s="5">
        <v>0</v>
      </c>
      <c r="M149" t="s">
        <v>20</v>
      </c>
      <c r="N149" t="s">
        <v>43</v>
      </c>
    </row>
    <row r="150" spans="1:15" x14ac:dyDescent="0.35">
      <c r="A150" s="1" t="s">
        <v>1397</v>
      </c>
      <c r="B150" t="s">
        <v>1398</v>
      </c>
      <c r="C150" t="s">
        <v>54</v>
      </c>
      <c r="D150" t="s">
        <v>79</v>
      </c>
      <c r="E150" t="s">
        <v>34</v>
      </c>
      <c r="F150" t="s">
        <v>18</v>
      </c>
      <c r="G150" t="s">
        <v>35</v>
      </c>
      <c r="H150" s="2">
        <v>28</v>
      </c>
      <c r="I150" s="2" t="str">
        <f>IF(Employee_Sample_Data[[#This Row],[Age]]&lt;31,"Youth",IF(55&lt;Employee_Sample_Data[[#This Row],[Age]],"Adult","Old"))</f>
        <v>Youth</v>
      </c>
      <c r="J150" s="3">
        <v>43847</v>
      </c>
      <c r="K150" s="4">
        <v>45061</v>
      </c>
      <c r="L150" s="5">
        <v>0</v>
      </c>
      <c r="M150" t="s">
        <v>20</v>
      </c>
      <c r="N150" t="s">
        <v>55</v>
      </c>
    </row>
    <row r="151" spans="1:15" x14ac:dyDescent="0.35">
      <c r="A151" s="1" t="s">
        <v>674</v>
      </c>
      <c r="B151" t="s">
        <v>675</v>
      </c>
      <c r="C151" t="s">
        <v>32</v>
      </c>
      <c r="D151" t="s">
        <v>33</v>
      </c>
      <c r="E151" t="s">
        <v>34</v>
      </c>
      <c r="F151" t="s">
        <v>26</v>
      </c>
      <c r="G151" t="s">
        <v>35</v>
      </c>
      <c r="H151" s="2">
        <v>25</v>
      </c>
      <c r="I151" s="2" t="str">
        <f>IF(Employee_Sample_Data[[#This Row],[Age]]&lt;31,"Youth",IF(55&lt;Employee_Sample_Data[[#This Row],[Age]],"Adult","Old"))</f>
        <v>Youth</v>
      </c>
      <c r="J151" s="3">
        <v>43844</v>
      </c>
      <c r="K151" s="4">
        <v>168014</v>
      </c>
      <c r="L151" s="5">
        <v>0.27</v>
      </c>
      <c r="M151" t="s">
        <v>20</v>
      </c>
      <c r="N151" t="s">
        <v>36</v>
      </c>
      <c r="O151" s="3">
        <v>44404</v>
      </c>
    </row>
    <row r="152" spans="1:15" x14ac:dyDescent="0.35">
      <c r="A152" s="1" t="s">
        <v>1379</v>
      </c>
      <c r="B152" t="s">
        <v>1380</v>
      </c>
      <c r="C152" t="s">
        <v>78</v>
      </c>
      <c r="D152" t="s">
        <v>58</v>
      </c>
      <c r="E152" t="s">
        <v>48</v>
      </c>
      <c r="F152" t="s">
        <v>18</v>
      </c>
      <c r="G152" t="s">
        <v>35</v>
      </c>
      <c r="H152" s="2">
        <v>36</v>
      </c>
      <c r="I152" s="2" t="str">
        <f>IF(Employee_Sample_Data[[#This Row],[Age]]&lt;31,"Youth",IF(55&lt;Employee_Sample_Data[[#This Row],[Age]],"Adult","Old"))</f>
        <v>Old</v>
      </c>
      <c r="J152" s="3">
        <v>43843</v>
      </c>
      <c r="K152" s="4">
        <v>253294</v>
      </c>
      <c r="L152" s="5">
        <v>0.4</v>
      </c>
      <c r="M152" t="s">
        <v>20</v>
      </c>
      <c r="N152" t="s">
        <v>55</v>
      </c>
    </row>
    <row r="153" spans="1:15" x14ac:dyDescent="0.35">
      <c r="A153" s="1" t="s">
        <v>204</v>
      </c>
      <c r="B153" t="s">
        <v>205</v>
      </c>
      <c r="C153" t="s">
        <v>206</v>
      </c>
      <c r="D153" t="s">
        <v>16</v>
      </c>
      <c r="E153" t="s">
        <v>34</v>
      </c>
      <c r="F153" t="s">
        <v>18</v>
      </c>
      <c r="G153" t="s">
        <v>27</v>
      </c>
      <c r="H153" s="2">
        <v>32</v>
      </c>
      <c r="I153" s="2" t="str">
        <f>IF(Employee_Sample_Data[[#This Row],[Age]]&lt;31,"Youth",IF(55&lt;Employee_Sample_Data[[#This Row],[Age]],"Adult","Old"))</f>
        <v>Old</v>
      </c>
      <c r="J153" s="3">
        <v>43835</v>
      </c>
      <c r="K153" s="4">
        <v>78844</v>
      </c>
      <c r="L153" s="5">
        <v>0</v>
      </c>
      <c r="M153" t="s">
        <v>20</v>
      </c>
      <c r="N153" t="s">
        <v>21</v>
      </c>
    </row>
    <row r="154" spans="1:15" x14ac:dyDescent="0.35">
      <c r="A154" s="1" t="s">
        <v>937</v>
      </c>
      <c r="B154" t="s">
        <v>938</v>
      </c>
      <c r="C154" t="s">
        <v>54</v>
      </c>
      <c r="D154" t="s">
        <v>58</v>
      </c>
      <c r="E154" t="s">
        <v>34</v>
      </c>
      <c r="F154" t="s">
        <v>18</v>
      </c>
      <c r="G154" t="s">
        <v>35</v>
      </c>
      <c r="H154" s="2">
        <v>56</v>
      </c>
      <c r="I154" s="2" t="str">
        <f>IF(Employee_Sample_Data[[#This Row],[Age]]&lt;31,"Youth",IF(55&lt;Employee_Sample_Data[[#This Row],[Age]],"Adult","Old"))</f>
        <v>Adult</v>
      </c>
      <c r="J154" s="3">
        <v>43824</v>
      </c>
      <c r="K154" s="4">
        <v>54829</v>
      </c>
      <c r="L154" s="5">
        <v>0</v>
      </c>
      <c r="M154" t="s">
        <v>20</v>
      </c>
      <c r="N154" t="s">
        <v>43</v>
      </c>
    </row>
    <row r="155" spans="1:15" x14ac:dyDescent="0.35">
      <c r="A155" s="1" t="s">
        <v>270</v>
      </c>
      <c r="B155" t="s">
        <v>1143</v>
      </c>
      <c r="C155" t="s">
        <v>123</v>
      </c>
      <c r="D155" t="s">
        <v>33</v>
      </c>
      <c r="E155" t="s">
        <v>34</v>
      </c>
      <c r="F155" t="s">
        <v>18</v>
      </c>
      <c r="G155" t="s">
        <v>35</v>
      </c>
      <c r="H155" s="2">
        <v>52</v>
      </c>
      <c r="I155" s="2" t="str">
        <f>IF(Employee_Sample_Data[[#This Row],[Age]]&lt;31,"Youth",IF(55&lt;Employee_Sample_Data[[#This Row],[Age]],"Adult","Old"))</f>
        <v>Old</v>
      </c>
      <c r="J155" s="3">
        <v>43819</v>
      </c>
      <c r="K155" s="4">
        <v>61026</v>
      </c>
      <c r="L155" s="5">
        <v>0</v>
      </c>
      <c r="M155" t="s">
        <v>20</v>
      </c>
      <c r="N155" t="s">
        <v>43</v>
      </c>
    </row>
    <row r="156" spans="1:15" x14ac:dyDescent="0.35">
      <c r="A156" s="1" t="s">
        <v>468</v>
      </c>
      <c r="B156" t="s">
        <v>469</v>
      </c>
      <c r="C156" t="s">
        <v>461</v>
      </c>
      <c r="D156" t="s">
        <v>16</v>
      </c>
      <c r="E156" t="s">
        <v>25</v>
      </c>
      <c r="F156" t="s">
        <v>18</v>
      </c>
      <c r="G156" t="s">
        <v>84</v>
      </c>
      <c r="H156" s="2">
        <v>36</v>
      </c>
      <c r="I156" s="2" t="str">
        <f>IF(Employee_Sample_Data[[#This Row],[Age]]&lt;31,"Youth",IF(55&lt;Employee_Sample_Data[[#This Row],[Age]],"Adult","Old"))</f>
        <v>Old</v>
      </c>
      <c r="J156" s="3">
        <v>43818</v>
      </c>
      <c r="K156" s="4">
        <v>91954</v>
      </c>
      <c r="L156" s="5">
        <v>0</v>
      </c>
      <c r="M156" t="s">
        <v>20</v>
      </c>
      <c r="N156" t="s">
        <v>87</v>
      </c>
    </row>
    <row r="157" spans="1:15" x14ac:dyDescent="0.35">
      <c r="A157" s="1" t="s">
        <v>131</v>
      </c>
      <c r="B157" t="s">
        <v>132</v>
      </c>
      <c r="C157" t="s">
        <v>67</v>
      </c>
      <c r="D157" t="s">
        <v>68</v>
      </c>
      <c r="E157" t="s">
        <v>25</v>
      </c>
      <c r="F157" t="s">
        <v>18</v>
      </c>
      <c r="G157" t="s">
        <v>27</v>
      </c>
      <c r="H157" s="2">
        <v>34</v>
      </c>
      <c r="I157" s="2" t="str">
        <f>IF(Employee_Sample_Data[[#This Row],[Age]]&lt;31,"Youth",IF(55&lt;Employee_Sample_Data[[#This Row],[Age]],"Adult","Old"))</f>
        <v>Old</v>
      </c>
      <c r="J157" s="3">
        <v>43815</v>
      </c>
      <c r="K157" s="4">
        <v>99989</v>
      </c>
      <c r="L157" s="5">
        <v>0</v>
      </c>
      <c r="M157" t="s">
        <v>28</v>
      </c>
      <c r="N157" t="s">
        <v>133</v>
      </c>
    </row>
    <row r="158" spans="1:15" x14ac:dyDescent="0.35">
      <c r="A158" s="1" t="s">
        <v>1456</v>
      </c>
      <c r="B158" t="s">
        <v>1457</v>
      </c>
      <c r="C158" t="s">
        <v>32</v>
      </c>
      <c r="D158" t="s">
        <v>79</v>
      </c>
      <c r="E158" t="s">
        <v>34</v>
      </c>
      <c r="F158" t="s">
        <v>18</v>
      </c>
      <c r="G158" t="s">
        <v>27</v>
      </c>
      <c r="H158" s="2">
        <v>28</v>
      </c>
      <c r="I158" s="2" t="str">
        <f>IF(Employee_Sample_Data[[#This Row],[Age]]&lt;31,"Youth",IF(55&lt;Employee_Sample_Data[[#This Row],[Age]],"Adult","Old"))</f>
        <v>Youth</v>
      </c>
      <c r="J158" s="3">
        <v>43810</v>
      </c>
      <c r="K158" s="4">
        <v>182321</v>
      </c>
      <c r="L158" s="5">
        <v>0.28000000000000003</v>
      </c>
      <c r="M158" t="s">
        <v>28</v>
      </c>
      <c r="N158" t="s">
        <v>113</v>
      </c>
    </row>
    <row r="159" spans="1:15" x14ac:dyDescent="0.35">
      <c r="A159" s="1" t="s">
        <v>994</v>
      </c>
      <c r="B159" t="s">
        <v>995</v>
      </c>
      <c r="C159" t="s">
        <v>32</v>
      </c>
      <c r="D159" t="s">
        <v>68</v>
      </c>
      <c r="E159" t="s">
        <v>48</v>
      </c>
      <c r="F159" t="s">
        <v>26</v>
      </c>
      <c r="G159" t="s">
        <v>84</v>
      </c>
      <c r="H159" s="2">
        <v>48</v>
      </c>
      <c r="I159" s="2" t="str">
        <f>IF(Employee_Sample_Data[[#This Row],[Age]]&lt;31,"Youth",IF(55&lt;Employee_Sample_Data[[#This Row],[Age]],"Adult","Old"))</f>
        <v>Old</v>
      </c>
      <c r="J159" s="3">
        <v>43809</v>
      </c>
      <c r="K159" s="4">
        <v>183113</v>
      </c>
      <c r="L159" s="5">
        <v>0.24</v>
      </c>
      <c r="M159" t="s">
        <v>92</v>
      </c>
      <c r="N159" t="s">
        <v>98</v>
      </c>
    </row>
    <row r="160" spans="1:15" x14ac:dyDescent="0.35">
      <c r="A160" s="1" t="s">
        <v>1034</v>
      </c>
      <c r="B160" t="s">
        <v>1035</v>
      </c>
      <c r="C160" t="s">
        <v>78</v>
      </c>
      <c r="D160" t="s">
        <v>79</v>
      </c>
      <c r="E160" t="s">
        <v>17</v>
      </c>
      <c r="F160" t="s">
        <v>26</v>
      </c>
      <c r="G160" t="s">
        <v>27</v>
      </c>
      <c r="H160" s="2">
        <v>39</v>
      </c>
      <c r="I160" s="2" t="str">
        <f>IF(Employee_Sample_Data[[#This Row],[Age]]&lt;31,"Youth",IF(55&lt;Employee_Sample_Data[[#This Row],[Age]],"Adult","Old"))</f>
        <v>Old</v>
      </c>
      <c r="J160" s="3">
        <v>43804</v>
      </c>
      <c r="K160" s="4">
        <v>254057</v>
      </c>
      <c r="L160" s="5">
        <v>0.39</v>
      </c>
      <c r="M160" t="s">
        <v>28</v>
      </c>
      <c r="N160" t="s">
        <v>73</v>
      </c>
    </row>
    <row r="161" spans="1:15" x14ac:dyDescent="0.35">
      <c r="A161" s="1" t="s">
        <v>1524</v>
      </c>
      <c r="B161" t="s">
        <v>1525</v>
      </c>
      <c r="C161" t="s">
        <v>163</v>
      </c>
      <c r="D161" t="s">
        <v>64</v>
      </c>
      <c r="E161" t="s">
        <v>17</v>
      </c>
      <c r="F161" t="s">
        <v>26</v>
      </c>
      <c r="G161" t="s">
        <v>35</v>
      </c>
      <c r="H161" s="2">
        <v>38</v>
      </c>
      <c r="I161" s="2" t="str">
        <f>IF(Employee_Sample_Data[[#This Row],[Age]]&lt;31,"Youth",IF(55&lt;Employee_Sample_Data[[#This Row],[Age]],"Adult","Old"))</f>
        <v>Old</v>
      </c>
      <c r="J161" s="3">
        <v>43798</v>
      </c>
      <c r="K161" s="4">
        <v>69647</v>
      </c>
      <c r="L161" s="5">
        <v>0</v>
      </c>
      <c r="M161" t="s">
        <v>20</v>
      </c>
      <c r="N161" t="s">
        <v>55</v>
      </c>
      <c r="O161" s="3">
        <v>44671</v>
      </c>
    </row>
    <row r="162" spans="1:15" x14ac:dyDescent="0.35">
      <c r="A162" s="1" t="s">
        <v>1592</v>
      </c>
      <c r="B162" t="s">
        <v>1308</v>
      </c>
      <c r="C162" t="s">
        <v>276</v>
      </c>
      <c r="D162" t="s">
        <v>68</v>
      </c>
      <c r="E162" t="s">
        <v>25</v>
      </c>
      <c r="F162" t="s">
        <v>18</v>
      </c>
      <c r="G162" t="s">
        <v>27</v>
      </c>
      <c r="H162" s="2">
        <v>29</v>
      </c>
      <c r="I162" s="2" t="str">
        <f>IF(Employee_Sample_Data[[#This Row],[Age]]&lt;31,"Youth",IF(55&lt;Employee_Sample_Data[[#This Row],[Age]],"Adult","Old"))</f>
        <v>Youth</v>
      </c>
      <c r="J162" s="3">
        <v>43778</v>
      </c>
      <c r="K162" s="4">
        <v>75012</v>
      </c>
      <c r="L162" s="5">
        <v>0</v>
      </c>
      <c r="M162" t="s">
        <v>20</v>
      </c>
      <c r="N162" t="s">
        <v>36</v>
      </c>
    </row>
    <row r="163" spans="1:15" x14ac:dyDescent="0.35">
      <c r="A163" s="1" t="s">
        <v>1697</v>
      </c>
      <c r="B163" t="s">
        <v>1910</v>
      </c>
      <c r="C163" t="s">
        <v>32</v>
      </c>
      <c r="D163" t="s">
        <v>47</v>
      </c>
      <c r="E163" t="s">
        <v>17</v>
      </c>
      <c r="F163" t="s">
        <v>26</v>
      </c>
      <c r="G163" t="s">
        <v>27</v>
      </c>
      <c r="H163" s="2">
        <v>27</v>
      </c>
      <c r="I163" s="2" t="str">
        <f>IF(Employee_Sample_Data[[#This Row],[Age]]&lt;31,"Youth",IF(55&lt;Employee_Sample_Data[[#This Row],[Age]],"Adult","Old"))</f>
        <v>Youth</v>
      </c>
      <c r="J163" s="3">
        <v>43776</v>
      </c>
      <c r="K163" s="4">
        <v>174607</v>
      </c>
      <c r="L163" s="5">
        <v>0.28999999999999998</v>
      </c>
      <c r="M163" t="s">
        <v>20</v>
      </c>
      <c r="N163" t="s">
        <v>87</v>
      </c>
    </row>
    <row r="164" spans="1:15" x14ac:dyDescent="0.35">
      <c r="A164" s="1" t="s">
        <v>1347</v>
      </c>
      <c r="B164" t="s">
        <v>1348</v>
      </c>
      <c r="C164" t="s">
        <v>42</v>
      </c>
      <c r="D164" t="s">
        <v>47</v>
      </c>
      <c r="E164" t="s">
        <v>17</v>
      </c>
      <c r="F164" t="s">
        <v>26</v>
      </c>
      <c r="G164" t="s">
        <v>35</v>
      </c>
      <c r="H164" s="2">
        <v>30</v>
      </c>
      <c r="I164" s="2" t="str">
        <f>IF(Employee_Sample_Data[[#This Row],[Age]]&lt;31,"Youth",IF(55&lt;Employee_Sample_Data[[#This Row],[Age]],"Adult","Old"))</f>
        <v>Youth</v>
      </c>
      <c r="J164" s="3">
        <v>43773</v>
      </c>
      <c r="K164" s="4">
        <v>96092</v>
      </c>
      <c r="L164" s="5">
        <v>0</v>
      </c>
      <c r="M164" t="s">
        <v>20</v>
      </c>
      <c r="N164" t="s">
        <v>59</v>
      </c>
    </row>
    <row r="165" spans="1:15" x14ac:dyDescent="0.35">
      <c r="A165" s="1" t="s">
        <v>1920</v>
      </c>
      <c r="B165" t="s">
        <v>1921</v>
      </c>
      <c r="C165" t="s">
        <v>32</v>
      </c>
      <c r="D165" t="s">
        <v>64</v>
      </c>
      <c r="E165" t="s">
        <v>34</v>
      </c>
      <c r="F165" t="s">
        <v>26</v>
      </c>
      <c r="G165" t="s">
        <v>27</v>
      </c>
      <c r="H165" s="2">
        <v>47</v>
      </c>
      <c r="I165" s="2" t="str">
        <f>IF(Employee_Sample_Data[[#This Row],[Age]]&lt;31,"Youth",IF(55&lt;Employee_Sample_Data[[#This Row],[Age]],"Adult","Old"))</f>
        <v>Old</v>
      </c>
      <c r="J165" s="3">
        <v>43772</v>
      </c>
      <c r="K165" s="4">
        <v>195385</v>
      </c>
      <c r="L165" s="5">
        <v>0.21</v>
      </c>
      <c r="M165" t="s">
        <v>28</v>
      </c>
      <c r="N165" t="s">
        <v>133</v>
      </c>
    </row>
    <row r="166" spans="1:15" x14ac:dyDescent="0.35">
      <c r="A166" s="1" t="s">
        <v>726</v>
      </c>
      <c r="B166" t="s">
        <v>727</v>
      </c>
      <c r="C166" t="s">
        <v>329</v>
      </c>
      <c r="D166" t="s">
        <v>16</v>
      </c>
      <c r="E166" t="s">
        <v>17</v>
      </c>
      <c r="F166" t="s">
        <v>18</v>
      </c>
      <c r="G166" t="s">
        <v>27</v>
      </c>
      <c r="H166" s="2">
        <v>28</v>
      </c>
      <c r="I166" s="2" t="str">
        <f>IF(Employee_Sample_Data[[#This Row],[Age]]&lt;31,"Youth",IF(55&lt;Employee_Sample_Data[[#This Row],[Age]],"Adult","Old"))</f>
        <v>Youth</v>
      </c>
      <c r="J166" s="3">
        <v>43763</v>
      </c>
      <c r="K166" s="4">
        <v>50111</v>
      </c>
      <c r="L166" s="5">
        <v>0</v>
      </c>
      <c r="M166" t="s">
        <v>28</v>
      </c>
      <c r="N166" t="s">
        <v>133</v>
      </c>
    </row>
    <row r="167" spans="1:15" x14ac:dyDescent="0.35">
      <c r="A167" s="1" t="s">
        <v>1299</v>
      </c>
      <c r="B167" t="s">
        <v>1300</v>
      </c>
      <c r="C167" t="s">
        <v>1982</v>
      </c>
      <c r="D167" t="s">
        <v>33</v>
      </c>
      <c r="E167" t="s">
        <v>25</v>
      </c>
      <c r="F167" t="s">
        <v>18</v>
      </c>
      <c r="G167" t="s">
        <v>19</v>
      </c>
      <c r="H167" s="2">
        <v>33</v>
      </c>
      <c r="I167" s="2" t="str">
        <f>IF(Employee_Sample_Data[[#This Row],[Age]]&lt;31,"Youth",IF(55&lt;Employee_Sample_Data[[#This Row],[Age]],"Adult","Old"))</f>
        <v>Old</v>
      </c>
      <c r="J167" s="3">
        <v>43763</v>
      </c>
      <c r="K167" s="4">
        <v>131652</v>
      </c>
      <c r="L167" s="5">
        <v>0.11</v>
      </c>
      <c r="M167" t="s">
        <v>20</v>
      </c>
      <c r="N167" t="s">
        <v>21</v>
      </c>
    </row>
    <row r="168" spans="1:15" x14ac:dyDescent="0.35">
      <c r="A168" s="1" t="s">
        <v>134</v>
      </c>
      <c r="B168" t="s">
        <v>135</v>
      </c>
      <c r="C168" t="s">
        <v>78</v>
      </c>
      <c r="D168" t="s">
        <v>79</v>
      </c>
      <c r="E168" t="s">
        <v>17</v>
      </c>
      <c r="F168" t="s">
        <v>26</v>
      </c>
      <c r="G168" t="s">
        <v>35</v>
      </c>
      <c r="H168" s="2">
        <v>27</v>
      </c>
      <c r="I168" s="2" t="str">
        <f>IF(Employee_Sample_Data[[#This Row],[Age]]&lt;31,"Youth",IF(55&lt;Employee_Sample_Data[[#This Row],[Age]],"Adult","Old"))</f>
        <v>Youth</v>
      </c>
      <c r="J168" s="3">
        <v>43758</v>
      </c>
      <c r="K168" s="4">
        <v>256420</v>
      </c>
      <c r="L168" s="5">
        <v>0.3</v>
      </c>
      <c r="M168" t="s">
        <v>20</v>
      </c>
      <c r="N168" t="s">
        <v>43</v>
      </c>
    </row>
    <row r="169" spans="1:15" x14ac:dyDescent="0.35">
      <c r="A169" s="1" t="s">
        <v>887</v>
      </c>
      <c r="B169" t="s">
        <v>895</v>
      </c>
      <c r="C169" t="s">
        <v>1982</v>
      </c>
      <c r="D169" t="s">
        <v>33</v>
      </c>
      <c r="E169" t="s">
        <v>17</v>
      </c>
      <c r="F169" t="s">
        <v>18</v>
      </c>
      <c r="G169" t="s">
        <v>84</v>
      </c>
      <c r="H169" s="2">
        <v>39</v>
      </c>
      <c r="I169" s="2" t="str">
        <f>IF(Employee_Sample_Data[[#This Row],[Age]]&lt;31,"Youth",IF(55&lt;Employee_Sample_Data[[#This Row],[Age]],"Adult","Old"))</f>
        <v>Old</v>
      </c>
      <c r="J169" s="3">
        <v>43756</v>
      </c>
      <c r="K169" s="4">
        <v>122829</v>
      </c>
      <c r="L169" s="5">
        <v>0.11</v>
      </c>
      <c r="M169" t="s">
        <v>20</v>
      </c>
      <c r="N169" t="s">
        <v>36</v>
      </c>
    </row>
    <row r="170" spans="1:15" x14ac:dyDescent="0.35">
      <c r="A170" s="1" t="s">
        <v>443</v>
      </c>
      <c r="B170" t="s">
        <v>444</v>
      </c>
      <c r="C170" t="s">
        <v>441</v>
      </c>
      <c r="D170" t="s">
        <v>16</v>
      </c>
      <c r="E170" t="s">
        <v>17</v>
      </c>
      <c r="F170" t="s">
        <v>26</v>
      </c>
      <c r="G170" t="s">
        <v>84</v>
      </c>
      <c r="H170" s="2">
        <v>29</v>
      </c>
      <c r="I170" s="2" t="str">
        <f>IF(Employee_Sample_Data[[#This Row],[Age]]&lt;31,"Youth",IF(55&lt;Employee_Sample_Data[[#This Row],[Age]],"Adult","Old"))</f>
        <v>Youth</v>
      </c>
      <c r="J170" s="3">
        <v>43753</v>
      </c>
      <c r="K170" s="4">
        <v>66819</v>
      </c>
      <c r="L170" s="5">
        <v>0</v>
      </c>
      <c r="M170" t="s">
        <v>92</v>
      </c>
      <c r="N170" t="s">
        <v>98</v>
      </c>
    </row>
    <row r="171" spans="1:15" x14ac:dyDescent="0.35">
      <c r="A171" s="1" t="s">
        <v>1916</v>
      </c>
      <c r="B171" t="s">
        <v>1917</v>
      </c>
      <c r="C171" t="s">
        <v>32</v>
      </c>
      <c r="D171" t="s">
        <v>79</v>
      </c>
      <c r="E171" t="s">
        <v>17</v>
      </c>
      <c r="F171" t="s">
        <v>26</v>
      </c>
      <c r="G171" t="s">
        <v>35</v>
      </c>
      <c r="H171" s="2">
        <v>26</v>
      </c>
      <c r="I171" s="2" t="str">
        <f>IF(Employee_Sample_Data[[#This Row],[Age]]&lt;31,"Youth",IF(55&lt;Employee_Sample_Data[[#This Row],[Age]],"Adult","Old"))</f>
        <v>Youth</v>
      </c>
      <c r="J171" s="3">
        <v>43753</v>
      </c>
      <c r="K171" s="4">
        <v>151556</v>
      </c>
      <c r="L171" s="5">
        <v>0.2</v>
      </c>
      <c r="M171" t="s">
        <v>20</v>
      </c>
      <c r="N171" t="s">
        <v>55</v>
      </c>
    </row>
    <row r="172" spans="1:15" x14ac:dyDescent="0.35">
      <c r="A172" s="1" t="s">
        <v>607</v>
      </c>
      <c r="B172" t="s">
        <v>608</v>
      </c>
      <c r="C172" t="s">
        <v>42</v>
      </c>
      <c r="D172" t="s">
        <v>47</v>
      </c>
      <c r="E172" t="s">
        <v>34</v>
      </c>
      <c r="F172" t="s">
        <v>18</v>
      </c>
      <c r="G172" t="s">
        <v>35</v>
      </c>
      <c r="H172" s="2">
        <v>26</v>
      </c>
      <c r="I172" s="2" t="str">
        <f>IF(Employee_Sample_Data[[#This Row],[Age]]&lt;31,"Youth",IF(55&lt;Employee_Sample_Data[[#This Row],[Age]],"Adult","Old"))</f>
        <v>Youth</v>
      </c>
      <c r="J172" s="3">
        <v>43752</v>
      </c>
      <c r="K172" s="4">
        <v>79356</v>
      </c>
      <c r="L172" s="5">
        <v>0</v>
      </c>
      <c r="M172" t="s">
        <v>20</v>
      </c>
      <c r="N172" t="s">
        <v>43</v>
      </c>
    </row>
    <row r="173" spans="1:15" x14ac:dyDescent="0.35">
      <c r="A173" s="1" t="s">
        <v>37</v>
      </c>
      <c r="B173" t="s">
        <v>38</v>
      </c>
      <c r="C173" t="s">
        <v>39</v>
      </c>
      <c r="D173" t="s">
        <v>16</v>
      </c>
      <c r="E173" t="s">
        <v>25</v>
      </c>
      <c r="F173" t="s">
        <v>18</v>
      </c>
      <c r="G173" t="s">
        <v>35</v>
      </c>
      <c r="H173" s="2">
        <v>26</v>
      </c>
      <c r="I173" s="2" t="str">
        <f>IF(Employee_Sample_Data[[#This Row],[Age]]&lt;31,"Youth",IF(55&lt;Employee_Sample_Data[[#This Row],[Age]],"Adult","Old"))</f>
        <v>Youth</v>
      </c>
      <c r="J173" s="3">
        <v>43735</v>
      </c>
      <c r="K173" s="4">
        <v>84913</v>
      </c>
      <c r="L173" s="5">
        <v>7.0000000000000007E-2</v>
      </c>
      <c r="M173" t="s">
        <v>20</v>
      </c>
      <c r="N173" t="s">
        <v>36</v>
      </c>
    </row>
    <row r="174" spans="1:15" x14ac:dyDescent="0.35">
      <c r="A174" s="1" t="s">
        <v>301</v>
      </c>
      <c r="B174" t="s">
        <v>302</v>
      </c>
      <c r="C174" t="s">
        <v>78</v>
      </c>
      <c r="D174" t="s">
        <v>47</v>
      </c>
      <c r="E174" t="s">
        <v>48</v>
      </c>
      <c r="F174" t="s">
        <v>26</v>
      </c>
      <c r="G174" t="s">
        <v>84</v>
      </c>
      <c r="H174" s="2">
        <v>61</v>
      </c>
      <c r="I174" s="2" t="str">
        <f>IF(Employee_Sample_Data[[#This Row],[Age]]&lt;31,"Youth",IF(55&lt;Employee_Sample_Data[[#This Row],[Age]],"Adult","Old"))</f>
        <v>Adult</v>
      </c>
      <c r="J174" s="3">
        <v>43732</v>
      </c>
      <c r="K174" s="4">
        <v>201464</v>
      </c>
      <c r="L174" s="5">
        <v>0.37</v>
      </c>
      <c r="M174" t="s">
        <v>20</v>
      </c>
      <c r="N174" t="s">
        <v>36</v>
      </c>
    </row>
    <row r="175" spans="1:15" x14ac:dyDescent="0.35">
      <c r="A175" s="1" t="s">
        <v>1199</v>
      </c>
      <c r="B175" t="s">
        <v>1200</v>
      </c>
      <c r="C175" t="s">
        <v>51</v>
      </c>
      <c r="D175" t="s">
        <v>79</v>
      </c>
      <c r="E175" t="s">
        <v>25</v>
      </c>
      <c r="F175" t="s">
        <v>18</v>
      </c>
      <c r="G175" t="s">
        <v>27</v>
      </c>
      <c r="H175" s="2">
        <v>64</v>
      </c>
      <c r="I175" s="2" t="str">
        <f>IF(Employee_Sample_Data[[#This Row],[Age]]&lt;31,"Youth",IF(55&lt;Employee_Sample_Data[[#This Row],[Age]],"Adult","Old"))</f>
        <v>Adult</v>
      </c>
      <c r="J175" s="3">
        <v>43729</v>
      </c>
      <c r="K175" s="4">
        <v>108780</v>
      </c>
      <c r="L175" s="5">
        <v>0.06</v>
      </c>
      <c r="M175" t="s">
        <v>28</v>
      </c>
      <c r="N175" t="s">
        <v>73</v>
      </c>
    </row>
    <row r="176" spans="1:15" x14ac:dyDescent="0.35">
      <c r="A176" s="1" t="s">
        <v>1880</v>
      </c>
      <c r="B176" t="s">
        <v>1881</v>
      </c>
      <c r="C176" t="s">
        <v>441</v>
      </c>
      <c r="D176" t="s">
        <v>16</v>
      </c>
      <c r="E176" t="s">
        <v>34</v>
      </c>
      <c r="F176" t="s">
        <v>26</v>
      </c>
      <c r="G176" t="s">
        <v>27</v>
      </c>
      <c r="H176" s="2">
        <v>34</v>
      </c>
      <c r="I176" s="2" t="str">
        <f>IF(Employee_Sample_Data[[#This Row],[Age]]&lt;31,"Youth",IF(55&lt;Employee_Sample_Data[[#This Row],[Age]],"Adult","Old"))</f>
        <v>Old</v>
      </c>
      <c r="J176" s="3">
        <v>43728</v>
      </c>
      <c r="K176" s="4">
        <v>94735</v>
      </c>
      <c r="L176" s="5">
        <v>0</v>
      </c>
      <c r="M176" t="s">
        <v>28</v>
      </c>
      <c r="N176" t="s">
        <v>113</v>
      </c>
    </row>
    <row r="177" spans="1:15" x14ac:dyDescent="0.35">
      <c r="A177" s="1" t="s">
        <v>1844</v>
      </c>
      <c r="B177" t="s">
        <v>1845</v>
      </c>
      <c r="C177" t="s">
        <v>1982</v>
      </c>
      <c r="D177" t="s">
        <v>47</v>
      </c>
      <c r="E177" t="s">
        <v>48</v>
      </c>
      <c r="F177" t="s">
        <v>18</v>
      </c>
      <c r="G177" t="s">
        <v>84</v>
      </c>
      <c r="H177" s="2">
        <v>27</v>
      </c>
      <c r="I177" s="2" t="str">
        <f>IF(Employee_Sample_Data[[#This Row],[Age]]&lt;31,"Youth",IF(55&lt;Employee_Sample_Data[[#This Row],[Age]],"Adult","Old"))</f>
        <v>Youth</v>
      </c>
      <c r="J177" s="3">
        <v>43721</v>
      </c>
      <c r="K177" s="4">
        <v>133297</v>
      </c>
      <c r="L177" s="5">
        <v>0.13</v>
      </c>
      <c r="M177" t="s">
        <v>92</v>
      </c>
      <c r="N177" t="s">
        <v>98</v>
      </c>
    </row>
    <row r="178" spans="1:15" x14ac:dyDescent="0.35">
      <c r="A178" s="1" t="s">
        <v>354</v>
      </c>
      <c r="B178" t="s">
        <v>355</v>
      </c>
      <c r="C178" t="s">
        <v>42</v>
      </c>
      <c r="D178" t="s">
        <v>79</v>
      </c>
      <c r="E178" t="s">
        <v>34</v>
      </c>
      <c r="F178" t="s">
        <v>18</v>
      </c>
      <c r="G178" t="s">
        <v>35</v>
      </c>
      <c r="H178" s="2">
        <v>35</v>
      </c>
      <c r="I178" s="2" t="str">
        <f>IF(Employee_Sample_Data[[#This Row],[Age]]&lt;31,"Youth",IF(55&lt;Employee_Sample_Data[[#This Row],[Age]],"Adult","Old"))</f>
        <v>Old</v>
      </c>
      <c r="J178" s="3">
        <v>43715</v>
      </c>
      <c r="K178" s="4">
        <v>70992</v>
      </c>
      <c r="L178" s="5">
        <v>0</v>
      </c>
      <c r="M178" t="s">
        <v>20</v>
      </c>
      <c r="N178" t="s">
        <v>59</v>
      </c>
    </row>
    <row r="179" spans="1:15" x14ac:dyDescent="0.35">
      <c r="A179" s="1" t="s">
        <v>99</v>
      </c>
      <c r="B179" t="s">
        <v>100</v>
      </c>
      <c r="C179" t="s">
        <v>54</v>
      </c>
      <c r="D179" t="s">
        <v>47</v>
      </c>
      <c r="E179" t="s">
        <v>34</v>
      </c>
      <c r="F179" t="s">
        <v>26</v>
      </c>
      <c r="G179" t="s">
        <v>35</v>
      </c>
      <c r="H179" s="2">
        <v>37</v>
      </c>
      <c r="I179" s="2" t="str">
        <f>IF(Employee_Sample_Data[[#This Row],[Age]]&lt;31,"Youth",IF(55&lt;Employee_Sample_Data[[#This Row],[Age]],"Adult","Old"))</f>
        <v>Old</v>
      </c>
      <c r="J179" s="3">
        <v>43713</v>
      </c>
      <c r="K179" s="4">
        <v>49998</v>
      </c>
      <c r="L179" s="5">
        <v>0</v>
      </c>
      <c r="M179" t="s">
        <v>20</v>
      </c>
      <c r="N179" t="s">
        <v>21</v>
      </c>
    </row>
    <row r="180" spans="1:15" x14ac:dyDescent="0.35">
      <c r="A180" s="1" t="s">
        <v>1737</v>
      </c>
      <c r="B180" t="s">
        <v>1738</v>
      </c>
      <c r="C180" t="s">
        <v>130</v>
      </c>
      <c r="D180" t="s">
        <v>16</v>
      </c>
      <c r="E180" t="s">
        <v>34</v>
      </c>
      <c r="F180" t="s">
        <v>26</v>
      </c>
      <c r="G180" t="s">
        <v>35</v>
      </c>
      <c r="H180" s="2">
        <v>61</v>
      </c>
      <c r="I180" s="2" t="str">
        <f>IF(Employee_Sample_Data[[#This Row],[Age]]&lt;31,"Youth",IF(55&lt;Employee_Sample_Data[[#This Row],[Age]],"Adult","Old"))</f>
        <v>Adult</v>
      </c>
      <c r="J180" s="3">
        <v>43703</v>
      </c>
      <c r="K180" s="4">
        <v>75780</v>
      </c>
      <c r="L180" s="5">
        <v>0</v>
      </c>
      <c r="M180" t="s">
        <v>20</v>
      </c>
      <c r="N180" t="s">
        <v>21</v>
      </c>
    </row>
    <row r="181" spans="1:15" x14ac:dyDescent="0.35">
      <c r="A181" s="1" t="s">
        <v>951</v>
      </c>
      <c r="B181" t="s">
        <v>952</v>
      </c>
      <c r="C181" t="s">
        <v>54</v>
      </c>
      <c r="D181" t="s">
        <v>58</v>
      </c>
      <c r="E181" t="s">
        <v>48</v>
      </c>
      <c r="F181" t="s">
        <v>18</v>
      </c>
      <c r="G181" t="s">
        <v>27</v>
      </c>
      <c r="H181" s="2">
        <v>27</v>
      </c>
      <c r="I181" s="2" t="str">
        <f>IF(Employee_Sample_Data[[#This Row],[Age]]&lt;31,"Youth",IF(55&lt;Employee_Sample_Data[[#This Row],[Age]],"Adult","Old"))</f>
        <v>Youth</v>
      </c>
      <c r="J181" s="3">
        <v>43701</v>
      </c>
      <c r="K181" s="4">
        <v>50809</v>
      </c>
      <c r="L181" s="5">
        <v>0</v>
      </c>
      <c r="M181" t="s">
        <v>28</v>
      </c>
      <c r="N181" t="s">
        <v>29</v>
      </c>
    </row>
    <row r="182" spans="1:15" x14ac:dyDescent="0.35">
      <c r="A182" s="1" t="s">
        <v>1437</v>
      </c>
      <c r="B182" t="s">
        <v>1438</v>
      </c>
      <c r="C182" t="s">
        <v>46</v>
      </c>
      <c r="D182" t="s">
        <v>47</v>
      </c>
      <c r="E182" t="s">
        <v>48</v>
      </c>
      <c r="F182" t="s">
        <v>18</v>
      </c>
      <c r="G182" t="s">
        <v>19</v>
      </c>
      <c r="H182" s="2">
        <v>26</v>
      </c>
      <c r="I182" s="2" t="str">
        <f>IF(Employee_Sample_Data[[#This Row],[Age]]&lt;31,"Youth",IF(55&lt;Employee_Sample_Data[[#This Row],[Age]],"Adult","Old"))</f>
        <v>Youth</v>
      </c>
      <c r="J182" s="3">
        <v>43698</v>
      </c>
      <c r="K182" s="4">
        <v>66084</v>
      </c>
      <c r="L182" s="5">
        <v>0</v>
      </c>
      <c r="M182" t="s">
        <v>20</v>
      </c>
      <c r="N182" t="s">
        <v>21</v>
      </c>
    </row>
    <row r="183" spans="1:15" x14ac:dyDescent="0.35">
      <c r="A183" s="1" t="s">
        <v>896</v>
      </c>
      <c r="B183" t="s">
        <v>897</v>
      </c>
      <c r="C183" t="s">
        <v>1982</v>
      </c>
      <c r="D183" t="s">
        <v>79</v>
      </c>
      <c r="E183" t="s">
        <v>34</v>
      </c>
      <c r="F183" t="s">
        <v>18</v>
      </c>
      <c r="G183" t="s">
        <v>27</v>
      </c>
      <c r="H183" s="2">
        <v>31</v>
      </c>
      <c r="I183" s="2" t="str">
        <f>IF(Employee_Sample_Data[[#This Row],[Age]]&lt;31,"Youth",IF(55&lt;Employee_Sample_Data[[#This Row],[Age]],"Adult","Old"))</f>
        <v>Old</v>
      </c>
      <c r="J183" s="3">
        <v>43695</v>
      </c>
      <c r="K183" s="4">
        <v>126353</v>
      </c>
      <c r="L183" s="5">
        <v>0.12</v>
      </c>
      <c r="M183" t="s">
        <v>28</v>
      </c>
      <c r="N183" t="s">
        <v>73</v>
      </c>
    </row>
    <row r="184" spans="1:15" x14ac:dyDescent="0.35">
      <c r="A184" s="1" t="s">
        <v>1197</v>
      </c>
      <c r="B184" t="s">
        <v>1198</v>
      </c>
      <c r="C184" t="s">
        <v>1982</v>
      </c>
      <c r="D184" t="s">
        <v>33</v>
      </c>
      <c r="E184" t="s">
        <v>34</v>
      </c>
      <c r="F184" t="s">
        <v>26</v>
      </c>
      <c r="G184" t="s">
        <v>84</v>
      </c>
      <c r="H184" s="2">
        <v>44</v>
      </c>
      <c r="I184" s="2" t="str">
        <f>IF(Employee_Sample_Data[[#This Row],[Age]]&lt;31,"Youth",IF(55&lt;Employee_Sample_Data[[#This Row],[Age]],"Adult","Old"))</f>
        <v>Old</v>
      </c>
      <c r="J184" s="3">
        <v>43685</v>
      </c>
      <c r="K184" s="4">
        <v>130133</v>
      </c>
      <c r="L184" s="5">
        <v>0.15</v>
      </c>
      <c r="M184" t="s">
        <v>20</v>
      </c>
      <c r="N184" t="s">
        <v>59</v>
      </c>
      <c r="O184" s="3">
        <v>44699</v>
      </c>
    </row>
    <row r="185" spans="1:15" x14ac:dyDescent="0.35">
      <c r="A185" s="1" t="s">
        <v>599</v>
      </c>
      <c r="B185" t="s">
        <v>600</v>
      </c>
      <c r="C185" t="s">
        <v>78</v>
      </c>
      <c r="D185" t="s">
        <v>64</v>
      </c>
      <c r="E185" t="s">
        <v>17</v>
      </c>
      <c r="F185" t="s">
        <v>18</v>
      </c>
      <c r="G185" t="s">
        <v>19</v>
      </c>
      <c r="H185" s="2">
        <v>34</v>
      </c>
      <c r="I185" s="2" t="str">
        <f>IF(Employee_Sample_Data[[#This Row],[Age]]&lt;31,"Youth",IF(55&lt;Employee_Sample_Data[[#This Row],[Age]],"Adult","Old"))</f>
        <v>Old</v>
      </c>
      <c r="J185" s="3">
        <v>43673</v>
      </c>
      <c r="K185" s="4">
        <v>220937</v>
      </c>
      <c r="L185" s="5">
        <v>0.38</v>
      </c>
      <c r="M185" t="s">
        <v>20</v>
      </c>
      <c r="N185" t="s">
        <v>59</v>
      </c>
    </row>
    <row r="186" spans="1:15" x14ac:dyDescent="0.35">
      <c r="A186" s="1" t="s">
        <v>1133</v>
      </c>
      <c r="B186" t="s">
        <v>1913</v>
      </c>
      <c r="C186" t="s">
        <v>123</v>
      </c>
      <c r="D186" t="s">
        <v>58</v>
      </c>
      <c r="E186" t="s">
        <v>48</v>
      </c>
      <c r="F186" t="s">
        <v>26</v>
      </c>
      <c r="G186" t="s">
        <v>27</v>
      </c>
      <c r="H186" s="2">
        <v>49</v>
      </c>
      <c r="I186" s="2" t="str">
        <f>IF(Employee_Sample_Data[[#This Row],[Age]]&lt;31,"Youth",IF(55&lt;Employee_Sample_Data[[#This Row],[Age]],"Adult","Old"))</f>
        <v>Old</v>
      </c>
      <c r="J186" s="3">
        <v>43671</v>
      </c>
      <c r="K186" s="4">
        <v>50883</v>
      </c>
      <c r="L186" s="5">
        <v>0</v>
      </c>
      <c r="M186" t="s">
        <v>28</v>
      </c>
      <c r="N186" t="s">
        <v>29</v>
      </c>
      <c r="O186" s="3">
        <v>44257</v>
      </c>
    </row>
    <row r="187" spans="1:15" x14ac:dyDescent="0.35">
      <c r="A187" s="1" t="s">
        <v>1575</v>
      </c>
      <c r="B187" t="s">
        <v>1811</v>
      </c>
      <c r="C187" t="s">
        <v>54</v>
      </c>
      <c r="D187" t="s">
        <v>79</v>
      </c>
      <c r="E187" t="s">
        <v>17</v>
      </c>
      <c r="F187" t="s">
        <v>18</v>
      </c>
      <c r="G187" t="s">
        <v>35</v>
      </c>
      <c r="H187" s="2">
        <v>43</v>
      </c>
      <c r="I187" s="2" t="str">
        <f>IF(Employee_Sample_Data[[#This Row],[Age]]&lt;31,"Youth",IF(55&lt;Employee_Sample_Data[[#This Row],[Age]],"Adult","Old"))</f>
        <v>Old</v>
      </c>
      <c r="J187" s="3">
        <v>43659</v>
      </c>
      <c r="K187" s="4">
        <v>41545</v>
      </c>
      <c r="L187" s="5">
        <v>0</v>
      </c>
      <c r="M187" t="s">
        <v>20</v>
      </c>
      <c r="N187" t="s">
        <v>55</v>
      </c>
    </row>
    <row r="188" spans="1:15" x14ac:dyDescent="0.35">
      <c r="A188" s="1" t="s">
        <v>1351</v>
      </c>
      <c r="B188" t="s">
        <v>1352</v>
      </c>
      <c r="C188" t="s">
        <v>39</v>
      </c>
      <c r="D188" t="s">
        <v>16</v>
      </c>
      <c r="E188" t="s">
        <v>17</v>
      </c>
      <c r="F188" t="s">
        <v>26</v>
      </c>
      <c r="G188" t="s">
        <v>35</v>
      </c>
      <c r="H188" s="2">
        <v>26</v>
      </c>
      <c r="I188" s="2" t="str">
        <f>IF(Employee_Sample_Data[[#This Row],[Age]]&lt;31,"Youth",IF(55&lt;Employee_Sample_Data[[#This Row],[Age]],"Adult","Old"))</f>
        <v>Youth</v>
      </c>
      <c r="J188" s="3">
        <v>43656</v>
      </c>
      <c r="K188" s="4">
        <v>69110</v>
      </c>
      <c r="L188" s="5">
        <v>0.05</v>
      </c>
      <c r="M188" t="s">
        <v>20</v>
      </c>
      <c r="N188" t="s">
        <v>36</v>
      </c>
    </row>
    <row r="189" spans="1:15" x14ac:dyDescent="0.35">
      <c r="A189" s="1" t="s">
        <v>1343</v>
      </c>
      <c r="B189" t="s">
        <v>1344</v>
      </c>
      <c r="C189" t="s">
        <v>1982</v>
      </c>
      <c r="D189" t="s">
        <v>58</v>
      </c>
      <c r="E189" t="s">
        <v>34</v>
      </c>
      <c r="F189" t="s">
        <v>18</v>
      </c>
      <c r="G189" t="s">
        <v>84</v>
      </c>
      <c r="H189" s="2">
        <v>28</v>
      </c>
      <c r="I189" s="2" t="str">
        <f>IF(Employee_Sample_Data[[#This Row],[Age]]&lt;31,"Youth",IF(55&lt;Employee_Sample_Data[[#This Row],[Age]],"Adult","Old"))</f>
        <v>Youth</v>
      </c>
      <c r="J189" s="3">
        <v>43652</v>
      </c>
      <c r="K189" s="4">
        <v>152036</v>
      </c>
      <c r="L189" s="5">
        <v>0.15</v>
      </c>
      <c r="M189" t="s">
        <v>92</v>
      </c>
      <c r="N189" t="s">
        <v>98</v>
      </c>
    </row>
    <row r="190" spans="1:15" x14ac:dyDescent="0.35">
      <c r="A190" s="1" t="s">
        <v>245</v>
      </c>
      <c r="B190" t="s">
        <v>246</v>
      </c>
      <c r="C190" t="s">
        <v>247</v>
      </c>
      <c r="D190" t="s">
        <v>16</v>
      </c>
      <c r="E190" t="s">
        <v>48</v>
      </c>
      <c r="F190" t="s">
        <v>18</v>
      </c>
      <c r="G190" t="s">
        <v>84</v>
      </c>
      <c r="H190" s="2">
        <v>48</v>
      </c>
      <c r="I190" s="2" t="str">
        <f>IF(Employee_Sample_Data[[#This Row],[Age]]&lt;31,"Youth",IF(55&lt;Employee_Sample_Data[[#This Row],[Age]],"Adult","Old"))</f>
        <v>Old</v>
      </c>
      <c r="J190" s="3">
        <v>43650</v>
      </c>
      <c r="K190" s="4">
        <v>76588</v>
      </c>
      <c r="L190" s="5">
        <v>0</v>
      </c>
      <c r="M190" t="s">
        <v>92</v>
      </c>
      <c r="N190" t="s">
        <v>98</v>
      </c>
    </row>
    <row r="191" spans="1:15" x14ac:dyDescent="0.35">
      <c r="A191" s="1" t="s">
        <v>984</v>
      </c>
      <c r="B191" t="s">
        <v>985</v>
      </c>
      <c r="C191" t="s">
        <v>78</v>
      </c>
      <c r="D191" t="s">
        <v>33</v>
      </c>
      <c r="E191" t="s">
        <v>48</v>
      </c>
      <c r="F191" t="s">
        <v>26</v>
      </c>
      <c r="G191" t="s">
        <v>35</v>
      </c>
      <c r="H191" s="2">
        <v>28</v>
      </c>
      <c r="I191" s="2" t="str">
        <f>IF(Employee_Sample_Data[[#This Row],[Age]]&lt;31,"Youth",IF(55&lt;Employee_Sample_Data[[#This Row],[Age]],"Adult","Old"))</f>
        <v>Youth</v>
      </c>
      <c r="J191" s="3">
        <v>43638</v>
      </c>
      <c r="K191" s="4">
        <v>250767</v>
      </c>
      <c r="L191" s="5">
        <v>0.38</v>
      </c>
      <c r="M191" t="s">
        <v>20</v>
      </c>
      <c r="N191" t="s">
        <v>21</v>
      </c>
    </row>
    <row r="192" spans="1:15" x14ac:dyDescent="0.35">
      <c r="A192" s="1" t="s">
        <v>344</v>
      </c>
      <c r="B192" t="s">
        <v>713</v>
      </c>
      <c r="C192" t="s">
        <v>107</v>
      </c>
      <c r="D192" t="s">
        <v>68</v>
      </c>
      <c r="E192" t="s">
        <v>48</v>
      </c>
      <c r="F192" t="s">
        <v>18</v>
      </c>
      <c r="G192" t="s">
        <v>35</v>
      </c>
      <c r="H192" s="2">
        <v>45</v>
      </c>
      <c r="I192" s="2" t="str">
        <f>IF(Employee_Sample_Data[[#This Row],[Age]]&lt;31,"Youth",IF(55&lt;Employee_Sample_Data[[#This Row],[Age]],"Adult","Old"))</f>
        <v>Old</v>
      </c>
      <c r="J192" s="3">
        <v>43635</v>
      </c>
      <c r="K192" s="4">
        <v>88045</v>
      </c>
      <c r="L192" s="5">
        <v>0</v>
      </c>
      <c r="M192" t="s">
        <v>20</v>
      </c>
      <c r="N192" t="s">
        <v>36</v>
      </c>
    </row>
    <row r="193" spans="1:15" x14ac:dyDescent="0.35">
      <c r="A193" s="1" t="s">
        <v>1063</v>
      </c>
      <c r="B193" t="s">
        <v>1064</v>
      </c>
      <c r="C193" t="s">
        <v>298</v>
      </c>
      <c r="D193" t="s">
        <v>16</v>
      </c>
      <c r="E193" t="s">
        <v>48</v>
      </c>
      <c r="F193" t="s">
        <v>26</v>
      </c>
      <c r="G193" t="s">
        <v>19</v>
      </c>
      <c r="H193" s="2">
        <v>28</v>
      </c>
      <c r="I193" s="2" t="str">
        <f>IF(Employee_Sample_Data[[#This Row],[Age]]&lt;31,"Youth",IF(55&lt;Employee_Sample_Data[[#This Row],[Age]],"Adult","Old"))</f>
        <v>Youth</v>
      </c>
      <c r="J193" s="3">
        <v>43633</v>
      </c>
      <c r="K193" s="4">
        <v>65341</v>
      </c>
      <c r="L193" s="5">
        <v>0</v>
      </c>
      <c r="M193" t="s">
        <v>20</v>
      </c>
      <c r="N193" t="s">
        <v>55</v>
      </c>
      <c r="O193" s="3">
        <v>44662</v>
      </c>
    </row>
    <row r="194" spans="1:15" x14ac:dyDescent="0.35">
      <c r="A194" s="1" t="s">
        <v>1975</v>
      </c>
      <c r="B194" t="s">
        <v>1976</v>
      </c>
      <c r="C194" t="s">
        <v>32</v>
      </c>
      <c r="D194" t="s">
        <v>79</v>
      </c>
      <c r="E194" t="s">
        <v>34</v>
      </c>
      <c r="F194" t="s">
        <v>26</v>
      </c>
      <c r="G194" t="s">
        <v>27</v>
      </c>
      <c r="H194" s="2">
        <v>31</v>
      </c>
      <c r="I194" s="2" t="str">
        <f>IF(Employee_Sample_Data[[#This Row],[Age]]&lt;31,"Youth",IF(55&lt;Employee_Sample_Data[[#This Row],[Age]],"Adult","Old"))</f>
        <v>Old</v>
      </c>
      <c r="J194" s="3">
        <v>43626</v>
      </c>
      <c r="K194" s="4">
        <v>176710</v>
      </c>
      <c r="L194" s="5">
        <v>0.15</v>
      </c>
      <c r="M194" t="s">
        <v>20</v>
      </c>
      <c r="N194" t="s">
        <v>55</v>
      </c>
    </row>
    <row r="195" spans="1:15" x14ac:dyDescent="0.35">
      <c r="A195" s="1" t="s">
        <v>1326</v>
      </c>
      <c r="B195" t="s">
        <v>1327</v>
      </c>
      <c r="C195" t="s">
        <v>42</v>
      </c>
      <c r="D195" t="s">
        <v>33</v>
      </c>
      <c r="E195" t="s">
        <v>48</v>
      </c>
      <c r="F195" t="s">
        <v>26</v>
      </c>
      <c r="G195" t="s">
        <v>27</v>
      </c>
      <c r="H195" s="2">
        <v>49</v>
      </c>
      <c r="I195" s="2" t="str">
        <f>IF(Employee_Sample_Data[[#This Row],[Age]]&lt;31,"Youth",IF(55&lt;Employee_Sample_Data[[#This Row],[Age]],"Adult","Old"))</f>
        <v>Old</v>
      </c>
      <c r="J195" s="3">
        <v>43623</v>
      </c>
      <c r="K195" s="4">
        <v>80700</v>
      </c>
      <c r="L195" s="5">
        <v>0</v>
      </c>
      <c r="M195" t="s">
        <v>20</v>
      </c>
      <c r="N195" t="s">
        <v>87</v>
      </c>
    </row>
    <row r="196" spans="1:15" x14ac:dyDescent="0.35">
      <c r="A196" s="1" t="s">
        <v>1252</v>
      </c>
      <c r="B196" t="s">
        <v>1253</v>
      </c>
      <c r="C196" t="s">
        <v>107</v>
      </c>
      <c r="D196" t="s">
        <v>68</v>
      </c>
      <c r="E196" t="s">
        <v>34</v>
      </c>
      <c r="F196" t="s">
        <v>26</v>
      </c>
      <c r="G196" t="s">
        <v>19</v>
      </c>
      <c r="H196" s="2">
        <v>27</v>
      </c>
      <c r="I196" s="2" t="str">
        <f>IF(Employee_Sample_Data[[#This Row],[Age]]&lt;31,"Youth",IF(55&lt;Employee_Sample_Data[[#This Row],[Age]],"Adult","Old"))</f>
        <v>Youth</v>
      </c>
      <c r="J196" s="3">
        <v>43613</v>
      </c>
      <c r="K196" s="4">
        <v>70110</v>
      </c>
      <c r="L196" s="5">
        <v>0</v>
      </c>
      <c r="M196" t="s">
        <v>20</v>
      </c>
      <c r="N196" t="s">
        <v>55</v>
      </c>
      <c r="O196" s="3">
        <v>44203</v>
      </c>
    </row>
    <row r="197" spans="1:15" x14ac:dyDescent="0.35">
      <c r="A197" s="1" t="s">
        <v>1019</v>
      </c>
      <c r="B197" t="s">
        <v>1428</v>
      </c>
      <c r="C197" t="s">
        <v>54</v>
      </c>
      <c r="D197" t="s">
        <v>58</v>
      </c>
      <c r="E197" t="s">
        <v>25</v>
      </c>
      <c r="F197" t="s">
        <v>18</v>
      </c>
      <c r="G197" t="s">
        <v>35</v>
      </c>
      <c r="H197" s="2">
        <v>28</v>
      </c>
      <c r="I197" s="2" t="str">
        <f>IF(Employee_Sample_Data[[#This Row],[Age]]&lt;31,"Youth",IF(55&lt;Employee_Sample_Data[[#This Row],[Age]],"Adult","Old"))</f>
        <v>Youth</v>
      </c>
      <c r="J197" s="3">
        <v>43610</v>
      </c>
      <c r="K197" s="4">
        <v>45819</v>
      </c>
      <c r="L197" s="5">
        <v>0</v>
      </c>
      <c r="M197" t="s">
        <v>20</v>
      </c>
      <c r="N197" t="s">
        <v>55</v>
      </c>
    </row>
    <row r="198" spans="1:15" x14ac:dyDescent="0.35">
      <c r="A198" s="1" t="s">
        <v>149</v>
      </c>
      <c r="B198" t="s">
        <v>150</v>
      </c>
      <c r="C198" t="s">
        <v>1982</v>
      </c>
      <c r="D198" t="s">
        <v>79</v>
      </c>
      <c r="E198" t="s">
        <v>17</v>
      </c>
      <c r="F198" t="s">
        <v>18</v>
      </c>
      <c r="G198" t="s">
        <v>35</v>
      </c>
      <c r="H198" s="2">
        <v>29</v>
      </c>
      <c r="I198" s="2" t="str">
        <f>IF(Employee_Sample_Data[[#This Row],[Age]]&lt;31,"Youth",IF(55&lt;Employee_Sample_Data[[#This Row],[Age]],"Adult","Old"))</f>
        <v>Youth</v>
      </c>
      <c r="J198" s="3">
        <v>43609</v>
      </c>
      <c r="K198" s="4">
        <v>122350</v>
      </c>
      <c r="L198" s="5">
        <v>0.12</v>
      </c>
      <c r="M198" t="s">
        <v>20</v>
      </c>
      <c r="N198" t="s">
        <v>43</v>
      </c>
    </row>
    <row r="199" spans="1:15" x14ac:dyDescent="0.35">
      <c r="A199" s="1" t="s">
        <v>1774</v>
      </c>
      <c r="B199" t="s">
        <v>1775</v>
      </c>
      <c r="C199" t="s">
        <v>32</v>
      </c>
      <c r="D199" t="s">
        <v>33</v>
      </c>
      <c r="E199" t="s">
        <v>48</v>
      </c>
      <c r="F199" t="s">
        <v>26</v>
      </c>
      <c r="G199" t="s">
        <v>35</v>
      </c>
      <c r="H199" s="2">
        <v>41</v>
      </c>
      <c r="I199" s="2" t="str">
        <f>IF(Employee_Sample_Data[[#This Row],[Age]]&lt;31,"Youth",IF(55&lt;Employee_Sample_Data[[#This Row],[Age]],"Adult","Old"))</f>
        <v>Old</v>
      </c>
      <c r="J199" s="3">
        <v>43600</v>
      </c>
      <c r="K199" s="4">
        <v>174415</v>
      </c>
      <c r="L199" s="5">
        <v>0.23</v>
      </c>
      <c r="M199" t="s">
        <v>20</v>
      </c>
      <c r="N199" t="s">
        <v>55</v>
      </c>
    </row>
    <row r="200" spans="1:15" x14ac:dyDescent="0.35">
      <c r="A200" s="1" t="s">
        <v>447</v>
      </c>
      <c r="B200" t="s">
        <v>448</v>
      </c>
      <c r="C200" t="s">
        <v>1982</v>
      </c>
      <c r="D200" t="s">
        <v>64</v>
      </c>
      <c r="E200" t="s">
        <v>17</v>
      </c>
      <c r="F200" t="s">
        <v>26</v>
      </c>
      <c r="G200" t="s">
        <v>84</v>
      </c>
      <c r="H200" s="2">
        <v>29</v>
      </c>
      <c r="I200" s="2" t="str">
        <f>IF(Employee_Sample_Data[[#This Row],[Age]]&lt;31,"Youth",IF(55&lt;Employee_Sample_Data[[#This Row],[Age]],"Adult","Old"))</f>
        <v>Youth</v>
      </c>
      <c r="J200" s="3">
        <v>43594</v>
      </c>
      <c r="K200" s="4">
        <v>125828</v>
      </c>
      <c r="L200" s="5">
        <v>0.15</v>
      </c>
      <c r="M200" t="s">
        <v>92</v>
      </c>
      <c r="N200" t="s">
        <v>217</v>
      </c>
    </row>
    <row r="201" spans="1:15" x14ac:dyDescent="0.35">
      <c r="A201" s="1" t="s">
        <v>1365</v>
      </c>
      <c r="B201" t="s">
        <v>1366</v>
      </c>
      <c r="C201" t="s">
        <v>142</v>
      </c>
      <c r="D201" t="s">
        <v>64</v>
      </c>
      <c r="E201" t="s">
        <v>34</v>
      </c>
      <c r="F201" t="s">
        <v>18</v>
      </c>
      <c r="G201" t="s">
        <v>84</v>
      </c>
      <c r="H201" s="2">
        <v>45</v>
      </c>
      <c r="I201" s="2" t="str">
        <f>IF(Employee_Sample_Data[[#This Row],[Age]]&lt;31,"Youth",IF(55&lt;Employee_Sample_Data[[#This Row],[Age]],"Adult","Old"))</f>
        <v>Old</v>
      </c>
      <c r="J201" s="3">
        <v>43581</v>
      </c>
      <c r="K201" s="4">
        <v>74891</v>
      </c>
      <c r="L201" s="5">
        <v>0</v>
      </c>
      <c r="M201" t="s">
        <v>92</v>
      </c>
      <c r="N201" t="s">
        <v>98</v>
      </c>
    </row>
    <row r="202" spans="1:15" x14ac:dyDescent="0.35">
      <c r="A202" s="1" t="s">
        <v>1477</v>
      </c>
      <c r="B202" t="s">
        <v>1478</v>
      </c>
      <c r="C202" t="s">
        <v>142</v>
      </c>
      <c r="D202" t="s">
        <v>64</v>
      </c>
      <c r="E202" t="s">
        <v>17</v>
      </c>
      <c r="F202" t="s">
        <v>18</v>
      </c>
      <c r="G202" t="s">
        <v>27</v>
      </c>
      <c r="H202" s="2">
        <v>45</v>
      </c>
      <c r="I202" s="2" t="str">
        <f>IF(Employee_Sample_Data[[#This Row],[Age]]&lt;31,"Youth",IF(55&lt;Employee_Sample_Data[[#This Row],[Age]],"Adult","Old"))</f>
        <v>Old</v>
      </c>
      <c r="J202" s="3">
        <v>43581</v>
      </c>
      <c r="K202" s="4">
        <v>90870</v>
      </c>
      <c r="L202" s="5">
        <v>0</v>
      </c>
      <c r="M202" t="s">
        <v>20</v>
      </c>
      <c r="N202" t="s">
        <v>36</v>
      </c>
    </row>
    <row r="203" spans="1:15" x14ac:dyDescent="0.35">
      <c r="A203" s="1" t="s">
        <v>255</v>
      </c>
      <c r="B203" t="s">
        <v>256</v>
      </c>
      <c r="C203" t="s">
        <v>123</v>
      </c>
      <c r="D203" t="s">
        <v>33</v>
      </c>
      <c r="E203" t="s">
        <v>48</v>
      </c>
      <c r="F203" t="s">
        <v>18</v>
      </c>
      <c r="G203" t="s">
        <v>84</v>
      </c>
      <c r="H203" s="2">
        <v>26</v>
      </c>
      <c r="I203" s="2" t="str">
        <f>IF(Employee_Sample_Data[[#This Row],[Age]]&lt;31,"Youth",IF(55&lt;Employee_Sample_Data[[#This Row],[Age]],"Adult","Old"))</f>
        <v>Youth</v>
      </c>
      <c r="J203" s="3">
        <v>43578</v>
      </c>
      <c r="K203" s="4">
        <v>59817</v>
      </c>
      <c r="L203" s="5">
        <v>0</v>
      </c>
      <c r="M203" t="s">
        <v>92</v>
      </c>
      <c r="N203" t="s">
        <v>217</v>
      </c>
    </row>
    <row r="204" spans="1:15" x14ac:dyDescent="0.35">
      <c r="A204" s="1" t="s">
        <v>1812</v>
      </c>
      <c r="B204" t="s">
        <v>1813</v>
      </c>
      <c r="C204" t="s">
        <v>250</v>
      </c>
      <c r="D204" t="s">
        <v>16</v>
      </c>
      <c r="E204" t="s">
        <v>25</v>
      </c>
      <c r="F204" t="s">
        <v>26</v>
      </c>
      <c r="G204" t="s">
        <v>84</v>
      </c>
      <c r="H204" s="2">
        <v>26</v>
      </c>
      <c r="I204" s="2" t="str">
        <f>IF(Employee_Sample_Data[[#This Row],[Age]]&lt;31,"Youth",IF(55&lt;Employee_Sample_Data[[#This Row],[Age]],"Adult","Old"))</f>
        <v>Youth</v>
      </c>
      <c r="J204" s="3">
        <v>43569</v>
      </c>
      <c r="K204" s="4">
        <v>74467</v>
      </c>
      <c r="L204" s="5">
        <v>0</v>
      </c>
      <c r="M204" t="s">
        <v>20</v>
      </c>
      <c r="N204" t="s">
        <v>87</v>
      </c>
      <c r="O204" s="3">
        <v>44211</v>
      </c>
    </row>
    <row r="205" spans="1:15" x14ac:dyDescent="0.35">
      <c r="A205" s="1" t="s">
        <v>1739</v>
      </c>
      <c r="B205" t="s">
        <v>1740</v>
      </c>
      <c r="C205" t="s">
        <v>123</v>
      </c>
      <c r="D205" t="s">
        <v>47</v>
      </c>
      <c r="E205" t="s">
        <v>17</v>
      </c>
      <c r="F205" t="s">
        <v>18</v>
      </c>
      <c r="G205" t="s">
        <v>27</v>
      </c>
      <c r="H205" s="2">
        <v>45</v>
      </c>
      <c r="I205" s="2" t="str">
        <f>IF(Employee_Sample_Data[[#This Row],[Age]]&lt;31,"Youth",IF(55&lt;Employee_Sample_Data[[#This Row],[Age]],"Adult","Old"))</f>
        <v>Old</v>
      </c>
      <c r="J205" s="3">
        <v>43557</v>
      </c>
      <c r="K205" s="4">
        <v>52621</v>
      </c>
      <c r="L205" s="5">
        <v>0</v>
      </c>
      <c r="M205" t="s">
        <v>28</v>
      </c>
      <c r="N205" t="s">
        <v>113</v>
      </c>
    </row>
    <row r="206" spans="1:15" x14ac:dyDescent="0.35">
      <c r="A206" s="1" t="s">
        <v>772</v>
      </c>
      <c r="B206" t="s">
        <v>773</v>
      </c>
      <c r="C206" t="s">
        <v>461</v>
      </c>
      <c r="D206" t="s">
        <v>16</v>
      </c>
      <c r="E206" t="s">
        <v>25</v>
      </c>
      <c r="F206" t="s">
        <v>18</v>
      </c>
      <c r="G206" t="s">
        <v>27</v>
      </c>
      <c r="H206" s="2">
        <v>30</v>
      </c>
      <c r="I206" s="2" t="str">
        <f>IF(Employee_Sample_Data[[#This Row],[Age]]&lt;31,"Youth",IF(55&lt;Employee_Sample_Data[[#This Row],[Age]],"Adult","Old"))</f>
        <v>Youth</v>
      </c>
      <c r="J206" s="3">
        <v>43553</v>
      </c>
      <c r="K206" s="4">
        <v>86774</v>
      </c>
      <c r="L206" s="5">
        <v>0</v>
      </c>
      <c r="M206" t="s">
        <v>28</v>
      </c>
      <c r="N206" t="s">
        <v>133</v>
      </c>
    </row>
    <row r="207" spans="1:15" x14ac:dyDescent="0.35">
      <c r="A207" s="1" t="s">
        <v>799</v>
      </c>
      <c r="B207" t="s">
        <v>800</v>
      </c>
      <c r="C207" t="s">
        <v>123</v>
      </c>
      <c r="D207" t="s">
        <v>33</v>
      </c>
      <c r="E207" t="s">
        <v>25</v>
      </c>
      <c r="F207" t="s">
        <v>26</v>
      </c>
      <c r="G207" t="s">
        <v>35</v>
      </c>
      <c r="H207" s="2">
        <v>30</v>
      </c>
      <c r="I207" s="2" t="str">
        <f>IF(Employee_Sample_Data[[#This Row],[Age]]&lt;31,"Youth",IF(55&lt;Employee_Sample_Data[[#This Row],[Age]],"Adult","Old"))</f>
        <v>Youth</v>
      </c>
      <c r="J207" s="3">
        <v>43542</v>
      </c>
      <c r="K207" s="4">
        <v>54714</v>
      </c>
      <c r="L207" s="5">
        <v>0</v>
      </c>
      <c r="M207" t="s">
        <v>20</v>
      </c>
      <c r="N207" t="s">
        <v>87</v>
      </c>
    </row>
    <row r="208" spans="1:15" x14ac:dyDescent="0.35">
      <c r="A208" s="1" t="s">
        <v>1647</v>
      </c>
      <c r="B208" t="s">
        <v>1648</v>
      </c>
      <c r="C208" t="s">
        <v>42</v>
      </c>
      <c r="D208" t="s">
        <v>33</v>
      </c>
      <c r="E208" t="s">
        <v>25</v>
      </c>
      <c r="F208" t="s">
        <v>18</v>
      </c>
      <c r="G208" t="s">
        <v>27</v>
      </c>
      <c r="H208" s="2">
        <v>35</v>
      </c>
      <c r="I208" s="2" t="str">
        <f>IF(Employee_Sample_Data[[#This Row],[Age]]&lt;31,"Youth",IF(55&lt;Employee_Sample_Data[[#This Row],[Age]],"Adult","Old"))</f>
        <v>Old</v>
      </c>
      <c r="J208" s="3">
        <v>43542</v>
      </c>
      <c r="K208" s="4">
        <v>74779</v>
      </c>
      <c r="L208" s="5">
        <v>0</v>
      </c>
      <c r="M208" t="s">
        <v>20</v>
      </c>
      <c r="N208" t="s">
        <v>43</v>
      </c>
    </row>
    <row r="209" spans="1:15" x14ac:dyDescent="0.35">
      <c r="A209" s="1" t="s">
        <v>1051</v>
      </c>
      <c r="B209" t="s">
        <v>1052</v>
      </c>
      <c r="C209" t="s">
        <v>174</v>
      </c>
      <c r="D209" t="s">
        <v>68</v>
      </c>
      <c r="E209" t="s">
        <v>48</v>
      </c>
      <c r="F209" t="s">
        <v>18</v>
      </c>
      <c r="G209" t="s">
        <v>35</v>
      </c>
      <c r="H209" s="2">
        <v>39</v>
      </c>
      <c r="I209" s="2" t="str">
        <f>IF(Employee_Sample_Data[[#This Row],[Age]]&lt;31,"Youth",IF(55&lt;Employee_Sample_Data[[#This Row],[Age]],"Adult","Old"))</f>
        <v>Old</v>
      </c>
      <c r="J209" s="3">
        <v>43536</v>
      </c>
      <c r="K209" s="4">
        <v>62644</v>
      </c>
      <c r="L209" s="5">
        <v>0</v>
      </c>
      <c r="M209" t="s">
        <v>20</v>
      </c>
      <c r="N209" t="s">
        <v>21</v>
      </c>
    </row>
    <row r="210" spans="1:15" x14ac:dyDescent="0.35">
      <c r="A210" s="1" t="s">
        <v>317</v>
      </c>
      <c r="B210" t="s">
        <v>318</v>
      </c>
      <c r="C210" t="s">
        <v>206</v>
      </c>
      <c r="D210" t="s">
        <v>16</v>
      </c>
      <c r="E210" t="s">
        <v>34</v>
      </c>
      <c r="F210" t="s">
        <v>26</v>
      </c>
      <c r="G210" t="s">
        <v>19</v>
      </c>
      <c r="H210" s="2">
        <v>28</v>
      </c>
      <c r="I210" s="2" t="str">
        <f>IF(Employee_Sample_Data[[#This Row],[Age]]&lt;31,"Youth",IF(55&lt;Employee_Sample_Data[[#This Row],[Age]],"Adult","Old"))</f>
        <v>Youth</v>
      </c>
      <c r="J210" s="3">
        <v>43530</v>
      </c>
      <c r="K210" s="4">
        <v>90304</v>
      </c>
      <c r="L210" s="5">
        <v>0</v>
      </c>
      <c r="M210" t="s">
        <v>20</v>
      </c>
      <c r="N210" t="s">
        <v>36</v>
      </c>
    </row>
    <row r="211" spans="1:15" x14ac:dyDescent="0.35">
      <c r="A211" s="1" t="s">
        <v>1745</v>
      </c>
      <c r="B211" t="s">
        <v>1746</v>
      </c>
      <c r="C211" t="s">
        <v>174</v>
      </c>
      <c r="D211" t="s">
        <v>68</v>
      </c>
      <c r="E211" t="s">
        <v>25</v>
      </c>
      <c r="F211" t="s">
        <v>26</v>
      </c>
      <c r="G211" t="s">
        <v>27</v>
      </c>
      <c r="H211" s="2">
        <v>64</v>
      </c>
      <c r="I211" s="2" t="str">
        <f>IF(Employee_Sample_Data[[#This Row],[Age]]&lt;31,"Youth",IF(55&lt;Employee_Sample_Data[[#This Row],[Age]],"Adult","Old"))</f>
        <v>Adult</v>
      </c>
      <c r="J211" s="3">
        <v>43527</v>
      </c>
      <c r="K211" s="4">
        <v>67114</v>
      </c>
      <c r="L211" s="5">
        <v>0</v>
      </c>
      <c r="M211" t="s">
        <v>20</v>
      </c>
      <c r="N211" t="s">
        <v>43</v>
      </c>
    </row>
    <row r="212" spans="1:15" x14ac:dyDescent="0.35">
      <c r="A212" s="1" t="s">
        <v>1508</v>
      </c>
      <c r="B212" t="s">
        <v>1509</v>
      </c>
      <c r="C212" t="s">
        <v>78</v>
      </c>
      <c r="D212" t="s">
        <v>64</v>
      </c>
      <c r="E212" t="s">
        <v>34</v>
      </c>
      <c r="F212" t="s">
        <v>18</v>
      </c>
      <c r="G212" t="s">
        <v>84</v>
      </c>
      <c r="H212" s="2">
        <v>45</v>
      </c>
      <c r="I212" s="2" t="str">
        <f>IF(Employee_Sample_Data[[#This Row],[Age]]&lt;31,"Youth",IF(55&lt;Employee_Sample_Data[[#This Row],[Age]],"Adult","Old"))</f>
        <v>Old</v>
      </c>
      <c r="J212" s="3">
        <v>43521</v>
      </c>
      <c r="K212" s="4">
        <v>249801</v>
      </c>
      <c r="L212" s="5">
        <v>0.39</v>
      </c>
      <c r="M212" t="s">
        <v>92</v>
      </c>
      <c r="N212" t="s">
        <v>217</v>
      </c>
    </row>
    <row r="213" spans="1:15" x14ac:dyDescent="0.35">
      <c r="A213" s="1" t="s">
        <v>1324</v>
      </c>
      <c r="B213" t="s">
        <v>1325</v>
      </c>
      <c r="C213" t="s">
        <v>39</v>
      </c>
      <c r="D213" t="s">
        <v>16</v>
      </c>
      <c r="E213" t="s">
        <v>17</v>
      </c>
      <c r="F213" t="s">
        <v>26</v>
      </c>
      <c r="G213" t="s">
        <v>19</v>
      </c>
      <c r="H213" s="2">
        <v>40</v>
      </c>
      <c r="I213" s="2" t="str">
        <f>IF(Employee_Sample_Data[[#This Row],[Age]]&lt;31,"Youth",IF(55&lt;Employee_Sample_Data[[#This Row],[Age]],"Adult","Old"))</f>
        <v>Old</v>
      </c>
      <c r="J213" s="3">
        <v>43520</v>
      </c>
      <c r="K213" s="4">
        <v>95899</v>
      </c>
      <c r="L213" s="5">
        <v>0.1</v>
      </c>
      <c r="M213" t="s">
        <v>20</v>
      </c>
      <c r="N213" t="s">
        <v>87</v>
      </c>
      <c r="O213" s="3">
        <v>44263</v>
      </c>
    </row>
    <row r="214" spans="1:15" x14ac:dyDescent="0.35">
      <c r="A214" s="1" t="s">
        <v>321</v>
      </c>
      <c r="B214" t="s">
        <v>322</v>
      </c>
      <c r="C214" t="s">
        <v>54</v>
      </c>
      <c r="D214" t="s">
        <v>33</v>
      </c>
      <c r="E214" t="s">
        <v>48</v>
      </c>
      <c r="F214" t="s">
        <v>18</v>
      </c>
      <c r="G214" t="s">
        <v>27</v>
      </c>
      <c r="H214" s="2">
        <v>52</v>
      </c>
      <c r="I214" s="2" t="str">
        <f>IF(Employee_Sample_Data[[#This Row],[Age]]&lt;31,"Youth",IF(55&lt;Employee_Sample_Data[[#This Row],[Age]],"Adult","Old"))</f>
        <v>Old</v>
      </c>
      <c r="J214" s="3">
        <v>43515</v>
      </c>
      <c r="K214" s="4">
        <v>55859</v>
      </c>
      <c r="L214" s="5">
        <v>0</v>
      </c>
      <c r="M214" t="s">
        <v>28</v>
      </c>
      <c r="N214" t="s">
        <v>113</v>
      </c>
    </row>
    <row r="215" spans="1:15" x14ac:dyDescent="0.35">
      <c r="A215" s="1" t="s">
        <v>1571</v>
      </c>
      <c r="B215" t="s">
        <v>1572</v>
      </c>
      <c r="C215" t="s">
        <v>51</v>
      </c>
      <c r="D215" t="s">
        <v>64</v>
      </c>
      <c r="E215" t="s">
        <v>48</v>
      </c>
      <c r="F215" t="s">
        <v>26</v>
      </c>
      <c r="G215" t="s">
        <v>27</v>
      </c>
      <c r="H215" s="2">
        <v>41</v>
      </c>
      <c r="I215" s="2" t="str">
        <f>IF(Employee_Sample_Data[[#This Row],[Age]]&lt;31,"Youth",IF(55&lt;Employee_Sample_Data[[#This Row],[Age]],"Adult","Old"))</f>
        <v>Old</v>
      </c>
      <c r="J215" s="3">
        <v>43502</v>
      </c>
      <c r="K215" s="4">
        <v>126950</v>
      </c>
      <c r="L215" s="5">
        <v>0.1</v>
      </c>
      <c r="M215" t="s">
        <v>20</v>
      </c>
      <c r="N215" t="s">
        <v>36</v>
      </c>
    </row>
    <row r="216" spans="1:15" x14ac:dyDescent="0.35">
      <c r="A216" s="1" t="s">
        <v>209</v>
      </c>
      <c r="B216" t="s">
        <v>210</v>
      </c>
      <c r="C216" t="s">
        <v>32</v>
      </c>
      <c r="D216" t="s">
        <v>33</v>
      </c>
      <c r="E216" t="s">
        <v>34</v>
      </c>
      <c r="F216" t="s">
        <v>18</v>
      </c>
      <c r="G216" t="s">
        <v>84</v>
      </c>
      <c r="H216" s="2">
        <v>37</v>
      </c>
      <c r="I216" s="2" t="str">
        <f>IF(Employee_Sample_Data[[#This Row],[Age]]&lt;31,"Youth",IF(55&lt;Employee_Sample_Data[[#This Row],[Age]],"Adult","Old"))</f>
        <v>Old</v>
      </c>
      <c r="J216" s="3">
        <v>43493</v>
      </c>
      <c r="K216" s="4">
        <v>165927</v>
      </c>
      <c r="L216" s="5">
        <v>0.2</v>
      </c>
      <c r="M216" t="s">
        <v>20</v>
      </c>
      <c r="N216" t="s">
        <v>43</v>
      </c>
    </row>
    <row r="217" spans="1:15" x14ac:dyDescent="0.35">
      <c r="A217" s="1" t="s">
        <v>56</v>
      </c>
      <c r="B217" t="s">
        <v>57</v>
      </c>
      <c r="C217" t="s">
        <v>51</v>
      </c>
      <c r="D217" t="s">
        <v>58</v>
      </c>
      <c r="E217" t="s">
        <v>25</v>
      </c>
      <c r="F217" t="s">
        <v>26</v>
      </c>
      <c r="G217" t="s">
        <v>35</v>
      </c>
      <c r="H217" s="2">
        <v>29</v>
      </c>
      <c r="I217" s="2" t="str">
        <f>IF(Employee_Sample_Data[[#This Row],[Age]]&lt;31,"Youth",IF(55&lt;Employee_Sample_Data[[#This Row],[Age]],"Adult","Old"))</f>
        <v>Youth</v>
      </c>
      <c r="J217" s="3">
        <v>43490</v>
      </c>
      <c r="K217" s="4">
        <v>113527</v>
      </c>
      <c r="L217" s="5">
        <v>0.06</v>
      </c>
      <c r="M217" t="s">
        <v>20</v>
      </c>
      <c r="N217" t="s">
        <v>59</v>
      </c>
    </row>
    <row r="218" spans="1:15" x14ac:dyDescent="0.35">
      <c r="A218" s="1" t="s">
        <v>1817</v>
      </c>
      <c r="B218" t="s">
        <v>1818</v>
      </c>
      <c r="C218" t="s">
        <v>54</v>
      </c>
      <c r="D218" t="s">
        <v>58</v>
      </c>
      <c r="E218" t="s">
        <v>48</v>
      </c>
      <c r="F218" t="s">
        <v>18</v>
      </c>
      <c r="G218" t="s">
        <v>84</v>
      </c>
      <c r="H218" s="2">
        <v>26</v>
      </c>
      <c r="I218" s="2" t="str">
        <f>IF(Employee_Sample_Data[[#This Row],[Age]]&lt;31,"Youth",IF(55&lt;Employee_Sample_Data[[#This Row],[Age]],"Adult","Old"))</f>
        <v>Youth</v>
      </c>
      <c r="J218" s="3">
        <v>43489</v>
      </c>
      <c r="K218" s="4">
        <v>55767</v>
      </c>
      <c r="L218" s="5">
        <v>0</v>
      </c>
      <c r="M218" t="s">
        <v>20</v>
      </c>
      <c r="N218" t="s">
        <v>43</v>
      </c>
    </row>
    <row r="219" spans="1:15" x14ac:dyDescent="0.35">
      <c r="A219" s="1" t="s">
        <v>835</v>
      </c>
      <c r="B219" t="s">
        <v>836</v>
      </c>
      <c r="C219" t="s">
        <v>1982</v>
      </c>
      <c r="D219" t="s">
        <v>58</v>
      </c>
      <c r="E219" t="s">
        <v>34</v>
      </c>
      <c r="F219" t="s">
        <v>26</v>
      </c>
      <c r="G219" t="s">
        <v>84</v>
      </c>
      <c r="H219" s="2">
        <v>40</v>
      </c>
      <c r="I219" s="2" t="str">
        <f>IF(Employee_Sample_Data[[#This Row],[Age]]&lt;31,"Youth",IF(55&lt;Employee_Sample_Data[[#This Row],[Age]],"Adult","Old"))</f>
        <v>Old</v>
      </c>
      <c r="J219" s="3">
        <v>43488</v>
      </c>
      <c r="K219" s="4">
        <v>159031</v>
      </c>
      <c r="L219" s="5">
        <v>0.1</v>
      </c>
      <c r="M219" t="s">
        <v>20</v>
      </c>
      <c r="N219" t="s">
        <v>55</v>
      </c>
    </row>
    <row r="220" spans="1:15" x14ac:dyDescent="0.35">
      <c r="A220" s="1" t="s">
        <v>807</v>
      </c>
      <c r="B220" t="s">
        <v>1940</v>
      </c>
      <c r="C220" t="s">
        <v>51</v>
      </c>
      <c r="D220" t="s">
        <v>58</v>
      </c>
      <c r="E220" t="s">
        <v>25</v>
      </c>
      <c r="F220" t="s">
        <v>26</v>
      </c>
      <c r="G220" t="s">
        <v>35</v>
      </c>
      <c r="H220" s="2">
        <v>57</v>
      </c>
      <c r="I220" s="2" t="str">
        <f>IF(Employee_Sample_Data[[#This Row],[Age]]&lt;31,"Youth",IF(55&lt;Employee_Sample_Data[[#This Row],[Age]],"Adult","Old"))</f>
        <v>Adult</v>
      </c>
      <c r="J220" s="3">
        <v>43484</v>
      </c>
      <c r="K220" s="4">
        <v>101577</v>
      </c>
      <c r="L220" s="5">
        <v>0.05</v>
      </c>
      <c r="M220" t="s">
        <v>20</v>
      </c>
      <c r="N220" t="s">
        <v>36</v>
      </c>
    </row>
    <row r="221" spans="1:15" x14ac:dyDescent="0.35">
      <c r="A221" s="1" t="s">
        <v>188</v>
      </c>
      <c r="B221" t="s">
        <v>189</v>
      </c>
      <c r="C221" t="s">
        <v>42</v>
      </c>
      <c r="D221" t="s">
        <v>58</v>
      </c>
      <c r="E221" t="s">
        <v>25</v>
      </c>
      <c r="F221" t="s">
        <v>18</v>
      </c>
      <c r="G221" t="s">
        <v>84</v>
      </c>
      <c r="H221" s="2">
        <v>44</v>
      </c>
      <c r="I221" s="2" t="str">
        <f>IF(Employee_Sample_Data[[#This Row],[Age]]&lt;31,"Youth",IF(55&lt;Employee_Sample_Data[[#This Row],[Age]],"Adult","Old"))</f>
        <v>Old</v>
      </c>
      <c r="J221" s="3">
        <v>43467</v>
      </c>
      <c r="K221" s="4">
        <v>74691</v>
      </c>
      <c r="L221" s="5">
        <v>0</v>
      </c>
      <c r="M221" t="s">
        <v>92</v>
      </c>
      <c r="N221" t="s">
        <v>93</v>
      </c>
      <c r="O221" s="3">
        <v>44020</v>
      </c>
    </row>
    <row r="222" spans="1:15" x14ac:dyDescent="0.35">
      <c r="A222" s="1" t="s">
        <v>549</v>
      </c>
      <c r="B222" t="s">
        <v>1303</v>
      </c>
      <c r="C222" t="s">
        <v>112</v>
      </c>
      <c r="D222" t="s">
        <v>68</v>
      </c>
      <c r="E222" t="s">
        <v>17</v>
      </c>
      <c r="F222" t="s">
        <v>18</v>
      </c>
      <c r="G222" t="s">
        <v>84</v>
      </c>
      <c r="H222" s="2">
        <v>37</v>
      </c>
      <c r="I222" s="2" t="str">
        <f>IF(Employee_Sample_Data[[#This Row],[Age]]&lt;31,"Youth",IF(55&lt;Employee_Sample_Data[[#This Row],[Age]],"Adult","Old"))</f>
        <v>Old</v>
      </c>
      <c r="J222" s="3">
        <v>43461</v>
      </c>
      <c r="K222" s="4">
        <v>87359</v>
      </c>
      <c r="L222" s="5">
        <v>0.11</v>
      </c>
      <c r="M222" t="s">
        <v>92</v>
      </c>
      <c r="N222" t="s">
        <v>98</v>
      </c>
    </row>
    <row r="223" spans="1:15" x14ac:dyDescent="0.35">
      <c r="A223" s="1" t="s">
        <v>172</v>
      </c>
      <c r="B223" t="s">
        <v>173</v>
      </c>
      <c r="C223" t="s">
        <v>174</v>
      </c>
      <c r="D223" t="s">
        <v>68</v>
      </c>
      <c r="E223" t="s">
        <v>17</v>
      </c>
      <c r="F223" t="s">
        <v>18</v>
      </c>
      <c r="G223" t="s">
        <v>35</v>
      </c>
      <c r="H223" s="2">
        <v>33</v>
      </c>
      <c r="I223" s="2" t="str">
        <f>IF(Employee_Sample_Data[[#This Row],[Age]]&lt;31,"Youth",IF(55&lt;Employee_Sample_Data[[#This Row],[Age]],"Adult","Old"))</f>
        <v>Old</v>
      </c>
      <c r="J223" s="3">
        <v>43456</v>
      </c>
      <c r="K223" s="4">
        <v>83990</v>
      </c>
      <c r="L223" s="5">
        <v>0</v>
      </c>
      <c r="M223" t="s">
        <v>20</v>
      </c>
      <c r="N223" t="s">
        <v>36</v>
      </c>
    </row>
    <row r="224" spans="1:15" x14ac:dyDescent="0.35">
      <c r="A224" s="1" t="s">
        <v>729</v>
      </c>
      <c r="B224" t="s">
        <v>730</v>
      </c>
      <c r="C224" t="s">
        <v>32</v>
      </c>
      <c r="D224" t="s">
        <v>47</v>
      </c>
      <c r="E224" t="s">
        <v>25</v>
      </c>
      <c r="F224" t="s">
        <v>18</v>
      </c>
      <c r="G224" t="s">
        <v>84</v>
      </c>
      <c r="H224" s="2">
        <v>50</v>
      </c>
      <c r="I224" s="2" t="str">
        <f>IF(Employee_Sample_Data[[#This Row],[Age]]&lt;31,"Youth",IF(55&lt;Employee_Sample_Data[[#This Row],[Age]],"Adult","Old"))</f>
        <v>Old</v>
      </c>
      <c r="J224" s="3">
        <v>43452</v>
      </c>
      <c r="K224" s="4">
        <v>155351</v>
      </c>
      <c r="L224" s="5">
        <v>0.2</v>
      </c>
      <c r="M224" t="s">
        <v>20</v>
      </c>
      <c r="N224" t="s">
        <v>21</v>
      </c>
    </row>
    <row r="225" spans="1:15" x14ac:dyDescent="0.35">
      <c r="A225" s="1" t="s">
        <v>1186</v>
      </c>
      <c r="B225" t="s">
        <v>1187</v>
      </c>
      <c r="C225" t="s">
        <v>222</v>
      </c>
      <c r="D225" t="s">
        <v>68</v>
      </c>
      <c r="E225" t="s">
        <v>17</v>
      </c>
      <c r="F225" t="s">
        <v>18</v>
      </c>
      <c r="G225" t="s">
        <v>27</v>
      </c>
      <c r="H225" s="2">
        <v>36</v>
      </c>
      <c r="I225" s="2" t="str">
        <f>IF(Employee_Sample_Data[[#This Row],[Age]]&lt;31,"Youth",IF(55&lt;Employee_Sample_Data[[#This Row],[Age]],"Adult","Old"))</f>
        <v>Old</v>
      </c>
      <c r="J225" s="3">
        <v>43448</v>
      </c>
      <c r="K225" s="4">
        <v>96757</v>
      </c>
      <c r="L225" s="5">
        <v>0</v>
      </c>
      <c r="M225" t="s">
        <v>20</v>
      </c>
      <c r="N225" t="s">
        <v>87</v>
      </c>
    </row>
    <row r="226" spans="1:15" x14ac:dyDescent="0.35">
      <c r="A226" s="1" t="s">
        <v>591</v>
      </c>
      <c r="B226" t="s">
        <v>592</v>
      </c>
      <c r="C226" t="s">
        <v>222</v>
      </c>
      <c r="D226" t="s">
        <v>68</v>
      </c>
      <c r="E226" t="s">
        <v>48</v>
      </c>
      <c r="F226" t="s">
        <v>26</v>
      </c>
      <c r="G226" t="s">
        <v>35</v>
      </c>
      <c r="H226" s="2">
        <v>50</v>
      </c>
      <c r="I226" s="2" t="str">
        <f>IF(Employee_Sample_Data[[#This Row],[Age]]&lt;31,"Youth",IF(55&lt;Employee_Sample_Data[[#This Row],[Age]],"Adult","Old"))</f>
        <v>Old</v>
      </c>
      <c r="J226" s="3">
        <v>43447</v>
      </c>
      <c r="K226" s="4">
        <v>63098</v>
      </c>
      <c r="L226" s="5">
        <v>0</v>
      </c>
      <c r="M226" t="s">
        <v>20</v>
      </c>
      <c r="N226" t="s">
        <v>87</v>
      </c>
    </row>
    <row r="227" spans="1:15" x14ac:dyDescent="0.35">
      <c r="A227" s="1" t="s">
        <v>248</v>
      </c>
      <c r="B227" t="s">
        <v>249</v>
      </c>
      <c r="C227" t="s">
        <v>250</v>
      </c>
      <c r="D227" t="s">
        <v>16</v>
      </c>
      <c r="E227" t="s">
        <v>25</v>
      </c>
      <c r="F227" t="s">
        <v>26</v>
      </c>
      <c r="G227" t="s">
        <v>35</v>
      </c>
      <c r="H227" s="2">
        <v>29</v>
      </c>
      <c r="I227" s="2" t="str">
        <f>IF(Employee_Sample_Data[[#This Row],[Age]]&lt;31,"Youth",IF(55&lt;Employee_Sample_Data[[#This Row],[Age]],"Adult","Old"))</f>
        <v>Youth</v>
      </c>
      <c r="J227" s="3">
        <v>43444</v>
      </c>
      <c r="K227" s="4">
        <v>84596</v>
      </c>
      <c r="L227" s="5">
        <v>0</v>
      </c>
      <c r="M227" t="s">
        <v>20</v>
      </c>
      <c r="N227" t="s">
        <v>55</v>
      </c>
    </row>
    <row r="228" spans="1:15" x14ac:dyDescent="0.35">
      <c r="A228" s="1" t="s">
        <v>1172</v>
      </c>
      <c r="B228" t="s">
        <v>1173</v>
      </c>
      <c r="C228" t="s">
        <v>32</v>
      </c>
      <c r="D228" t="s">
        <v>68</v>
      </c>
      <c r="E228" t="s">
        <v>48</v>
      </c>
      <c r="F228" t="s">
        <v>18</v>
      </c>
      <c r="G228" t="s">
        <v>84</v>
      </c>
      <c r="H228" s="2">
        <v>27</v>
      </c>
      <c r="I228" s="2" t="str">
        <f>IF(Employee_Sample_Data[[#This Row],[Age]]&lt;31,"Youth",IF(55&lt;Employee_Sample_Data[[#This Row],[Age]],"Adult","Old"))</f>
        <v>Youth</v>
      </c>
      <c r="J228" s="3">
        <v>43441</v>
      </c>
      <c r="K228" s="4">
        <v>170164</v>
      </c>
      <c r="L228" s="5">
        <v>0.17</v>
      </c>
      <c r="M228" t="s">
        <v>20</v>
      </c>
      <c r="N228" t="s">
        <v>59</v>
      </c>
    </row>
    <row r="229" spans="1:15" x14ac:dyDescent="0.35">
      <c r="A229" s="1" t="s">
        <v>309</v>
      </c>
      <c r="B229" t="s">
        <v>1241</v>
      </c>
      <c r="C229" t="s">
        <v>54</v>
      </c>
      <c r="D229" t="s">
        <v>58</v>
      </c>
      <c r="E229" t="s">
        <v>25</v>
      </c>
      <c r="F229" t="s">
        <v>18</v>
      </c>
      <c r="G229" t="s">
        <v>27</v>
      </c>
      <c r="H229" s="2">
        <v>40</v>
      </c>
      <c r="I229" s="2" t="str">
        <f>IF(Employee_Sample_Data[[#This Row],[Age]]&lt;31,"Youth",IF(55&lt;Employee_Sample_Data[[#This Row],[Age]],"Adult","Old"))</f>
        <v>Old</v>
      </c>
      <c r="J229" s="3">
        <v>43440</v>
      </c>
      <c r="K229" s="4">
        <v>57225</v>
      </c>
      <c r="L229" s="5">
        <v>0</v>
      </c>
      <c r="M229" t="s">
        <v>20</v>
      </c>
      <c r="N229" t="s">
        <v>87</v>
      </c>
    </row>
    <row r="230" spans="1:15" x14ac:dyDescent="0.35">
      <c r="A230" s="1" t="s">
        <v>1700</v>
      </c>
      <c r="B230" t="s">
        <v>1701</v>
      </c>
      <c r="C230" t="s">
        <v>78</v>
      </c>
      <c r="D230" t="s">
        <v>33</v>
      </c>
      <c r="E230" t="s">
        <v>48</v>
      </c>
      <c r="F230" t="s">
        <v>26</v>
      </c>
      <c r="G230" t="s">
        <v>84</v>
      </c>
      <c r="H230" s="2">
        <v>29</v>
      </c>
      <c r="I230" s="2" t="str">
        <f>IF(Employee_Sample_Data[[#This Row],[Age]]&lt;31,"Youth",IF(55&lt;Employee_Sample_Data[[#This Row],[Age]],"Adult","Old"))</f>
        <v>Youth</v>
      </c>
      <c r="J230" s="3">
        <v>43439</v>
      </c>
      <c r="K230" s="4">
        <v>199504</v>
      </c>
      <c r="L230" s="5">
        <v>0.3</v>
      </c>
      <c r="M230" t="s">
        <v>20</v>
      </c>
      <c r="N230" t="s">
        <v>59</v>
      </c>
    </row>
    <row r="231" spans="1:15" x14ac:dyDescent="0.35">
      <c r="A231" s="1" t="s">
        <v>1109</v>
      </c>
      <c r="B231" t="s">
        <v>1110</v>
      </c>
      <c r="C231" t="s">
        <v>177</v>
      </c>
      <c r="D231" t="s">
        <v>68</v>
      </c>
      <c r="E231" t="s">
        <v>34</v>
      </c>
      <c r="F231" t="s">
        <v>18</v>
      </c>
      <c r="G231" t="s">
        <v>35</v>
      </c>
      <c r="H231" s="2">
        <v>28</v>
      </c>
      <c r="I231" s="2" t="str">
        <f>IF(Employee_Sample_Data[[#This Row],[Age]]&lt;31,"Youth",IF(55&lt;Employee_Sample_Data[[#This Row],[Age]],"Adult","Old"))</f>
        <v>Youth</v>
      </c>
      <c r="J231" s="3">
        <v>43418</v>
      </c>
      <c r="K231" s="4">
        <v>115854</v>
      </c>
      <c r="L231" s="5">
        <v>0</v>
      </c>
      <c r="M231" t="s">
        <v>20</v>
      </c>
      <c r="N231" t="s">
        <v>43</v>
      </c>
    </row>
    <row r="232" spans="1:15" x14ac:dyDescent="0.35">
      <c r="A232" s="1" t="s">
        <v>1759</v>
      </c>
      <c r="B232" t="s">
        <v>1760</v>
      </c>
      <c r="C232" t="s">
        <v>250</v>
      </c>
      <c r="D232" t="s">
        <v>16</v>
      </c>
      <c r="E232" t="s">
        <v>25</v>
      </c>
      <c r="F232" t="s">
        <v>26</v>
      </c>
      <c r="G232" t="s">
        <v>27</v>
      </c>
      <c r="H232" s="2">
        <v>34</v>
      </c>
      <c r="I232" s="2" t="str">
        <f>IF(Employee_Sample_Data[[#This Row],[Age]]&lt;31,"Youth",IF(55&lt;Employee_Sample_Data[[#This Row],[Age]],"Adult","Old"))</f>
        <v>Old</v>
      </c>
      <c r="J232" s="3">
        <v>43414</v>
      </c>
      <c r="K232" s="4">
        <v>61944</v>
      </c>
      <c r="L232" s="5">
        <v>0</v>
      </c>
      <c r="M232" t="s">
        <v>28</v>
      </c>
      <c r="N232" t="s">
        <v>73</v>
      </c>
    </row>
    <row r="233" spans="1:15" x14ac:dyDescent="0.35">
      <c r="A233" s="1" t="s">
        <v>1320</v>
      </c>
      <c r="B233" t="s">
        <v>1321</v>
      </c>
      <c r="C233" t="s">
        <v>78</v>
      </c>
      <c r="D233" t="s">
        <v>33</v>
      </c>
      <c r="E233" t="s">
        <v>34</v>
      </c>
      <c r="F233" t="s">
        <v>18</v>
      </c>
      <c r="G233" t="s">
        <v>19</v>
      </c>
      <c r="H233" s="2">
        <v>38</v>
      </c>
      <c r="I233" s="2" t="str">
        <f>IF(Employee_Sample_Data[[#This Row],[Age]]&lt;31,"Youth",IF(55&lt;Employee_Sample_Data[[#This Row],[Age]],"Adult","Old"))</f>
        <v>Old</v>
      </c>
      <c r="J233" s="3">
        <v>43413</v>
      </c>
      <c r="K233" s="4">
        <v>223805</v>
      </c>
      <c r="L233" s="5">
        <v>0.36</v>
      </c>
      <c r="M233" t="s">
        <v>20</v>
      </c>
      <c r="N233" t="s">
        <v>36</v>
      </c>
    </row>
    <row r="234" spans="1:15" x14ac:dyDescent="0.35">
      <c r="A234" s="1" t="s">
        <v>1065</v>
      </c>
      <c r="B234" t="s">
        <v>1066</v>
      </c>
      <c r="C234" t="s">
        <v>1982</v>
      </c>
      <c r="D234" t="s">
        <v>33</v>
      </c>
      <c r="E234" t="s">
        <v>48</v>
      </c>
      <c r="F234" t="s">
        <v>18</v>
      </c>
      <c r="G234" t="s">
        <v>19</v>
      </c>
      <c r="H234" s="2">
        <v>59</v>
      </c>
      <c r="I234" s="2" t="str">
        <f>IF(Employee_Sample_Data[[#This Row],[Age]]&lt;31,"Youth",IF(55&lt;Employee_Sample_Data[[#This Row],[Age]],"Adult","Old"))</f>
        <v>Adult</v>
      </c>
      <c r="J234" s="3">
        <v>43400</v>
      </c>
      <c r="K234" s="4">
        <v>139208</v>
      </c>
      <c r="L234" s="5">
        <v>0.11</v>
      </c>
      <c r="M234" t="s">
        <v>20</v>
      </c>
      <c r="N234" t="s">
        <v>59</v>
      </c>
    </row>
    <row r="235" spans="1:15" x14ac:dyDescent="0.35">
      <c r="A235" s="1" t="s">
        <v>1821</v>
      </c>
      <c r="B235" t="s">
        <v>1822</v>
      </c>
      <c r="C235" t="s">
        <v>32</v>
      </c>
      <c r="D235" t="s">
        <v>47</v>
      </c>
      <c r="E235" t="s">
        <v>34</v>
      </c>
      <c r="F235" t="s">
        <v>18</v>
      </c>
      <c r="G235" t="s">
        <v>84</v>
      </c>
      <c r="H235" s="2">
        <v>27</v>
      </c>
      <c r="I235" s="2" t="str">
        <f>IF(Employee_Sample_Data[[#This Row],[Age]]&lt;31,"Youth",IF(55&lt;Employee_Sample_Data[[#This Row],[Age]],"Adult","Old"))</f>
        <v>Youth</v>
      </c>
      <c r="J235" s="3">
        <v>43397</v>
      </c>
      <c r="K235" s="4">
        <v>154973</v>
      </c>
      <c r="L235" s="5">
        <v>0.28999999999999998</v>
      </c>
      <c r="M235" t="s">
        <v>92</v>
      </c>
      <c r="N235" t="s">
        <v>217</v>
      </c>
    </row>
    <row r="236" spans="1:15" x14ac:dyDescent="0.35">
      <c r="A236" s="1" t="s">
        <v>1967</v>
      </c>
      <c r="B236" t="s">
        <v>1968</v>
      </c>
      <c r="C236" t="s">
        <v>32</v>
      </c>
      <c r="D236" t="s">
        <v>16</v>
      </c>
      <c r="E236" t="s">
        <v>25</v>
      </c>
      <c r="F236" t="s">
        <v>18</v>
      </c>
      <c r="G236" t="s">
        <v>35</v>
      </c>
      <c r="H236" s="2">
        <v>46</v>
      </c>
      <c r="I236" s="2" t="str">
        <f>IF(Employee_Sample_Data[[#This Row],[Age]]&lt;31,"Youth",IF(55&lt;Employee_Sample_Data[[#This Row],[Age]],"Adult","Old"))</f>
        <v>Old</v>
      </c>
      <c r="J236" s="3">
        <v>43379</v>
      </c>
      <c r="K236" s="4">
        <v>166259</v>
      </c>
      <c r="L236" s="5">
        <v>0.17</v>
      </c>
      <c r="M236" t="s">
        <v>20</v>
      </c>
      <c r="N236" t="s">
        <v>36</v>
      </c>
    </row>
    <row r="237" spans="1:15" x14ac:dyDescent="0.35">
      <c r="A237" s="1" t="s">
        <v>1379</v>
      </c>
      <c r="B237" t="s">
        <v>1769</v>
      </c>
      <c r="C237" t="s">
        <v>67</v>
      </c>
      <c r="D237" t="s">
        <v>68</v>
      </c>
      <c r="E237" t="s">
        <v>48</v>
      </c>
      <c r="F237" t="s">
        <v>18</v>
      </c>
      <c r="G237" t="s">
        <v>84</v>
      </c>
      <c r="H237" s="2">
        <v>47</v>
      </c>
      <c r="I237" s="2" t="str">
        <f>IF(Employee_Sample_Data[[#This Row],[Age]]&lt;31,"Youth",IF(55&lt;Employee_Sample_Data[[#This Row],[Age]],"Adult","Old"))</f>
        <v>Old</v>
      </c>
      <c r="J237" s="3">
        <v>43375</v>
      </c>
      <c r="K237" s="4">
        <v>111404</v>
      </c>
      <c r="L237" s="5">
        <v>0</v>
      </c>
      <c r="M237" t="s">
        <v>92</v>
      </c>
      <c r="N237" t="s">
        <v>98</v>
      </c>
    </row>
    <row r="238" spans="1:15" x14ac:dyDescent="0.35">
      <c r="A238" s="1" t="s">
        <v>1565</v>
      </c>
      <c r="B238" t="s">
        <v>1566</v>
      </c>
      <c r="C238" t="s">
        <v>107</v>
      </c>
      <c r="D238" t="s">
        <v>68</v>
      </c>
      <c r="E238" t="s">
        <v>17</v>
      </c>
      <c r="F238" t="s">
        <v>26</v>
      </c>
      <c r="G238" t="s">
        <v>84</v>
      </c>
      <c r="H238" s="2">
        <v>27</v>
      </c>
      <c r="I238" s="2" t="str">
        <f>IF(Employee_Sample_Data[[#This Row],[Age]]&lt;31,"Youth",IF(55&lt;Employee_Sample_Data[[#This Row],[Age]],"Adult","Old"))</f>
        <v>Youth</v>
      </c>
      <c r="J238" s="3">
        <v>43371</v>
      </c>
      <c r="K238" s="4">
        <v>64247</v>
      </c>
      <c r="L238" s="5">
        <v>0</v>
      </c>
      <c r="M238" t="s">
        <v>92</v>
      </c>
      <c r="N238" t="s">
        <v>98</v>
      </c>
    </row>
    <row r="239" spans="1:15" x14ac:dyDescent="0.35">
      <c r="A239" s="1" t="s">
        <v>251</v>
      </c>
      <c r="B239" t="s">
        <v>252</v>
      </c>
      <c r="C239" t="s">
        <v>51</v>
      </c>
      <c r="D239" t="s">
        <v>79</v>
      </c>
      <c r="E239" t="s">
        <v>17</v>
      </c>
      <c r="F239" t="s">
        <v>26</v>
      </c>
      <c r="G239" t="s">
        <v>27</v>
      </c>
      <c r="H239" s="2">
        <v>27</v>
      </c>
      <c r="I239" s="2" t="str">
        <f>IF(Employee_Sample_Data[[#This Row],[Age]]&lt;31,"Youth",IF(55&lt;Employee_Sample_Data[[#This Row],[Age]],"Adult","Old"))</f>
        <v>Youth</v>
      </c>
      <c r="J239" s="3">
        <v>43368</v>
      </c>
      <c r="K239" s="4">
        <v>114441</v>
      </c>
      <c r="L239" s="5">
        <v>0.1</v>
      </c>
      <c r="M239" t="s">
        <v>28</v>
      </c>
      <c r="N239" t="s">
        <v>29</v>
      </c>
      <c r="O239" s="3">
        <v>43821</v>
      </c>
    </row>
    <row r="240" spans="1:15" x14ac:dyDescent="0.35">
      <c r="A240" s="1" t="s">
        <v>1682</v>
      </c>
      <c r="B240" t="s">
        <v>1683</v>
      </c>
      <c r="C240" t="s">
        <v>112</v>
      </c>
      <c r="D240" t="s">
        <v>68</v>
      </c>
      <c r="E240" t="s">
        <v>17</v>
      </c>
      <c r="F240" t="s">
        <v>26</v>
      </c>
      <c r="G240" t="s">
        <v>84</v>
      </c>
      <c r="H240" s="2">
        <v>56</v>
      </c>
      <c r="I240" s="2" t="str">
        <f>IF(Employee_Sample_Data[[#This Row],[Age]]&lt;31,"Youth",IF(55&lt;Employee_Sample_Data[[#This Row],[Age]],"Adult","Old"))</f>
        <v>Adult</v>
      </c>
      <c r="J240" s="3">
        <v>43363</v>
      </c>
      <c r="K240" s="4">
        <v>78938</v>
      </c>
      <c r="L240" s="5">
        <v>0.14000000000000001</v>
      </c>
      <c r="M240" t="s">
        <v>20</v>
      </c>
      <c r="N240" t="s">
        <v>43</v>
      </c>
    </row>
    <row r="241" spans="1:14" x14ac:dyDescent="0.35">
      <c r="A241" s="1" t="s">
        <v>1550</v>
      </c>
      <c r="B241" t="s">
        <v>1551</v>
      </c>
      <c r="C241" t="s">
        <v>51</v>
      </c>
      <c r="D241" t="s">
        <v>47</v>
      </c>
      <c r="E241" t="s">
        <v>48</v>
      </c>
      <c r="F241" t="s">
        <v>18</v>
      </c>
      <c r="G241" t="s">
        <v>27</v>
      </c>
      <c r="H241" s="2">
        <v>27</v>
      </c>
      <c r="I241" s="2" t="str">
        <f>IF(Employee_Sample_Data[[#This Row],[Age]]&lt;31,"Youth",IF(55&lt;Employee_Sample_Data[[#This Row],[Age]],"Adult","Old"))</f>
        <v>Youth</v>
      </c>
      <c r="J241" s="3">
        <v>43358</v>
      </c>
      <c r="K241" s="4">
        <v>127616</v>
      </c>
      <c r="L241" s="5">
        <v>7.0000000000000007E-2</v>
      </c>
      <c r="M241" t="s">
        <v>20</v>
      </c>
      <c r="N241" t="s">
        <v>87</v>
      </c>
    </row>
    <row r="242" spans="1:14" x14ac:dyDescent="0.35">
      <c r="A242" s="1" t="s">
        <v>1678</v>
      </c>
      <c r="B242" t="s">
        <v>1679</v>
      </c>
      <c r="C242" t="s">
        <v>107</v>
      </c>
      <c r="D242" t="s">
        <v>68</v>
      </c>
      <c r="E242" t="s">
        <v>48</v>
      </c>
      <c r="F242" t="s">
        <v>26</v>
      </c>
      <c r="G242" t="s">
        <v>35</v>
      </c>
      <c r="H242" s="2">
        <v>27</v>
      </c>
      <c r="I242" s="2" t="str">
        <f>IF(Employee_Sample_Data[[#This Row],[Age]]&lt;31,"Youth",IF(55&lt;Employee_Sample_Data[[#This Row],[Age]],"Adult","Old"))</f>
        <v>Youth</v>
      </c>
      <c r="J242" s="3">
        <v>43354</v>
      </c>
      <c r="K242" s="4">
        <v>80745</v>
      </c>
      <c r="L242" s="5">
        <v>0</v>
      </c>
      <c r="M242" t="s">
        <v>20</v>
      </c>
      <c r="N242" t="s">
        <v>36</v>
      </c>
    </row>
    <row r="243" spans="1:14" x14ac:dyDescent="0.35">
      <c r="A243" s="1" t="s">
        <v>889</v>
      </c>
      <c r="B243" t="s">
        <v>890</v>
      </c>
      <c r="C243" t="s">
        <v>78</v>
      </c>
      <c r="D243" t="s">
        <v>68</v>
      </c>
      <c r="E243" t="s">
        <v>25</v>
      </c>
      <c r="F243" t="s">
        <v>18</v>
      </c>
      <c r="G243" t="s">
        <v>27</v>
      </c>
      <c r="H243" s="2">
        <v>55</v>
      </c>
      <c r="I243" s="2" t="str">
        <f>IF(Employee_Sample_Data[[#This Row],[Age]]&lt;31,"Youth",IF(55&lt;Employee_Sample_Data[[#This Row],[Age]],"Adult","Old"))</f>
        <v>Old</v>
      </c>
      <c r="J243" s="3">
        <v>43345</v>
      </c>
      <c r="K243" s="4">
        <v>221465</v>
      </c>
      <c r="L243" s="5">
        <v>0.34</v>
      </c>
      <c r="M243" t="s">
        <v>28</v>
      </c>
      <c r="N243" t="s">
        <v>133</v>
      </c>
    </row>
    <row r="244" spans="1:14" x14ac:dyDescent="0.35">
      <c r="A244" s="1" t="s">
        <v>970</v>
      </c>
      <c r="B244" t="s">
        <v>1311</v>
      </c>
      <c r="C244" t="s">
        <v>123</v>
      </c>
      <c r="D244" t="s">
        <v>58</v>
      </c>
      <c r="E244" t="s">
        <v>34</v>
      </c>
      <c r="F244" t="s">
        <v>26</v>
      </c>
      <c r="G244" t="s">
        <v>27</v>
      </c>
      <c r="H244" s="2">
        <v>28</v>
      </c>
      <c r="I244" s="2" t="str">
        <f>IF(Employee_Sample_Data[[#This Row],[Age]]&lt;31,"Youth",IF(55&lt;Employee_Sample_Data[[#This Row],[Age]],"Adult","Old"))</f>
        <v>Youth</v>
      </c>
      <c r="J244" s="3">
        <v>43336</v>
      </c>
      <c r="K244" s="4">
        <v>61410</v>
      </c>
      <c r="L244" s="5">
        <v>0</v>
      </c>
      <c r="M244" t="s">
        <v>20</v>
      </c>
      <c r="N244" t="s">
        <v>43</v>
      </c>
    </row>
    <row r="245" spans="1:14" x14ac:dyDescent="0.35">
      <c r="A245" s="1" t="s">
        <v>1281</v>
      </c>
      <c r="B245" t="s">
        <v>1282</v>
      </c>
      <c r="C245" t="s">
        <v>78</v>
      </c>
      <c r="D245" t="s">
        <v>33</v>
      </c>
      <c r="E245" t="s">
        <v>17</v>
      </c>
      <c r="F245" t="s">
        <v>26</v>
      </c>
      <c r="G245" t="s">
        <v>84</v>
      </c>
      <c r="H245" s="2">
        <v>36</v>
      </c>
      <c r="I245" s="2" t="str">
        <f>IF(Employee_Sample_Data[[#This Row],[Age]]&lt;31,"Youth",IF(55&lt;Employee_Sample_Data[[#This Row],[Age]],"Adult","Old"))</f>
        <v>Old</v>
      </c>
      <c r="J245" s="3">
        <v>43330</v>
      </c>
      <c r="K245" s="4">
        <v>223404</v>
      </c>
      <c r="L245" s="5">
        <v>0.32</v>
      </c>
      <c r="M245" t="s">
        <v>20</v>
      </c>
      <c r="N245" t="s">
        <v>87</v>
      </c>
    </row>
    <row r="246" spans="1:14" x14ac:dyDescent="0.35">
      <c r="A246" s="1" t="s">
        <v>1848</v>
      </c>
      <c r="B246" t="s">
        <v>1849</v>
      </c>
      <c r="C246" t="s">
        <v>42</v>
      </c>
      <c r="D246" t="s">
        <v>47</v>
      </c>
      <c r="E246" t="s">
        <v>34</v>
      </c>
      <c r="F246" t="s">
        <v>26</v>
      </c>
      <c r="G246" t="s">
        <v>35</v>
      </c>
      <c r="H246" s="2">
        <v>31</v>
      </c>
      <c r="I246" s="2" t="str">
        <f>IF(Employee_Sample_Data[[#This Row],[Age]]&lt;31,"Youth",IF(55&lt;Employee_Sample_Data[[#This Row],[Age]],"Adult","Old"))</f>
        <v>Old</v>
      </c>
      <c r="J246" s="3">
        <v>43325</v>
      </c>
      <c r="K246" s="4">
        <v>81828</v>
      </c>
      <c r="L246" s="5">
        <v>0</v>
      </c>
      <c r="M246" t="s">
        <v>20</v>
      </c>
      <c r="N246" t="s">
        <v>55</v>
      </c>
    </row>
    <row r="247" spans="1:14" x14ac:dyDescent="0.35">
      <c r="A247" s="1" t="s">
        <v>299</v>
      </c>
      <c r="B247" t="s">
        <v>300</v>
      </c>
      <c r="C247" t="s">
        <v>32</v>
      </c>
      <c r="D247" t="s">
        <v>47</v>
      </c>
      <c r="E247" t="s">
        <v>17</v>
      </c>
      <c r="F247" t="s">
        <v>18</v>
      </c>
      <c r="G247" t="s">
        <v>27</v>
      </c>
      <c r="H247" s="2">
        <v>41</v>
      </c>
      <c r="I247" s="2" t="str">
        <f>IF(Employee_Sample_Data[[#This Row],[Age]]&lt;31,"Youth",IF(55&lt;Employee_Sample_Data[[#This Row],[Age]],"Adult","Old"))</f>
        <v>Old</v>
      </c>
      <c r="J247" s="3">
        <v>43322</v>
      </c>
      <c r="K247" s="4">
        <v>171173</v>
      </c>
      <c r="L247" s="5">
        <v>0.21</v>
      </c>
      <c r="M247" t="s">
        <v>20</v>
      </c>
      <c r="N247" t="s">
        <v>87</v>
      </c>
    </row>
    <row r="248" spans="1:14" x14ac:dyDescent="0.35">
      <c r="A248" s="1" t="s">
        <v>945</v>
      </c>
      <c r="B248" t="s">
        <v>946</v>
      </c>
      <c r="C248" t="s">
        <v>484</v>
      </c>
      <c r="D248" t="s">
        <v>16</v>
      </c>
      <c r="E248" t="s">
        <v>25</v>
      </c>
      <c r="F248" t="s">
        <v>18</v>
      </c>
      <c r="G248" t="s">
        <v>35</v>
      </c>
      <c r="H248" s="2">
        <v>47</v>
      </c>
      <c r="I248" s="2" t="str">
        <f>IF(Employee_Sample_Data[[#This Row],[Age]]&lt;31,"Youth",IF(55&lt;Employee_Sample_Data[[#This Row],[Age]],"Adult","Old"))</f>
        <v>Old</v>
      </c>
      <c r="J248" s="3">
        <v>43309</v>
      </c>
      <c r="K248" s="4">
        <v>87806</v>
      </c>
      <c r="L248" s="5">
        <v>0</v>
      </c>
      <c r="M248" t="s">
        <v>20</v>
      </c>
      <c r="N248" t="s">
        <v>21</v>
      </c>
    </row>
    <row r="249" spans="1:14" x14ac:dyDescent="0.35">
      <c r="A249" s="1" t="s">
        <v>1538</v>
      </c>
      <c r="B249" t="s">
        <v>1539</v>
      </c>
      <c r="C249" t="s">
        <v>1982</v>
      </c>
      <c r="D249" t="s">
        <v>47</v>
      </c>
      <c r="E249" t="s">
        <v>34</v>
      </c>
      <c r="F249" t="s">
        <v>18</v>
      </c>
      <c r="G249" t="s">
        <v>84</v>
      </c>
      <c r="H249" s="2">
        <v>45</v>
      </c>
      <c r="I249" s="2" t="str">
        <f>IF(Employee_Sample_Data[[#This Row],[Age]]&lt;31,"Youth",IF(55&lt;Employee_Sample_Data[[#This Row],[Age]],"Adult","Old"))</f>
        <v>Old</v>
      </c>
      <c r="J249" s="3">
        <v>43305</v>
      </c>
      <c r="K249" s="4">
        <v>148991</v>
      </c>
      <c r="L249" s="5">
        <v>0.12</v>
      </c>
      <c r="M249" t="s">
        <v>92</v>
      </c>
      <c r="N249" t="s">
        <v>217</v>
      </c>
    </row>
    <row r="250" spans="1:14" x14ac:dyDescent="0.35">
      <c r="A250" s="1" t="s">
        <v>990</v>
      </c>
      <c r="B250" t="s">
        <v>991</v>
      </c>
      <c r="C250" t="s">
        <v>222</v>
      </c>
      <c r="D250" t="s">
        <v>68</v>
      </c>
      <c r="E250" t="s">
        <v>25</v>
      </c>
      <c r="F250" t="s">
        <v>26</v>
      </c>
      <c r="G250" t="s">
        <v>35</v>
      </c>
      <c r="H250" s="2">
        <v>57</v>
      </c>
      <c r="I250" s="2" t="str">
        <f>IF(Employee_Sample_Data[[#This Row],[Age]]&lt;31,"Youth",IF(55&lt;Employee_Sample_Data[[#This Row],[Age]],"Adult","Old"))</f>
        <v>Adult</v>
      </c>
      <c r="J250" s="3">
        <v>43299</v>
      </c>
      <c r="K250" s="4">
        <v>71167</v>
      </c>
      <c r="L250" s="5">
        <v>0</v>
      </c>
      <c r="M250" t="s">
        <v>20</v>
      </c>
      <c r="N250" t="s">
        <v>87</v>
      </c>
    </row>
    <row r="251" spans="1:14" x14ac:dyDescent="0.35">
      <c r="A251" s="1" t="s">
        <v>417</v>
      </c>
      <c r="B251" t="s">
        <v>418</v>
      </c>
      <c r="C251" t="s">
        <v>32</v>
      </c>
      <c r="D251" t="s">
        <v>58</v>
      </c>
      <c r="E251" t="s">
        <v>25</v>
      </c>
      <c r="F251" t="s">
        <v>18</v>
      </c>
      <c r="G251" t="s">
        <v>84</v>
      </c>
      <c r="H251" s="2">
        <v>27</v>
      </c>
      <c r="I251" s="2" t="str">
        <f>IF(Employee_Sample_Data[[#This Row],[Age]]&lt;31,"Youth",IF(55&lt;Employee_Sample_Data[[#This Row],[Age]],"Adult","Old"))</f>
        <v>Youth</v>
      </c>
      <c r="J251" s="3">
        <v>43276</v>
      </c>
      <c r="K251" s="4">
        <v>174097</v>
      </c>
      <c r="L251" s="5">
        <v>0.21</v>
      </c>
      <c r="M251" t="s">
        <v>20</v>
      </c>
      <c r="N251" t="s">
        <v>43</v>
      </c>
    </row>
    <row r="252" spans="1:14" x14ac:dyDescent="0.35">
      <c r="A252" s="1" t="s">
        <v>464</v>
      </c>
      <c r="B252" t="s">
        <v>465</v>
      </c>
      <c r="C252" t="s">
        <v>54</v>
      </c>
      <c r="D252" t="s">
        <v>79</v>
      </c>
      <c r="E252" t="s">
        <v>25</v>
      </c>
      <c r="F252" t="s">
        <v>26</v>
      </c>
      <c r="G252" t="s">
        <v>84</v>
      </c>
      <c r="H252" s="2">
        <v>30</v>
      </c>
      <c r="I252" s="2" t="str">
        <f>IF(Employee_Sample_Data[[#This Row],[Age]]&lt;31,"Youth",IF(55&lt;Employee_Sample_Data[[#This Row],[Age]],"Adult","Old"))</f>
        <v>Youth</v>
      </c>
      <c r="J252" s="3">
        <v>43272</v>
      </c>
      <c r="K252" s="4">
        <v>56154</v>
      </c>
      <c r="L252" s="5">
        <v>0</v>
      </c>
      <c r="M252" t="s">
        <v>92</v>
      </c>
      <c r="N252" t="s">
        <v>217</v>
      </c>
    </row>
    <row r="253" spans="1:14" x14ac:dyDescent="0.35">
      <c r="A253" s="1" t="s">
        <v>60</v>
      </c>
      <c r="B253" t="s">
        <v>61</v>
      </c>
      <c r="C253" t="s">
        <v>42</v>
      </c>
      <c r="D253" t="s">
        <v>33</v>
      </c>
      <c r="E253" t="s">
        <v>34</v>
      </c>
      <c r="F253" t="s">
        <v>18</v>
      </c>
      <c r="G253" t="s">
        <v>35</v>
      </c>
      <c r="H253" s="2">
        <v>34</v>
      </c>
      <c r="I253" s="2" t="str">
        <f>IF(Employee_Sample_Data[[#This Row],[Age]]&lt;31,"Youth",IF(55&lt;Employee_Sample_Data[[#This Row],[Age]],"Adult","Old"))</f>
        <v>Old</v>
      </c>
      <c r="J253" s="3">
        <v>43264</v>
      </c>
      <c r="K253" s="4">
        <v>77203</v>
      </c>
      <c r="L253" s="5">
        <v>0</v>
      </c>
      <c r="M253" t="s">
        <v>20</v>
      </c>
      <c r="N253" t="s">
        <v>36</v>
      </c>
    </row>
    <row r="254" spans="1:14" x14ac:dyDescent="0.35">
      <c r="A254" s="1" t="s">
        <v>1406</v>
      </c>
      <c r="B254" t="s">
        <v>1407</v>
      </c>
      <c r="C254" t="s">
        <v>51</v>
      </c>
      <c r="D254" t="s">
        <v>58</v>
      </c>
      <c r="E254" t="s">
        <v>17</v>
      </c>
      <c r="F254" t="s">
        <v>26</v>
      </c>
      <c r="G254" t="s">
        <v>84</v>
      </c>
      <c r="H254" s="2">
        <v>34</v>
      </c>
      <c r="I254" s="2" t="str">
        <f>IF(Employee_Sample_Data[[#This Row],[Age]]&lt;31,"Youth",IF(55&lt;Employee_Sample_Data[[#This Row],[Age]],"Adult","Old"))</f>
        <v>Old</v>
      </c>
      <c r="J254" s="3">
        <v>43255</v>
      </c>
      <c r="K254" s="4">
        <v>128329</v>
      </c>
      <c r="L254" s="5">
        <v>0.08</v>
      </c>
      <c r="M254" t="s">
        <v>20</v>
      </c>
      <c r="N254" t="s">
        <v>43</v>
      </c>
    </row>
    <row r="255" spans="1:14" x14ac:dyDescent="0.35">
      <c r="A255" s="1" t="s">
        <v>1928</v>
      </c>
      <c r="B255" t="s">
        <v>1929</v>
      </c>
      <c r="C255" t="s">
        <v>1982</v>
      </c>
      <c r="D255" t="s">
        <v>79</v>
      </c>
      <c r="E255" t="s">
        <v>34</v>
      </c>
      <c r="F255" t="s">
        <v>26</v>
      </c>
      <c r="G255" t="s">
        <v>27</v>
      </c>
      <c r="H255" s="2">
        <v>52</v>
      </c>
      <c r="I255" s="2" t="str">
        <f>IF(Employee_Sample_Data[[#This Row],[Age]]&lt;31,"Youth",IF(55&lt;Employee_Sample_Data[[#This Row],[Age]],"Adult","Old"))</f>
        <v>Old</v>
      </c>
      <c r="J255" s="3">
        <v>43255</v>
      </c>
      <c r="K255" s="4">
        <v>154884</v>
      </c>
      <c r="L255" s="5">
        <v>0.1</v>
      </c>
      <c r="M255" t="s">
        <v>28</v>
      </c>
      <c r="N255" t="s">
        <v>73</v>
      </c>
    </row>
    <row r="256" spans="1:14" x14ac:dyDescent="0.35">
      <c r="A256" s="1" t="s">
        <v>704</v>
      </c>
      <c r="B256" t="s">
        <v>705</v>
      </c>
      <c r="C256" t="s">
        <v>78</v>
      </c>
      <c r="D256" t="s">
        <v>33</v>
      </c>
      <c r="E256" t="s">
        <v>25</v>
      </c>
      <c r="F256" t="s">
        <v>18</v>
      </c>
      <c r="G256" t="s">
        <v>35</v>
      </c>
      <c r="H256" s="2">
        <v>48</v>
      </c>
      <c r="I256" s="2" t="str">
        <f>IF(Employee_Sample_Data[[#This Row],[Age]]&lt;31,"Youth",IF(55&lt;Employee_Sample_Data[[#This Row],[Age]],"Adult","Old"))</f>
        <v>Old</v>
      </c>
      <c r="J256" s="3">
        <v>43253</v>
      </c>
      <c r="K256" s="4">
        <v>231567</v>
      </c>
      <c r="L256" s="5">
        <v>0.36</v>
      </c>
      <c r="M256" t="s">
        <v>20</v>
      </c>
      <c r="N256" t="s">
        <v>21</v>
      </c>
    </row>
    <row r="257" spans="1:15" x14ac:dyDescent="0.35">
      <c r="A257" s="1" t="s">
        <v>1073</v>
      </c>
      <c r="B257" t="s">
        <v>1074</v>
      </c>
      <c r="C257" t="s">
        <v>118</v>
      </c>
      <c r="D257" t="s">
        <v>16</v>
      </c>
      <c r="E257" t="s">
        <v>17</v>
      </c>
      <c r="F257" t="s">
        <v>26</v>
      </c>
      <c r="G257" t="s">
        <v>35</v>
      </c>
      <c r="H257" s="2">
        <v>45</v>
      </c>
      <c r="I257" s="2" t="str">
        <f>IF(Employee_Sample_Data[[#This Row],[Age]]&lt;31,"Youth",IF(55&lt;Employee_Sample_Data[[#This Row],[Age]],"Adult","Old"))</f>
        <v>Old</v>
      </c>
      <c r="J257" s="3">
        <v>43248</v>
      </c>
      <c r="K257" s="4">
        <v>49219</v>
      </c>
      <c r="L257" s="5">
        <v>0</v>
      </c>
      <c r="M257" t="s">
        <v>20</v>
      </c>
      <c r="N257" t="s">
        <v>87</v>
      </c>
    </row>
    <row r="258" spans="1:15" x14ac:dyDescent="0.35">
      <c r="A258" s="1" t="s">
        <v>1419</v>
      </c>
      <c r="B258" t="s">
        <v>1420</v>
      </c>
      <c r="C258" t="s">
        <v>54</v>
      </c>
      <c r="D258" t="s">
        <v>58</v>
      </c>
      <c r="E258" t="s">
        <v>25</v>
      </c>
      <c r="F258" t="s">
        <v>18</v>
      </c>
      <c r="G258" t="s">
        <v>84</v>
      </c>
      <c r="H258" s="2">
        <v>33</v>
      </c>
      <c r="I258" s="2" t="str">
        <f>IF(Employee_Sample_Data[[#This Row],[Age]]&lt;31,"Youth",IF(55&lt;Employee_Sample_Data[[#This Row],[Age]],"Adult","Old"))</f>
        <v>Old</v>
      </c>
      <c r="J258" s="3">
        <v>43247</v>
      </c>
      <c r="K258" s="4">
        <v>45049</v>
      </c>
      <c r="L258" s="5">
        <v>0</v>
      </c>
      <c r="M258" t="s">
        <v>20</v>
      </c>
      <c r="N258" t="s">
        <v>21</v>
      </c>
    </row>
    <row r="259" spans="1:15" x14ac:dyDescent="0.35">
      <c r="A259" s="1" t="s">
        <v>402</v>
      </c>
      <c r="B259" t="s">
        <v>403</v>
      </c>
      <c r="C259" t="s">
        <v>32</v>
      </c>
      <c r="D259" t="s">
        <v>68</v>
      </c>
      <c r="E259" t="s">
        <v>34</v>
      </c>
      <c r="F259" t="s">
        <v>26</v>
      </c>
      <c r="G259" t="s">
        <v>35</v>
      </c>
      <c r="H259" s="2">
        <v>30</v>
      </c>
      <c r="I259" s="2" t="str">
        <f>IF(Employee_Sample_Data[[#This Row],[Age]]&lt;31,"Youth",IF(55&lt;Employee_Sample_Data[[#This Row],[Age]],"Adult","Old"))</f>
        <v>Youth</v>
      </c>
      <c r="J259" s="3">
        <v>43240</v>
      </c>
      <c r="K259" s="4">
        <v>184368</v>
      </c>
      <c r="L259" s="5">
        <v>0.28999999999999998</v>
      </c>
      <c r="M259" t="s">
        <v>20</v>
      </c>
      <c r="N259" t="s">
        <v>59</v>
      </c>
    </row>
    <row r="260" spans="1:15" x14ac:dyDescent="0.35">
      <c r="A260" s="1" t="s">
        <v>1949</v>
      </c>
      <c r="B260" t="s">
        <v>1950</v>
      </c>
      <c r="C260" t="s">
        <v>51</v>
      </c>
      <c r="D260" t="s">
        <v>79</v>
      </c>
      <c r="E260" t="s">
        <v>34</v>
      </c>
      <c r="F260" t="s">
        <v>26</v>
      </c>
      <c r="G260" t="s">
        <v>27</v>
      </c>
      <c r="H260" s="2">
        <v>49</v>
      </c>
      <c r="I260" s="2" t="str">
        <f>IF(Employee_Sample_Data[[#This Row],[Age]]&lt;31,"Youth",IF(55&lt;Employee_Sample_Data[[#This Row],[Age]],"Adult","Old"))</f>
        <v>Old</v>
      </c>
      <c r="J260" s="3">
        <v>43240</v>
      </c>
      <c r="K260" s="4">
        <v>119397</v>
      </c>
      <c r="L260" s="5">
        <v>0.09</v>
      </c>
      <c r="M260" t="s">
        <v>28</v>
      </c>
      <c r="N260" t="s">
        <v>113</v>
      </c>
      <c r="O260" s="3">
        <v>43538</v>
      </c>
    </row>
    <row r="261" spans="1:15" x14ac:dyDescent="0.35">
      <c r="A261" s="1" t="s">
        <v>758</v>
      </c>
      <c r="B261" t="s">
        <v>759</v>
      </c>
      <c r="C261" t="s">
        <v>46</v>
      </c>
      <c r="D261" t="s">
        <v>47</v>
      </c>
      <c r="E261" t="s">
        <v>17</v>
      </c>
      <c r="F261" t="s">
        <v>18</v>
      </c>
      <c r="G261" t="s">
        <v>84</v>
      </c>
      <c r="H261" s="2">
        <v>29</v>
      </c>
      <c r="I261" s="2" t="str">
        <f>IF(Employee_Sample_Data[[#This Row],[Age]]&lt;31,"Youth",IF(55&lt;Employee_Sample_Data[[#This Row],[Age]],"Adult","Old"))</f>
        <v>Youth</v>
      </c>
      <c r="J261" s="3">
        <v>43239</v>
      </c>
      <c r="K261" s="4">
        <v>65334</v>
      </c>
      <c r="L261" s="5">
        <v>0</v>
      </c>
      <c r="M261" t="s">
        <v>92</v>
      </c>
      <c r="N261" t="s">
        <v>98</v>
      </c>
    </row>
    <row r="262" spans="1:15" x14ac:dyDescent="0.35">
      <c r="A262" s="1" t="s">
        <v>1075</v>
      </c>
      <c r="B262" t="s">
        <v>623</v>
      </c>
      <c r="C262" t="s">
        <v>51</v>
      </c>
      <c r="D262" t="s">
        <v>33</v>
      </c>
      <c r="E262" t="s">
        <v>25</v>
      </c>
      <c r="F262" t="s">
        <v>26</v>
      </c>
      <c r="G262" t="s">
        <v>27</v>
      </c>
      <c r="H262" s="2">
        <v>50</v>
      </c>
      <c r="I262" s="2" t="str">
        <f>IF(Employee_Sample_Data[[#This Row],[Age]]&lt;31,"Youth",IF(55&lt;Employee_Sample_Data[[#This Row],[Age]],"Adult","Old"))</f>
        <v>Old</v>
      </c>
      <c r="J262" s="3">
        <v>43239</v>
      </c>
      <c r="K262" s="4">
        <v>106437</v>
      </c>
      <c r="L262" s="5">
        <v>7.0000000000000007E-2</v>
      </c>
      <c r="M262" t="s">
        <v>28</v>
      </c>
      <c r="N262" t="s">
        <v>29</v>
      </c>
    </row>
    <row r="263" spans="1:15" x14ac:dyDescent="0.35">
      <c r="A263" s="1" t="s">
        <v>807</v>
      </c>
      <c r="B263" t="s">
        <v>808</v>
      </c>
      <c r="C263" t="s">
        <v>247</v>
      </c>
      <c r="D263" t="s">
        <v>16</v>
      </c>
      <c r="E263" t="s">
        <v>25</v>
      </c>
      <c r="F263" t="s">
        <v>18</v>
      </c>
      <c r="G263" t="s">
        <v>35</v>
      </c>
      <c r="H263" s="2">
        <v>65</v>
      </c>
      <c r="I263" s="2" t="str">
        <f>IF(Employee_Sample_Data[[#This Row],[Age]]&lt;31,"Youth",IF(55&lt;Employee_Sample_Data[[#This Row],[Age]],"Adult","Old"))</f>
        <v>Adult</v>
      </c>
      <c r="J263" s="3">
        <v>43234</v>
      </c>
      <c r="K263" s="4">
        <v>60985</v>
      </c>
      <c r="L263" s="5">
        <v>0</v>
      </c>
      <c r="M263" t="s">
        <v>20</v>
      </c>
      <c r="N263" t="s">
        <v>21</v>
      </c>
    </row>
    <row r="264" spans="1:15" x14ac:dyDescent="0.35">
      <c r="A264" s="1" t="s">
        <v>579</v>
      </c>
      <c r="B264" t="s">
        <v>580</v>
      </c>
      <c r="C264" t="s">
        <v>130</v>
      </c>
      <c r="D264" t="s">
        <v>16</v>
      </c>
      <c r="E264" t="s">
        <v>48</v>
      </c>
      <c r="F264" t="s">
        <v>18</v>
      </c>
      <c r="G264" t="s">
        <v>19</v>
      </c>
      <c r="H264" s="2">
        <v>39</v>
      </c>
      <c r="I264" s="2" t="str">
        <f>IF(Employee_Sample_Data[[#This Row],[Age]]&lt;31,"Youth",IF(55&lt;Employee_Sample_Data[[#This Row],[Age]],"Adult","Old"))</f>
        <v>Old</v>
      </c>
      <c r="J264" s="3">
        <v>43229</v>
      </c>
      <c r="K264" s="4">
        <v>73317</v>
      </c>
      <c r="L264" s="5">
        <v>0</v>
      </c>
      <c r="M264" t="s">
        <v>20</v>
      </c>
      <c r="N264" t="s">
        <v>55</v>
      </c>
    </row>
    <row r="265" spans="1:15" x14ac:dyDescent="0.35">
      <c r="A265" s="1" t="s">
        <v>1441</v>
      </c>
      <c r="B265" t="s">
        <v>1442</v>
      </c>
      <c r="C265" t="s">
        <v>222</v>
      </c>
      <c r="D265" t="s">
        <v>68</v>
      </c>
      <c r="E265" t="s">
        <v>17</v>
      </c>
      <c r="F265" t="s">
        <v>18</v>
      </c>
      <c r="G265" t="s">
        <v>27</v>
      </c>
      <c r="H265" s="2">
        <v>63</v>
      </c>
      <c r="I265" s="2" t="str">
        <f>IF(Employee_Sample_Data[[#This Row],[Age]]&lt;31,"Youth",IF(55&lt;Employee_Sample_Data[[#This Row],[Age]],"Adult","Old"))</f>
        <v>Adult</v>
      </c>
      <c r="J265" s="3">
        <v>43227</v>
      </c>
      <c r="K265" s="4">
        <v>67987</v>
      </c>
      <c r="L265" s="5">
        <v>0</v>
      </c>
      <c r="M265" t="s">
        <v>20</v>
      </c>
      <c r="N265" t="s">
        <v>55</v>
      </c>
    </row>
    <row r="266" spans="1:15" x14ac:dyDescent="0.35">
      <c r="A266" s="1" t="s">
        <v>126</v>
      </c>
      <c r="B266" t="s">
        <v>127</v>
      </c>
      <c r="C266" t="s">
        <v>54</v>
      </c>
      <c r="D266" t="s">
        <v>33</v>
      </c>
      <c r="E266" t="s">
        <v>17</v>
      </c>
      <c r="F266" t="s">
        <v>18</v>
      </c>
      <c r="G266" t="s">
        <v>35</v>
      </c>
      <c r="H266" s="2">
        <v>27</v>
      </c>
      <c r="I266" s="2" t="str">
        <f>IF(Employee_Sample_Data[[#This Row],[Age]]&lt;31,"Youth",IF(55&lt;Employee_Sample_Data[[#This Row],[Age]],"Adult","Old"))</f>
        <v>Youth</v>
      </c>
      <c r="J266" s="3">
        <v>43226</v>
      </c>
      <c r="K266" s="4">
        <v>49011</v>
      </c>
      <c r="L266" s="5">
        <v>0</v>
      </c>
      <c r="M266" t="s">
        <v>20</v>
      </c>
      <c r="N266" t="s">
        <v>36</v>
      </c>
    </row>
    <row r="267" spans="1:15" x14ac:dyDescent="0.35">
      <c r="A267" s="1" t="s">
        <v>589</v>
      </c>
      <c r="B267" t="s">
        <v>590</v>
      </c>
      <c r="C267" t="s">
        <v>329</v>
      </c>
      <c r="D267" t="s">
        <v>16</v>
      </c>
      <c r="E267" t="s">
        <v>17</v>
      </c>
      <c r="F267" t="s">
        <v>26</v>
      </c>
      <c r="G267" t="s">
        <v>27</v>
      </c>
      <c r="H267" s="2">
        <v>43</v>
      </c>
      <c r="I267" s="2" t="str">
        <f>IF(Employee_Sample_Data[[#This Row],[Age]]&lt;31,"Youth",IF(55&lt;Employee_Sample_Data[[#This Row],[Age]],"Adult","Old"))</f>
        <v>Old</v>
      </c>
      <c r="J267" s="3">
        <v>43224</v>
      </c>
      <c r="K267" s="4">
        <v>59888</v>
      </c>
      <c r="L267" s="5">
        <v>0</v>
      </c>
      <c r="M267" t="s">
        <v>28</v>
      </c>
      <c r="N267" t="s">
        <v>113</v>
      </c>
    </row>
    <row r="268" spans="1:15" x14ac:dyDescent="0.35">
      <c r="A268" s="1" t="s">
        <v>972</v>
      </c>
      <c r="B268" t="s">
        <v>973</v>
      </c>
      <c r="C268" t="s">
        <v>67</v>
      </c>
      <c r="D268" t="s">
        <v>68</v>
      </c>
      <c r="E268" t="s">
        <v>17</v>
      </c>
      <c r="F268" t="s">
        <v>26</v>
      </c>
      <c r="G268" t="s">
        <v>27</v>
      </c>
      <c r="H268" s="2">
        <v>55</v>
      </c>
      <c r="I268" s="2" t="str">
        <f>IF(Employee_Sample_Data[[#This Row],[Age]]&lt;31,"Youth",IF(55&lt;Employee_Sample_Data[[#This Row],[Age]],"Adult","Old"))</f>
        <v>Old</v>
      </c>
      <c r="J268" s="3">
        <v>43219</v>
      </c>
      <c r="K268" s="4">
        <v>83378</v>
      </c>
      <c r="L268" s="5">
        <v>0</v>
      </c>
      <c r="M268" t="s">
        <v>28</v>
      </c>
      <c r="N268" t="s">
        <v>113</v>
      </c>
    </row>
    <row r="269" spans="1:15" x14ac:dyDescent="0.35">
      <c r="A269" s="1" t="s">
        <v>1135</v>
      </c>
      <c r="B269" t="s">
        <v>1136</v>
      </c>
      <c r="C269" t="s">
        <v>112</v>
      </c>
      <c r="D269" t="s">
        <v>68</v>
      </c>
      <c r="E269" t="s">
        <v>48</v>
      </c>
      <c r="F269" t="s">
        <v>26</v>
      </c>
      <c r="G269" t="s">
        <v>84</v>
      </c>
      <c r="H269" s="2">
        <v>45</v>
      </c>
      <c r="I269" s="2" t="str">
        <f>IF(Employee_Sample_Data[[#This Row],[Age]]&lt;31,"Youth",IF(55&lt;Employee_Sample_Data[[#This Row],[Age]],"Adult","Old"))</f>
        <v>Old</v>
      </c>
      <c r="J269" s="3">
        <v>43217</v>
      </c>
      <c r="K269" s="4">
        <v>115490</v>
      </c>
      <c r="L269" s="5">
        <v>0.12</v>
      </c>
      <c r="M269" t="s">
        <v>20</v>
      </c>
      <c r="N269" t="s">
        <v>36</v>
      </c>
    </row>
    <row r="270" spans="1:15" x14ac:dyDescent="0.35">
      <c r="A270" s="1" t="s">
        <v>1314</v>
      </c>
      <c r="B270" t="s">
        <v>1315</v>
      </c>
      <c r="C270" t="s">
        <v>32</v>
      </c>
      <c r="D270" t="s">
        <v>68</v>
      </c>
      <c r="E270" t="s">
        <v>34</v>
      </c>
      <c r="F270" t="s">
        <v>18</v>
      </c>
      <c r="G270" t="s">
        <v>19</v>
      </c>
      <c r="H270" s="2">
        <v>45</v>
      </c>
      <c r="I270" s="2" t="str">
        <f>IF(Employee_Sample_Data[[#This Row],[Age]]&lt;31,"Youth",IF(55&lt;Employee_Sample_Data[[#This Row],[Age]],"Adult","Old"))</f>
        <v>Old</v>
      </c>
      <c r="J270" s="3">
        <v>43212</v>
      </c>
      <c r="K270" s="4">
        <v>187205</v>
      </c>
      <c r="L270" s="5">
        <v>0.24</v>
      </c>
      <c r="M270" t="s">
        <v>20</v>
      </c>
      <c r="N270" t="s">
        <v>87</v>
      </c>
      <c r="O270" s="3">
        <v>44732</v>
      </c>
    </row>
    <row r="271" spans="1:15" x14ac:dyDescent="0.35">
      <c r="A271" s="1" t="s">
        <v>253</v>
      </c>
      <c r="B271" t="s">
        <v>254</v>
      </c>
      <c r="C271" t="s">
        <v>1982</v>
      </c>
      <c r="D271" t="s">
        <v>33</v>
      </c>
      <c r="E271" t="s">
        <v>34</v>
      </c>
      <c r="F271" t="s">
        <v>18</v>
      </c>
      <c r="G271" t="s">
        <v>27</v>
      </c>
      <c r="H271" s="2">
        <v>33</v>
      </c>
      <c r="I271" s="2" t="str">
        <f>IF(Employee_Sample_Data[[#This Row],[Age]]&lt;31,"Youth",IF(55&lt;Employee_Sample_Data[[#This Row],[Age]],"Adult","Old"))</f>
        <v>Old</v>
      </c>
      <c r="J271" s="3">
        <v>43211</v>
      </c>
      <c r="K271" s="4">
        <v>140402</v>
      </c>
      <c r="L271" s="5">
        <v>0.15</v>
      </c>
      <c r="M271" t="s">
        <v>28</v>
      </c>
      <c r="N271" t="s">
        <v>113</v>
      </c>
    </row>
    <row r="272" spans="1:15" x14ac:dyDescent="0.35">
      <c r="A272" s="1" t="s">
        <v>714</v>
      </c>
      <c r="B272" t="s">
        <v>715</v>
      </c>
      <c r="C272" t="s">
        <v>39</v>
      </c>
      <c r="D272" t="s">
        <v>16</v>
      </c>
      <c r="E272" t="s">
        <v>34</v>
      </c>
      <c r="F272" t="s">
        <v>18</v>
      </c>
      <c r="G272" t="s">
        <v>19</v>
      </c>
      <c r="H272" s="2">
        <v>45</v>
      </c>
      <c r="I272" s="2" t="str">
        <f>IF(Employee_Sample_Data[[#This Row],[Age]]&lt;31,"Youth",IF(55&lt;Employee_Sample_Data[[#This Row],[Age]],"Adult","Old"))</f>
        <v>Old</v>
      </c>
      <c r="J272" s="3">
        <v>43185</v>
      </c>
      <c r="K272" s="4">
        <v>86478</v>
      </c>
      <c r="L272" s="5">
        <v>0.06</v>
      </c>
      <c r="M272" t="s">
        <v>20</v>
      </c>
      <c r="N272" t="s">
        <v>59</v>
      </c>
    </row>
    <row r="273" spans="1:15" x14ac:dyDescent="0.35">
      <c r="A273" s="1" t="s">
        <v>1333</v>
      </c>
      <c r="B273" t="s">
        <v>1334</v>
      </c>
      <c r="C273" t="s">
        <v>78</v>
      </c>
      <c r="D273" t="s">
        <v>47</v>
      </c>
      <c r="E273" t="s">
        <v>34</v>
      </c>
      <c r="F273" t="s">
        <v>26</v>
      </c>
      <c r="G273" t="s">
        <v>19</v>
      </c>
      <c r="H273" s="2">
        <v>36</v>
      </c>
      <c r="I273" s="2" t="str">
        <f>IF(Employee_Sample_Data[[#This Row],[Age]]&lt;31,"Youth",IF(55&lt;Employee_Sample_Data[[#This Row],[Age]],"Adult","Old"))</f>
        <v>Old</v>
      </c>
      <c r="J273" s="3">
        <v>43178</v>
      </c>
      <c r="K273" s="4">
        <v>195200</v>
      </c>
      <c r="L273" s="5">
        <v>0.36</v>
      </c>
      <c r="M273" t="s">
        <v>20</v>
      </c>
      <c r="N273" t="s">
        <v>59</v>
      </c>
    </row>
    <row r="274" spans="1:15" x14ac:dyDescent="0.35">
      <c r="A274" s="1" t="s">
        <v>1383</v>
      </c>
      <c r="B274" t="s">
        <v>1384</v>
      </c>
      <c r="C274" t="s">
        <v>46</v>
      </c>
      <c r="D274" t="s">
        <v>47</v>
      </c>
      <c r="E274" t="s">
        <v>17</v>
      </c>
      <c r="F274" t="s">
        <v>18</v>
      </c>
      <c r="G274" t="s">
        <v>27</v>
      </c>
      <c r="H274" s="2">
        <v>40</v>
      </c>
      <c r="I274" s="2" t="str">
        <f>IF(Employee_Sample_Data[[#This Row],[Age]]&lt;31,"Youth",IF(55&lt;Employee_Sample_Data[[#This Row],[Age]],"Adult","Old"))</f>
        <v>Old</v>
      </c>
      <c r="J274" s="3">
        <v>43175</v>
      </c>
      <c r="K274" s="4">
        <v>55457</v>
      </c>
      <c r="L274" s="5">
        <v>0</v>
      </c>
      <c r="M274" t="s">
        <v>20</v>
      </c>
      <c r="N274" t="s">
        <v>87</v>
      </c>
    </row>
    <row r="275" spans="1:15" x14ac:dyDescent="0.35">
      <c r="A275" s="1" t="s">
        <v>1067</v>
      </c>
      <c r="B275" t="s">
        <v>1068</v>
      </c>
      <c r="C275" t="s">
        <v>42</v>
      </c>
      <c r="D275" t="s">
        <v>47</v>
      </c>
      <c r="E275" t="s">
        <v>34</v>
      </c>
      <c r="F275" t="s">
        <v>26</v>
      </c>
      <c r="G275" t="s">
        <v>27</v>
      </c>
      <c r="H275" s="2">
        <v>63</v>
      </c>
      <c r="I275" s="2" t="str">
        <f>IF(Employee_Sample_Data[[#This Row],[Age]]&lt;31,"Youth",IF(55&lt;Employee_Sample_Data[[#This Row],[Age]],"Adult","Old"))</f>
        <v>Adult</v>
      </c>
      <c r="J275" s="3">
        <v>43171</v>
      </c>
      <c r="K275" s="4">
        <v>73200</v>
      </c>
      <c r="L275" s="5">
        <v>0</v>
      </c>
      <c r="M275" t="s">
        <v>28</v>
      </c>
      <c r="N275" t="s">
        <v>73</v>
      </c>
    </row>
    <row r="276" spans="1:15" x14ac:dyDescent="0.35">
      <c r="A276" s="1" t="s">
        <v>1789</v>
      </c>
      <c r="B276" t="s">
        <v>1790</v>
      </c>
      <c r="C276" t="s">
        <v>183</v>
      </c>
      <c r="D276" t="s">
        <v>64</v>
      </c>
      <c r="E276" t="s">
        <v>34</v>
      </c>
      <c r="F276" t="s">
        <v>18</v>
      </c>
      <c r="G276" t="s">
        <v>27</v>
      </c>
      <c r="H276" s="2">
        <v>31</v>
      </c>
      <c r="I276" s="2" t="str">
        <f>IF(Employee_Sample_Data[[#This Row],[Age]]&lt;31,"Youth",IF(55&lt;Employee_Sample_Data[[#This Row],[Age]],"Adult","Old"))</f>
        <v>Old</v>
      </c>
      <c r="J276" s="3">
        <v>43171</v>
      </c>
      <c r="K276" s="4">
        <v>47913</v>
      </c>
      <c r="L276" s="5">
        <v>0</v>
      </c>
      <c r="M276" t="s">
        <v>20</v>
      </c>
      <c r="N276" t="s">
        <v>21</v>
      </c>
    </row>
    <row r="277" spans="1:15" x14ac:dyDescent="0.35">
      <c r="A277" s="1" t="s">
        <v>1055</v>
      </c>
      <c r="B277" t="s">
        <v>1056</v>
      </c>
      <c r="C277" t="s">
        <v>42</v>
      </c>
      <c r="D277" t="s">
        <v>58</v>
      </c>
      <c r="E277" t="s">
        <v>25</v>
      </c>
      <c r="F277" t="s">
        <v>18</v>
      </c>
      <c r="G277" t="s">
        <v>35</v>
      </c>
      <c r="H277" s="2">
        <v>56</v>
      </c>
      <c r="I277" s="2" t="str">
        <f>IF(Employee_Sample_Data[[#This Row],[Age]]&lt;31,"Youth",IF(55&lt;Employee_Sample_Data[[#This Row],[Age]],"Adult","Old"))</f>
        <v>Adult</v>
      </c>
      <c r="J277" s="3">
        <v>43169</v>
      </c>
      <c r="K277" s="4">
        <v>90040</v>
      </c>
      <c r="L277" s="5">
        <v>0</v>
      </c>
      <c r="M277" t="s">
        <v>20</v>
      </c>
      <c r="N277" t="s">
        <v>36</v>
      </c>
    </row>
    <row r="278" spans="1:15" x14ac:dyDescent="0.35">
      <c r="A278" s="1" t="s">
        <v>1291</v>
      </c>
      <c r="B278" t="s">
        <v>1292</v>
      </c>
      <c r="C278" t="s">
        <v>123</v>
      </c>
      <c r="D278" t="s">
        <v>47</v>
      </c>
      <c r="E278" t="s">
        <v>17</v>
      </c>
      <c r="F278" t="s">
        <v>26</v>
      </c>
      <c r="G278" t="s">
        <v>27</v>
      </c>
      <c r="H278" s="2">
        <v>34</v>
      </c>
      <c r="I278" s="2" t="str">
        <f>IF(Employee_Sample_Data[[#This Row],[Age]]&lt;31,"Youth",IF(55&lt;Employee_Sample_Data[[#This Row],[Age]],"Adult","Old"))</f>
        <v>Old</v>
      </c>
      <c r="J278" s="3">
        <v>43169</v>
      </c>
      <c r="K278" s="4">
        <v>58993</v>
      </c>
      <c r="L278" s="5">
        <v>0</v>
      </c>
      <c r="M278" t="s">
        <v>20</v>
      </c>
      <c r="N278" t="s">
        <v>59</v>
      </c>
    </row>
    <row r="279" spans="1:15" x14ac:dyDescent="0.35">
      <c r="A279" s="1" t="s">
        <v>513</v>
      </c>
      <c r="B279" t="s">
        <v>514</v>
      </c>
      <c r="C279" t="s">
        <v>78</v>
      </c>
      <c r="D279" t="s">
        <v>68</v>
      </c>
      <c r="E279" t="s">
        <v>25</v>
      </c>
      <c r="F279" t="s">
        <v>18</v>
      </c>
      <c r="G279" t="s">
        <v>35</v>
      </c>
      <c r="H279" s="2">
        <v>30</v>
      </c>
      <c r="I279" s="2" t="str">
        <f>IF(Employee_Sample_Data[[#This Row],[Age]]&lt;31,"Youth",IF(55&lt;Employee_Sample_Data[[#This Row],[Age]],"Adult","Old"))</f>
        <v>Youth</v>
      </c>
      <c r="J279" s="3">
        <v>43165</v>
      </c>
      <c r="K279" s="4">
        <v>255431</v>
      </c>
      <c r="L279" s="5">
        <v>0.36</v>
      </c>
      <c r="M279" t="s">
        <v>20</v>
      </c>
      <c r="N279" t="s">
        <v>87</v>
      </c>
    </row>
    <row r="280" spans="1:15" x14ac:dyDescent="0.35">
      <c r="A280" s="1" t="s">
        <v>1588</v>
      </c>
      <c r="B280" t="s">
        <v>1589</v>
      </c>
      <c r="C280" t="s">
        <v>177</v>
      </c>
      <c r="D280" t="s">
        <v>68</v>
      </c>
      <c r="E280" t="s">
        <v>25</v>
      </c>
      <c r="F280" t="s">
        <v>26</v>
      </c>
      <c r="G280" t="s">
        <v>27</v>
      </c>
      <c r="H280" s="2">
        <v>57</v>
      </c>
      <c r="I280" s="2" t="str">
        <f>IF(Employee_Sample_Data[[#This Row],[Age]]&lt;31,"Youth",IF(55&lt;Employee_Sample_Data[[#This Row],[Age]],"Adult","Old"))</f>
        <v>Adult</v>
      </c>
      <c r="J280" s="3">
        <v>43157</v>
      </c>
      <c r="K280" s="4">
        <v>103183</v>
      </c>
      <c r="L280" s="5">
        <v>0</v>
      </c>
      <c r="M280" t="s">
        <v>20</v>
      </c>
      <c r="N280" t="s">
        <v>59</v>
      </c>
      <c r="O280" s="3">
        <v>44386</v>
      </c>
    </row>
    <row r="281" spans="1:15" x14ac:dyDescent="0.35">
      <c r="A281" s="1" t="s">
        <v>702</v>
      </c>
      <c r="B281" t="s">
        <v>703</v>
      </c>
      <c r="C281" t="s">
        <v>51</v>
      </c>
      <c r="D281" t="s">
        <v>58</v>
      </c>
      <c r="E281" t="s">
        <v>34</v>
      </c>
      <c r="F281" t="s">
        <v>26</v>
      </c>
      <c r="G281" t="s">
        <v>27</v>
      </c>
      <c r="H281" s="2">
        <v>40</v>
      </c>
      <c r="I281" s="2" t="str">
        <f>IF(Employee_Sample_Data[[#This Row],[Age]]&lt;31,"Youth",IF(55&lt;Employee_Sample_Data[[#This Row],[Age]],"Adult","Old"))</f>
        <v>Old</v>
      </c>
      <c r="J281" s="3">
        <v>43147</v>
      </c>
      <c r="K281" s="4">
        <v>120905</v>
      </c>
      <c r="L281" s="5">
        <v>0.05</v>
      </c>
      <c r="M281" t="s">
        <v>20</v>
      </c>
      <c r="N281" t="s">
        <v>21</v>
      </c>
    </row>
    <row r="282" spans="1:15" x14ac:dyDescent="0.35">
      <c r="A282" s="1" t="s">
        <v>1741</v>
      </c>
      <c r="B282" t="s">
        <v>1742</v>
      </c>
      <c r="C282" t="s">
        <v>112</v>
      </c>
      <c r="D282" t="s">
        <v>68</v>
      </c>
      <c r="E282" t="s">
        <v>17</v>
      </c>
      <c r="F282" t="s">
        <v>26</v>
      </c>
      <c r="G282" t="s">
        <v>27</v>
      </c>
      <c r="H282" s="2">
        <v>60</v>
      </c>
      <c r="I282" s="2" t="str">
        <f>IF(Employee_Sample_Data[[#This Row],[Age]]&lt;31,"Youth",IF(55&lt;Employee_Sample_Data[[#This Row],[Age]],"Adult","Old"))</f>
        <v>Adult</v>
      </c>
      <c r="J282" s="3">
        <v>43146</v>
      </c>
      <c r="K282" s="4">
        <v>106079</v>
      </c>
      <c r="L282" s="5">
        <v>0.14000000000000001</v>
      </c>
      <c r="M282" t="s">
        <v>20</v>
      </c>
      <c r="N282" t="s">
        <v>59</v>
      </c>
      <c r="O282" s="3">
        <v>44295</v>
      </c>
    </row>
    <row r="283" spans="1:15" x14ac:dyDescent="0.35">
      <c r="A283" s="1" t="s">
        <v>338</v>
      </c>
      <c r="B283" t="s">
        <v>339</v>
      </c>
      <c r="C283" t="s">
        <v>32</v>
      </c>
      <c r="D283" t="s">
        <v>64</v>
      </c>
      <c r="E283" t="s">
        <v>25</v>
      </c>
      <c r="F283" t="s">
        <v>18</v>
      </c>
      <c r="G283" t="s">
        <v>84</v>
      </c>
      <c r="H283" s="2">
        <v>54</v>
      </c>
      <c r="I283" s="2" t="str">
        <f>IF(Employee_Sample_Data[[#This Row],[Age]]&lt;31,"Youth",IF(55&lt;Employee_Sample_Data[[#This Row],[Age]],"Adult","Old"))</f>
        <v>Old</v>
      </c>
      <c r="J283" s="3">
        <v>43122</v>
      </c>
      <c r="K283" s="4">
        <v>176294</v>
      </c>
      <c r="L283" s="5">
        <v>0.28000000000000003</v>
      </c>
      <c r="M283" t="s">
        <v>20</v>
      </c>
      <c r="N283" t="s">
        <v>59</v>
      </c>
    </row>
    <row r="284" spans="1:15" x14ac:dyDescent="0.35">
      <c r="A284" s="1" t="s">
        <v>893</v>
      </c>
      <c r="B284" t="s">
        <v>894</v>
      </c>
      <c r="C284" t="s">
        <v>371</v>
      </c>
      <c r="D284" t="s">
        <v>16</v>
      </c>
      <c r="E284" t="s">
        <v>25</v>
      </c>
      <c r="F284" t="s">
        <v>18</v>
      </c>
      <c r="G284" t="s">
        <v>35</v>
      </c>
      <c r="H284" s="2">
        <v>28</v>
      </c>
      <c r="I284" s="2" t="str">
        <f>IF(Employee_Sample_Data[[#This Row],[Age]]&lt;31,"Youth",IF(55&lt;Employee_Sample_Data[[#This Row],[Age]],"Adult","Old"))</f>
        <v>Youth</v>
      </c>
      <c r="J284" s="3">
        <v>43122</v>
      </c>
      <c r="K284" s="4">
        <v>68176</v>
      </c>
      <c r="L284" s="5">
        <v>0</v>
      </c>
      <c r="M284" t="s">
        <v>20</v>
      </c>
      <c r="N284" t="s">
        <v>21</v>
      </c>
    </row>
    <row r="285" spans="1:15" x14ac:dyDescent="0.35">
      <c r="A285" s="1" t="s">
        <v>1117</v>
      </c>
      <c r="B285" t="s">
        <v>1118</v>
      </c>
      <c r="C285" t="s">
        <v>78</v>
      </c>
      <c r="D285" t="s">
        <v>64</v>
      </c>
      <c r="E285" t="s">
        <v>48</v>
      </c>
      <c r="F285" t="s">
        <v>18</v>
      </c>
      <c r="G285" t="s">
        <v>19</v>
      </c>
      <c r="H285" s="2">
        <v>28</v>
      </c>
      <c r="I285" s="2" t="str">
        <f>IF(Employee_Sample_Data[[#This Row],[Age]]&lt;31,"Youth",IF(55&lt;Employee_Sample_Data[[#This Row],[Age]],"Adult","Old"))</f>
        <v>Youth</v>
      </c>
      <c r="J285" s="3">
        <v>43121</v>
      </c>
      <c r="K285" s="4">
        <v>208210</v>
      </c>
      <c r="L285" s="5">
        <v>0.3</v>
      </c>
      <c r="M285" t="s">
        <v>20</v>
      </c>
      <c r="N285" t="s">
        <v>21</v>
      </c>
    </row>
    <row r="286" spans="1:15" x14ac:dyDescent="0.35">
      <c r="A286" s="1" t="s">
        <v>1691</v>
      </c>
      <c r="B286" t="s">
        <v>1692</v>
      </c>
      <c r="C286" t="s">
        <v>67</v>
      </c>
      <c r="D286" t="s">
        <v>68</v>
      </c>
      <c r="E286" t="s">
        <v>48</v>
      </c>
      <c r="F286" t="s">
        <v>18</v>
      </c>
      <c r="G286" t="s">
        <v>84</v>
      </c>
      <c r="H286" s="2">
        <v>29</v>
      </c>
      <c r="I286" s="2" t="str">
        <f>IF(Employee_Sample_Data[[#This Row],[Age]]&lt;31,"Youth",IF(55&lt;Employee_Sample_Data[[#This Row],[Age]],"Adult","Old"))</f>
        <v>Youth</v>
      </c>
      <c r="J286" s="3">
        <v>43114</v>
      </c>
      <c r="K286" s="4">
        <v>80516</v>
      </c>
      <c r="L286" s="5">
        <v>0</v>
      </c>
      <c r="M286" t="s">
        <v>92</v>
      </c>
      <c r="N286" t="s">
        <v>217</v>
      </c>
    </row>
    <row r="287" spans="1:15" x14ac:dyDescent="0.35">
      <c r="A287" s="1" t="s">
        <v>1641</v>
      </c>
      <c r="B287" t="s">
        <v>1728</v>
      </c>
      <c r="C287" t="s">
        <v>1982</v>
      </c>
      <c r="D287" t="s">
        <v>79</v>
      </c>
      <c r="E287" t="s">
        <v>34</v>
      </c>
      <c r="F287" t="s">
        <v>26</v>
      </c>
      <c r="G287" t="s">
        <v>35</v>
      </c>
      <c r="H287" s="2">
        <v>45</v>
      </c>
      <c r="I287" s="2" t="str">
        <f>IF(Employee_Sample_Data[[#This Row],[Age]]&lt;31,"Youth",IF(55&lt;Employee_Sample_Data[[#This Row],[Age]],"Adult","Old"))</f>
        <v>Old</v>
      </c>
      <c r="J287" s="3">
        <v>43111</v>
      </c>
      <c r="K287" s="4">
        <v>127422</v>
      </c>
      <c r="L287" s="5">
        <v>0.15</v>
      </c>
      <c r="M287" t="s">
        <v>20</v>
      </c>
      <c r="N287" t="s">
        <v>87</v>
      </c>
    </row>
    <row r="288" spans="1:15" x14ac:dyDescent="0.35">
      <c r="A288" s="1" t="s">
        <v>1389</v>
      </c>
      <c r="B288" t="s">
        <v>1390</v>
      </c>
      <c r="C288" t="s">
        <v>32</v>
      </c>
      <c r="D288" t="s">
        <v>16</v>
      </c>
      <c r="E288" t="s">
        <v>25</v>
      </c>
      <c r="F288" t="s">
        <v>18</v>
      </c>
      <c r="G288" t="s">
        <v>27</v>
      </c>
      <c r="H288" s="2">
        <v>27</v>
      </c>
      <c r="I288" s="2" t="str">
        <f>IF(Employee_Sample_Data[[#This Row],[Age]]&lt;31,"Youth",IF(55&lt;Employee_Sample_Data[[#This Row],[Age]],"Adult","Old"))</f>
        <v>Youth</v>
      </c>
      <c r="J288" s="3">
        <v>43103</v>
      </c>
      <c r="K288" s="4">
        <v>167100</v>
      </c>
      <c r="L288" s="5">
        <v>0.2</v>
      </c>
      <c r="M288" t="s">
        <v>28</v>
      </c>
      <c r="N288" t="s">
        <v>133</v>
      </c>
    </row>
    <row r="289" spans="1:15" x14ac:dyDescent="0.35">
      <c r="A289" s="1" t="s">
        <v>388</v>
      </c>
      <c r="B289" t="s">
        <v>389</v>
      </c>
      <c r="C289" t="s">
        <v>78</v>
      </c>
      <c r="D289" t="s">
        <v>33</v>
      </c>
      <c r="E289" t="s">
        <v>34</v>
      </c>
      <c r="F289" t="s">
        <v>18</v>
      </c>
      <c r="G289" t="s">
        <v>35</v>
      </c>
      <c r="H289" s="2">
        <v>32</v>
      </c>
      <c r="I289" s="2" t="str">
        <f>IF(Employee_Sample_Data[[#This Row],[Age]]&lt;31,"Youth",IF(55&lt;Employee_Sample_Data[[#This Row],[Age]],"Adult","Old"))</f>
        <v>Old</v>
      </c>
      <c r="J289" s="3">
        <v>43102</v>
      </c>
      <c r="K289" s="4">
        <v>190253</v>
      </c>
      <c r="L289" s="5">
        <v>0.33</v>
      </c>
      <c r="M289" t="s">
        <v>20</v>
      </c>
      <c r="N289" t="s">
        <v>59</v>
      </c>
    </row>
    <row r="290" spans="1:15" x14ac:dyDescent="0.35">
      <c r="A290" s="1" t="s">
        <v>797</v>
      </c>
      <c r="B290" t="s">
        <v>798</v>
      </c>
      <c r="C290" t="s">
        <v>174</v>
      </c>
      <c r="D290" t="s">
        <v>68</v>
      </c>
      <c r="E290" t="s">
        <v>17</v>
      </c>
      <c r="F290" t="s">
        <v>18</v>
      </c>
      <c r="G290" t="s">
        <v>84</v>
      </c>
      <c r="H290" s="2">
        <v>30</v>
      </c>
      <c r="I290" s="2" t="str">
        <f>IF(Employee_Sample_Data[[#This Row],[Age]]&lt;31,"Youth",IF(55&lt;Employee_Sample_Data[[#This Row],[Age]],"Adult","Old"))</f>
        <v>Youth</v>
      </c>
      <c r="J290" s="3">
        <v>43086</v>
      </c>
      <c r="K290" s="4">
        <v>87744</v>
      </c>
      <c r="L290" s="5">
        <v>0</v>
      </c>
      <c r="M290" t="s">
        <v>92</v>
      </c>
      <c r="N290" t="s">
        <v>217</v>
      </c>
    </row>
    <row r="291" spans="1:15" x14ac:dyDescent="0.35">
      <c r="A291" s="1" t="s">
        <v>1854</v>
      </c>
      <c r="B291" t="s">
        <v>1855</v>
      </c>
      <c r="C291" t="s">
        <v>1982</v>
      </c>
      <c r="D291" t="s">
        <v>16</v>
      </c>
      <c r="E291" t="s">
        <v>25</v>
      </c>
      <c r="F291" t="s">
        <v>26</v>
      </c>
      <c r="G291" t="s">
        <v>27</v>
      </c>
      <c r="H291" s="2">
        <v>46</v>
      </c>
      <c r="I291" s="2" t="str">
        <f>IF(Employee_Sample_Data[[#This Row],[Age]]&lt;31,"Youth",IF(55&lt;Employee_Sample_Data[[#This Row],[Age]],"Adult","Old"))</f>
        <v>Old</v>
      </c>
      <c r="J291" s="3">
        <v>43085</v>
      </c>
      <c r="K291" s="4">
        <v>136716</v>
      </c>
      <c r="L291" s="5">
        <v>0.12</v>
      </c>
      <c r="M291" t="s">
        <v>20</v>
      </c>
      <c r="N291" t="s">
        <v>59</v>
      </c>
    </row>
    <row r="292" spans="1:15" x14ac:dyDescent="0.35">
      <c r="A292" s="1" t="s">
        <v>543</v>
      </c>
      <c r="B292" t="s">
        <v>544</v>
      </c>
      <c r="C292" t="s">
        <v>222</v>
      </c>
      <c r="D292" t="s">
        <v>68</v>
      </c>
      <c r="E292" t="s">
        <v>17</v>
      </c>
      <c r="F292" t="s">
        <v>18</v>
      </c>
      <c r="G292" t="s">
        <v>84</v>
      </c>
      <c r="H292" s="2">
        <v>42</v>
      </c>
      <c r="I292" s="2" t="str">
        <f>IF(Employee_Sample_Data[[#This Row],[Age]]&lt;31,"Youth",IF(55&lt;Employee_Sample_Data[[#This Row],[Age]],"Adult","Old"))</f>
        <v>Old</v>
      </c>
      <c r="J292" s="3">
        <v>43062</v>
      </c>
      <c r="K292" s="4">
        <v>96023</v>
      </c>
      <c r="L292" s="5">
        <v>0</v>
      </c>
      <c r="M292" t="s">
        <v>20</v>
      </c>
      <c r="N292" t="s">
        <v>55</v>
      </c>
    </row>
    <row r="293" spans="1:15" x14ac:dyDescent="0.35">
      <c r="A293" s="1" t="s">
        <v>1530</v>
      </c>
      <c r="B293" t="s">
        <v>1531</v>
      </c>
      <c r="C293" t="s">
        <v>1982</v>
      </c>
      <c r="D293" t="s">
        <v>64</v>
      </c>
      <c r="E293" t="s">
        <v>25</v>
      </c>
      <c r="F293" t="s">
        <v>26</v>
      </c>
      <c r="G293" t="s">
        <v>27</v>
      </c>
      <c r="H293" s="2">
        <v>62</v>
      </c>
      <c r="I293" s="2" t="str">
        <f>IF(Employee_Sample_Data[[#This Row],[Age]]&lt;31,"Youth",IF(55&lt;Employee_Sample_Data[[#This Row],[Age]],"Adult","Old"))</f>
        <v>Adult</v>
      </c>
      <c r="J293" s="3">
        <v>43061</v>
      </c>
      <c r="K293" s="4">
        <v>138808</v>
      </c>
      <c r="L293" s="5">
        <v>0.15</v>
      </c>
      <c r="M293" t="s">
        <v>28</v>
      </c>
      <c r="N293" t="s">
        <v>29</v>
      </c>
    </row>
    <row r="294" spans="1:15" x14ac:dyDescent="0.35">
      <c r="A294" s="1" t="s">
        <v>1450</v>
      </c>
      <c r="B294" t="s">
        <v>1451</v>
      </c>
      <c r="C294" t="s">
        <v>51</v>
      </c>
      <c r="D294" t="s">
        <v>64</v>
      </c>
      <c r="E294" t="s">
        <v>48</v>
      </c>
      <c r="F294" t="s">
        <v>18</v>
      </c>
      <c r="G294" t="s">
        <v>84</v>
      </c>
      <c r="H294" s="2">
        <v>42</v>
      </c>
      <c r="I294" s="2" t="str">
        <f>IF(Employee_Sample_Data[[#This Row],[Age]]&lt;31,"Youth",IF(55&lt;Employee_Sample_Data[[#This Row],[Age]],"Adult","Old"))</f>
        <v>Old</v>
      </c>
      <c r="J294" s="3">
        <v>43058</v>
      </c>
      <c r="K294" s="4">
        <v>101143</v>
      </c>
      <c r="L294" s="5">
        <v>0.06</v>
      </c>
      <c r="M294" t="s">
        <v>20</v>
      </c>
      <c r="N294" t="s">
        <v>55</v>
      </c>
    </row>
    <row r="295" spans="1:15" x14ac:dyDescent="0.35">
      <c r="A295" s="1" t="s">
        <v>392</v>
      </c>
      <c r="B295" t="s">
        <v>393</v>
      </c>
      <c r="C295" t="s">
        <v>112</v>
      </c>
      <c r="D295" t="s">
        <v>68</v>
      </c>
      <c r="E295" t="s">
        <v>34</v>
      </c>
      <c r="F295" t="s">
        <v>26</v>
      </c>
      <c r="G295" t="s">
        <v>27</v>
      </c>
      <c r="H295" s="2">
        <v>34</v>
      </c>
      <c r="I295" s="2" t="str">
        <f>IF(Employee_Sample_Data[[#This Row],[Age]]&lt;31,"Youth",IF(55&lt;Employee_Sample_Data[[#This Row],[Age]],"Adult","Old"))</f>
        <v>Old</v>
      </c>
      <c r="J295" s="3">
        <v>43055</v>
      </c>
      <c r="K295" s="4">
        <v>110054</v>
      </c>
      <c r="L295" s="5">
        <v>0.15</v>
      </c>
      <c r="M295" t="s">
        <v>20</v>
      </c>
      <c r="N295" t="s">
        <v>55</v>
      </c>
    </row>
    <row r="296" spans="1:15" x14ac:dyDescent="0.35">
      <c r="A296" s="1" t="s">
        <v>646</v>
      </c>
      <c r="B296" t="s">
        <v>1649</v>
      </c>
      <c r="C296" t="s">
        <v>250</v>
      </c>
      <c r="D296" t="s">
        <v>16</v>
      </c>
      <c r="E296" t="s">
        <v>48</v>
      </c>
      <c r="F296" t="s">
        <v>18</v>
      </c>
      <c r="G296" t="s">
        <v>27</v>
      </c>
      <c r="H296" s="2">
        <v>29</v>
      </c>
      <c r="I296" s="2" t="str">
        <f>IF(Employee_Sample_Data[[#This Row],[Age]]&lt;31,"Youth",IF(55&lt;Employee_Sample_Data[[#This Row],[Age]],"Adult","Old"))</f>
        <v>Youth</v>
      </c>
      <c r="J296" s="3">
        <v>43048</v>
      </c>
      <c r="K296" s="4">
        <v>63985</v>
      </c>
      <c r="L296" s="5">
        <v>0</v>
      </c>
      <c r="M296" t="s">
        <v>20</v>
      </c>
      <c r="N296" t="s">
        <v>55</v>
      </c>
    </row>
    <row r="297" spans="1:15" x14ac:dyDescent="0.35">
      <c r="A297" s="1" t="s">
        <v>74</v>
      </c>
      <c r="B297" t="s">
        <v>75</v>
      </c>
      <c r="C297" t="s">
        <v>42</v>
      </c>
      <c r="D297" t="s">
        <v>58</v>
      </c>
      <c r="E297" t="s">
        <v>34</v>
      </c>
      <c r="F297" t="s">
        <v>26</v>
      </c>
      <c r="G297" t="s">
        <v>27</v>
      </c>
      <c r="H297" s="2">
        <v>31</v>
      </c>
      <c r="I297" s="2" t="str">
        <f>IF(Employee_Sample_Data[[#This Row],[Age]]&lt;31,"Youth",IF(55&lt;Employee_Sample_Data[[#This Row],[Age]],"Adult","Old"))</f>
        <v>Old</v>
      </c>
      <c r="J297" s="3">
        <v>43043</v>
      </c>
      <c r="K297" s="4">
        <v>97078</v>
      </c>
      <c r="L297" s="5">
        <v>0</v>
      </c>
      <c r="M297" t="s">
        <v>20</v>
      </c>
      <c r="N297" t="s">
        <v>59</v>
      </c>
      <c r="O297" s="3">
        <v>43899</v>
      </c>
    </row>
    <row r="298" spans="1:15" x14ac:dyDescent="0.35">
      <c r="A298" s="1" t="s">
        <v>1697</v>
      </c>
      <c r="B298" t="s">
        <v>1698</v>
      </c>
      <c r="C298" t="s">
        <v>371</v>
      </c>
      <c r="D298" t="s">
        <v>16</v>
      </c>
      <c r="E298" t="s">
        <v>34</v>
      </c>
      <c r="F298" t="s">
        <v>18</v>
      </c>
      <c r="G298" t="s">
        <v>35</v>
      </c>
      <c r="H298" s="2">
        <v>45</v>
      </c>
      <c r="I298" s="2" t="str">
        <f>IF(Employee_Sample_Data[[#This Row],[Age]]&lt;31,"Youth",IF(55&lt;Employee_Sample_Data[[#This Row],[Age]],"Adult","Old"))</f>
        <v>Old</v>
      </c>
      <c r="J298" s="3">
        <v>43042</v>
      </c>
      <c r="K298" s="4">
        <v>66660</v>
      </c>
      <c r="L298" s="5">
        <v>0</v>
      </c>
      <c r="M298" t="s">
        <v>20</v>
      </c>
      <c r="N298" t="s">
        <v>59</v>
      </c>
    </row>
    <row r="299" spans="1:15" x14ac:dyDescent="0.35">
      <c r="A299" s="1" t="s">
        <v>1823</v>
      </c>
      <c r="B299" t="s">
        <v>1824</v>
      </c>
      <c r="C299" t="s">
        <v>206</v>
      </c>
      <c r="D299" t="s">
        <v>16</v>
      </c>
      <c r="E299" t="s">
        <v>25</v>
      </c>
      <c r="F299" t="s">
        <v>18</v>
      </c>
      <c r="G299" t="s">
        <v>27</v>
      </c>
      <c r="H299" s="2">
        <v>33</v>
      </c>
      <c r="I299" s="2" t="str">
        <f>IF(Employee_Sample_Data[[#This Row],[Age]]&lt;31,"Youth",IF(55&lt;Employee_Sample_Data[[#This Row],[Age]],"Adult","Old"))</f>
        <v>Old</v>
      </c>
      <c r="J299" s="3">
        <v>43029</v>
      </c>
      <c r="K299" s="4">
        <v>69332</v>
      </c>
      <c r="L299" s="5">
        <v>0</v>
      </c>
      <c r="M299" t="s">
        <v>20</v>
      </c>
      <c r="N299" t="s">
        <v>87</v>
      </c>
    </row>
    <row r="300" spans="1:15" x14ac:dyDescent="0.35">
      <c r="A300" s="1" t="s">
        <v>825</v>
      </c>
      <c r="B300" t="s">
        <v>826</v>
      </c>
      <c r="C300" t="s">
        <v>247</v>
      </c>
      <c r="D300" t="s">
        <v>16</v>
      </c>
      <c r="E300" t="s">
        <v>34</v>
      </c>
      <c r="F300" t="s">
        <v>18</v>
      </c>
      <c r="G300" t="s">
        <v>35</v>
      </c>
      <c r="H300" s="2">
        <v>59</v>
      </c>
      <c r="I300" s="2" t="str">
        <f>IF(Employee_Sample_Data[[#This Row],[Age]]&lt;31,"Youth",IF(55&lt;Employee_Sample_Data[[#This Row],[Age]],"Adult","Old"))</f>
        <v>Adult</v>
      </c>
      <c r="J300" s="3">
        <v>43028</v>
      </c>
      <c r="K300" s="4">
        <v>86831</v>
      </c>
      <c r="L300" s="5">
        <v>0</v>
      </c>
      <c r="M300" t="s">
        <v>20</v>
      </c>
      <c r="N300" t="s">
        <v>43</v>
      </c>
    </row>
    <row r="301" spans="1:15" x14ac:dyDescent="0.35">
      <c r="A301" s="1" t="s">
        <v>869</v>
      </c>
      <c r="B301" t="s">
        <v>870</v>
      </c>
      <c r="C301" t="s">
        <v>123</v>
      </c>
      <c r="D301" t="s">
        <v>58</v>
      </c>
      <c r="E301" t="s">
        <v>25</v>
      </c>
      <c r="F301" t="s">
        <v>26</v>
      </c>
      <c r="G301" t="s">
        <v>35</v>
      </c>
      <c r="H301" s="2">
        <v>43</v>
      </c>
      <c r="I301" s="2" t="str">
        <f>IF(Employee_Sample_Data[[#This Row],[Age]]&lt;31,"Youth",IF(55&lt;Employee_Sample_Data[[#This Row],[Age]],"Adult","Old"))</f>
        <v>Old</v>
      </c>
      <c r="J301" s="3">
        <v>43028</v>
      </c>
      <c r="K301" s="4">
        <v>56555</v>
      </c>
      <c r="L301" s="5">
        <v>0</v>
      </c>
      <c r="M301" t="s">
        <v>20</v>
      </c>
      <c r="N301" t="s">
        <v>43</v>
      </c>
    </row>
    <row r="302" spans="1:15" x14ac:dyDescent="0.35">
      <c r="A302" s="1" t="s">
        <v>1643</v>
      </c>
      <c r="B302" t="s">
        <v>1644</v>
      </c>
      <c r="C302" t="s">
        <v>247</v>
      </c>
      <c r="D302" t="s">
        <v>16</v>
      </c>
      <c r="E302" t="s">
        <v>25</v>
      </c>
      <c r="F302" t="s">
        <v>26</v>
      </c>
      <c r="G302" t="s">
        <v>35</v>
      </c>
      <c r="H302" s="2">
        <v>41</v>
      </c>
      <c r="I302" s="2" t="str">
        <f>IF(Employee_Sample_Data[[#This Row],[Age]]&lt;31,"Youth",IF(55&lt;Employee_Sample_Data[[#This Row],[Age]],"Adult","Old"))</f>
        <v>Old</v>
      </c>
      <c r="J302" s="3">
        <v>43013</v>
      </c>
      <c r="K302" s="4">
        <v>67468</v>
      </c>
      <c r="L302" s="5">
        <v>0</v>
      </c>
      <c r="M302" t="s">
        <v>20</v>
      </c>
      <c r="N302" t="s">
        <v>55</v>
      </c>
    </row>
    <row r="303" spans="1:15" x14ac:dyDescent="0.35">
      <c r="A303" s="1" t="s">
        <v>231</v>
      </c>
      <c r="B303" t="s">
        <v>611</v>
      </c>
      <c r="C303" t="s">
        <v>39</v>
      </c>
      <c r="D303" t="s">
        <v>16</v>
      </c>
      <c r="E303" t="s">
        <v>25</v>
      </c>
      <c r="F303" t="s">
        <v>18</v>
      </c>
      <c r="G303" t="s">
        <v>84</v>
      </c>
      <c r="H303" s="2">
        <v>32</v>
      </c>
      <c r="I303" s="2" t="str">
        <f>IF(Employee_Sample_Data[[#This Row],[Age]]&lt;31,"Youth",IF(55&lt;Employee_Sample_Data[[#This Row],[Age]],"Adult","Old"))</f>
        <v>Old</v>
      </c>
      <c r="J303" s="3">
        <v>43010</v>
      </c>
      <c r="K303" s="4">
        <v>61886</v>
      </c>
      <c r="L303" s="5">
        <v>0.09</v>
      </c>
      <c r="M303" t="s">
        <v>92</v>
      </c>
      <c r="N303" t="s">
        <v>98</v>
      </c>
    </row>
    <row r="304" spans="1:15" x14ac:dyDescent="0.35">
      <c r="A304" s="1" t="s">
        <v>1401</v>
      </c>
      <c r="B304" t="s">
        <v>1402</v>
      </c>
      <c r="C304" t="s">
        <v>130</v>
      </c>
      <c r="D304" t="s">
        <v>16</v>
      </c>
      <c r="E304" t="s">
        <v>17</v>
      </c>
      <c r="F304" t="s">
        <v>26</v>
      </c>
      <c r="G304" t="s">
        <v>84</v>
      </c>
      <c r="H304" s="2">
        <v>28</v>
      </c>
      <c r="I304" s="2" t="str">
        <f>IF(Employee_Sample_Data[[#This Row],[Age]]&lt;31,"Youth",IF(55&lt;Employee_Sample_Data[[#This Row],[Age]],"Adult","Old"))</f>
        <v>Youth</v>
      </c>
      <c r="J304" s="3">
        <v>43006</v>
      </c>
      <c r="K304" s="4">
        <v>97336</v>
      </c>
      <c r="L304" s="5">
        <v>0</v>
      </c>
      <c r="M304" t="s">
        <v>20</v>
      </c>
      <c r="N304" t="s">
        <v>59</v>
      </c>
    </row>
    <row r="305" spans="1:15" x14ac:dyDescent="0.35">
      <c r="A305" s="1" t="s">
        <v>1385</v>
      </c>
      <c r="B305" t="s">
        <v>1386</v>
      </c>
      <c r="C305" t="s">
        <v>46</v>
      </c>
      <c r="D305" t="s">
        <v>47</v>
      </c>
      <c r="E305" t="s">
        <v>25</v>
      </c>
      <c r="F305" t="s">
        <v>18</v>
      </c>
      <c r="G305" t="s">
        <v>27</v>
      </c>
      <c r="H305" s="2">
        <v>63</v>
      </c>
      <c r="I305" s="2" t="str">
        <f>IF(Employee_Sample_Data[[#This Row],[Age]]&lt;31,"Youth",IF(55&lt;Employee_Sample_Data[[#This Row],[Age]],"Adult","Old"))</f>
        <v>Adult</v>
      </c>
      <c r="J305" s="3">
        <v>43004</v>
      </c>
      <c r="K305" s="4">
        <v>72340</v>
      </c>
      <c r="L305" s="5">
        <v>0</v>
      </c>
      <c r="M305" t="s">
        <v>20</v>
      </c>
      <c r="N305" t="s">
        <v>43</v>
      </c>
      <c r="O305" s="3">
        <v>43558</v>
      </c>
    </row>
    <row r="306" spans="1:15" x14ac:dyDescent="0.35">
      <c r="A306" s="1" t="s">
        <v>1121</v>
      </c>
      <c r="B306" t="s">
        <v>1122</v>
      </c>
      <c r="C306" t="s">
        <v>163</v>
      </c>
      <c r="D306" t="s">
        <v>64</v>
      </c>
      <c r="E306" t="s">
        <v>48</v>
      </c>
      <c r="F306" t="s">
        <v>26</v>
      </c>
      <c r="G306" t="s">
        <v>27</v>
      </c>
      <c r="H306" s="2">
        <v>31</v>
      </c>
      <c r="I306" s="2" t="str">
        <f>IF(Employee_Sample_Data[[#This Row],[Age]]&lt;31,"Youth",IF(55&lt;Employee_Sample_Data[[#This Row],[Age]],"Adult","Old"))</f>
        <v>Old</v>
      </c>
      <c r="J306" s="3">
        <v>43002</v>
      </c>
      <c r="K306" s="4">
        <v>71755</v>
      </c>
      <c r="L306" s="5">
        <v>0</v>
      </c>
      <c r="M306" t="s">
        <v>28</v>
      </c>
      <c r="N306" t="s">
        <v>29</v>
      </c>
    </row>
    <row r="307" spans="1:15" x14ac:dyDescent="0.35">
      <c r="A307" s="1" t="s">
        <v>819</v>
      </c>
      <c r="B307" t="s">
        <v>820</v>
      </c>
      <c r="C307" t="s">
        <v>51</v>
      </c>
      <c r="D307" t="s">
        <v>47</v>
      </c>
      <c r="E307" t="s">
        <v>34</v>
      </c>
      <c r="F307" t="s">
        <v>18</v>
      </c>
      <c r="G307" t="s">
        <v>84</v>
      </c>
      <c r="H307" s="2">
        <v>38</v>
      </c>
      <c r="I307" s="2" t="str">
        <f>IF(Employee_Sample_Data[[#This Row],[Age]]&lt;31,"Youth",IF(55&lt;Employee_Sample_Data[[#This Row],[Age]],"Adult","Old"))</f>
        <v>Old</v>
      </c>
      <c r="J307" s="3">
        <v>42999</v>
      </c>
      <c r="K307" s="4">
        <v>119647</v>
      </c>
      <c r="L307" s="5">
        <v>0.09</v>
      </c>
      <c r="M307" t="s">
        <v>92</v>
      </c>
      <c r="N307" t="s">
        <v>217</v>
      </c>
    </row>
    <row r="308" spans="1:15" x14ac:dyDescent="0.35">
      <c r="A308" s="1" t="s">
        <v>676</v>
      </c>
      <c r="B308" t="s">
        <v>677</v>
      </c>
      <c r="C308" t="s">
        <v>276</v>
      </c>
      <c r="D308" t="s">
        <v>68</v>
      </c>
      <c r="E308" t="s">
        <v>48</v>
      </c>
      <c r="F308" t="s">
        <v>18</v>
      </c>
      <c r="G308" t="s">
        <v>35</v>
      </c>
      <c r="H308" s="2">
        <v>37</v>
      </c>
      <c r="I308" s="2" t="str">
        <f>IF(Employee_Sample_Data[[#This Row],[Age]]&lt;31,"Youth",IF(55&lt;Employee_Sample_Data[[#This Row],[Age]],"Adult","Old"))</f>
        <v>Old</v>
      </c>
      <c r="J308" s="3">
        <v>42995</v>
      </c>
      <c r="K308" s="4">
        <v>70770</v>
      </c>
      <c r="L308" s="5">
        <v>0</v>
      </c>
      <c r="M308" t="s">
        <v>20</v>
      </c>
      <c r="N308" t="s">
        <v>55</v>
      </c>
    </row>
    <row r="309" spans="1:15" x14ac:dyDescent="0.35">
      <c r="A309" s="1" t="s">
        <v>636</v>
      </c>
      <c r="B309" t="s">
        <v>637</v>
      </c>
      <c r="C309" t="s">
        <v>123</v>
      </c>
      <c r="D309" t="s">
        <v>33</v>
      </c>
      <c r="E309" t="s">
        <v>48</v>
      </c>
      <c r="F309" t="s">
        <v>26</v>
      </c>
      <c r="G309" t="s">
        <v>27</v>
      </c>
      <c r="H309" s="2">
        <v>52</v>
      </c>
      <c r="I309" s="2" t="str">
        <f>IF(Employee_Sample_Data[[#This Row],[Age]]&lt;31,"Youth",IF(55&lt;Employee_Sample_Data[[#This Row],[Age]],"Adult","Old"))</f>
        <v>Old</v>
      </c>
      <c r="J309" s="3">
        <v>42992</v>
      </c>
      <c r="K309" s="4">
        <v>74449</v>
      </c>
      <c r="L309" s="5">
        <v>0</v>
      </c>
      <c r="M309" t="s">
        <v>28</v>
      </c>
      <c r="N309" t="s">
        <v>113</v>
      </c>
    </row>
    <row r="310" spans="1:15" x14ac:dyDescent="0.35">
      <c r="A310" s="1" t="s">
        <v>1791</v>
      </c>
      <c r="B310" t="s">
        <v>1792</v>
      </c>
      <c r="C310" t="s">
        <v>183</v>
      </c>
      <c r="D310" t="s">
        <v>64</v>
      </c>
      <c r="E310" t="s">
        <v>34</v>
      </c>
      <c r="F310" t="s">
        <v>18</v>
      </c>
      <c r="G310" t="s">
        <v>27</v>
      </c>
      <c r="H310" s="2">
        <v>53</v>
      </c>
      <c r="I310" s="2" t="str">
        <f>IF(Employee_Sample_Data[[#This Row],[Age]]&lt;31,"Youth",IF(55&lt;Employee_Sample_Data[[#This Row],[Age]],"Adult","Old"))</f>
        <v>Old</v>
      </c>
      <c r="J310" s="3">
        <v>42985</v>
      </c>
      <c r="K310" s="4">
        <v>46727</v>
      </c>
      <c r="L310" s="5">
        <v>0</v>
      </c>
      <c r="M310" t="s">
        <v>20</v>
      </c>
      <c r="N310" t="s">
        <v>87</v>
      </c>
      <c r="O310" s="3">
        <v>43251</v>
      </c>
    </row>
    <row r="311" spans="1:15" x14ac:dyDescent="0.35">
      <c r="A311" s="1" t="s">
        <v>1239</v>
      </c>
      <c r="B311" t="s">
        <v>1240</v>
      </c>
      <c r="C311" t="s">
        <v>1982</v>
      </c>
      <c r="D311" t="s">
        <v>64</v>
      </c>
      <c r="E311" t="s">
        <v>17</v>
      </c>
      <c r="F311" t="s">
        <v>18</v>
      </c>
      <c r="G311" t="s">
        <v>27</v>
      </c>
      <c r="H311" s="2">
        <v>52</v>
      </c>
      <c r="I311" s="2" t="str">
        <f>IF(Employee_Sample_Data[[#This Row],[Age]]&lt;31,"Youth",IF(55&lt;Employee_Sample_Data[[#This Row],[Age]],"Adult","Old"))</f>
        <v>Old</v>
      </c>
      <c r="J311" s="3">
        <v>42983</v>
      </c>
      <c r="K311" s="4">
        <v>140042</v>
      </c>
      <c r="L311" s="5">
        <v>0.13</v>
      </c>
      <c r="M311" t="s">
        <v>20</v>
      </c>
      <c r="N311" t="s">
        <v>59</v>
      </c>
    </row>
    <row r="312" spans="1:15" x14ac:dyDescent="0.35">
      <c r="A312" s="1" t="s">
        <v>573</v>
      </c>
      <c r="B312" t="s">
        <v>574</v>
      </c>
      <c r="C312" t="s">
        <v>32</v>
      </c>
      <c r="D312" t="s">
        <v>68</v>
      </c>
      <c r="E312" t="s">
        <v>34</v>
      </c>
      <c r="F312" t="s">
        <v>26</v>
      </c>
      <c r="G312" t="s">
        <v>84</v>
      </c>
      <c r="H312" s="2">
        <v>64</v>
      </c>
      <c r="I312" s="2" t="str">
        <f>IF(Employee_Sample_Data[[#This Row],[Age]]&lt;31,"Youth",IF(55&lt;Employee_Sample_Data[[#This Row],[Age]],"Adult","Old"))</f>
        <v>Adult</v>
      </c>
      <c r="J312" s="3">
        <v>42972</v>
      </c>
      <c r="K312" s="4">
        <v>169509</v>
      </c>
      <c r="L312" s="5">
        <v>0.18</v>
      </c>
      <c r="M312" t="s">
        <v>92</v>
      </c>
      <c r="N312" t="s">
        <v>93</v>
      </c>
    </row>
    <row r="313" spans="1:15" x14ac:dyDescent="0.35">
      <c r="A313" s="1" t="s">
        <v>204</v>
      </c>
      <c r="B313" t="s">
        <v>1436</v>
      </c>
      <c r="C313" t="s">
        <v>32</v>
      </c>
      <c r="D313" t="s">
        <v>58</v>
      </c>
      <c r="E313" t="s">
        <v>34</v>
      </c>
      <c r="F313" t="s">
        <v>26</v>
      </c>
      <c r="G313" t="s">
        <v>27</v>
      </c>
      <c r="H313" s="2">
        <v>35</v>
      </c>
      <c r="I313" s="2" t="str">
        <f>IF(Employee_Sample_Data[[#This Row],[Age]]&lt;31,"Youth",IF(55&lt;Employee_Sample_Data[[#This Row],[Age]],"Adult","Old"))</f>
        <v>Old</v>
      </c>
      <c r="J313" s="3">
        <v>42963</v>
      </c>
      <c r="K313" s="4">
        <v>181356</v>
      </c>
      <c r="L313" s="5">
        <v>0.23</v>
      </c>
      <c r="M313" t="s">
        <v>28</v>
      </c>
      <c r="N313" t="s">
        <v>113</v>
      </c>
    </row>
    <row r="314" spans="1:15" x14ac:dyDescent="0.35">
      <c r="A314" s="1" t="s">
        <v>1761</v>
      </c>
      <c r="B314" t="s">
        <v>1762</v>
      </c>
      <c r="C314" t="s">
        <v>1982</v>
      </c>
      <c r="D314" t="s">
        <v>47</v>
      </c>
      <c r="E314" t="s">
        <v>34</v>
      </c>
      <c r="F314" t="s">
        <v>18</v>
      </c>
      <c r="G314" t="s">
        <v>19</v>
      </c>
      <c r="H314" s="2">
        <v>30</v>
      </c>
      <c r="I314" s="2" t="str">
        <f>IF(Employee_Sample_Data[[#This Row],[Age]]&lt;31,"Youth",IF(55&lt;Employee_Sample_Data[[#This Row],[Age]],"Adult","Old"))</f>
        <v>Youth</v>
      </c>
      <c r="J314" s="3">
        <v>42960</v>
      </c>
      <c r="K314" s="4">
        <v>154624</v>
      </c>
      <c r="L314" s="5">
        <v>0.15</v>
      </c>
      <c r="M314" t="s">
        <v>20</v>
      </c>
      <c r="N314" t="s">
        <v>59</v>
      </c>
    </row>
    <row r="315" spans="1:15" x14ac:dyDescent="0.35">
      <c r="A315" s="1" t="s">
        <v>1836</v>
      </c>
      <c r="B315" t="s">
        <v>1837</v>
      </c>
      <c r="C315" t="s">
        <v>32</v>
      </c>
      <c r="D315" t="s">
        <v>33</v>
      </c>
      <c r="E315" t="s">
        <v>48</v>
      </c>
      <c r="F315" t="s">
        <v>26</v>
      </c>
      <c r="G315" t="s">
        <v>84</v>
      </c>
      <c r="H315" s="2">
        <v>31</v>
      </c>
      <c r="I315" s="2" t="str">
        <f>IF(Employee_Sample_Data[[#This Row],[Age]]&lt;31,"Youth",IF(55&lt;Employee_Sample_Data[[#This Row],[Age]],"Adult","Old"))</f>
        <v>Old</v>
      </c>
      <c r="J315" s="3">
        <v>42957</v>
      </c>
      <c r="K315" s="4">
        <v>156931</v>
      </c>
      <c r="L315" s="5">
        <v>0.28000000000000003</v>
      </c>
      <c r="M315" t="s">
        <v>20</v>
      </c>
      <c r="N315" t="s">
        <v>21</v>
      </c>
    </row>
    <row r="316" spans="1:15" x14ac:dyDescent="0.35">
      <c r="A316" s="1" t="s">
        <v>1395</v>
      </c>
      <c r="B316" t="s">
        <v>1396</v>
      </c>
      <c r="C316" t="s">
        <v>51</v>
      </c>
      <c r="D316" t="s">
        <v>16</v>
      </c>
      <c r="E316" t="s">
        <v>48</v>
      </c>
      <c r="F316" t="s">
        <v>26</v>
      </c>
      <c r="G316" t="s">
        <v>35</v>
      </c>
      <c r="H316" s="2">
        <v>30</v>
      </c>
      <c r="I316" s="2" t="str">
        <f>IF(Employee_Sample_Data[[#This Row],[Age]]&lt;31,"Youth",IF(55&lt;Employee_Sample_Data[[#This Row],[Age]],"Adult","Old"))</f>
        <v>Youth</v>
      </c>
      <c r="J316" s="3">
        <v>42952</v>
      </c>
      <c r="K316" s="4">
        <v>119906</v>
      </c>
      <c r="L316" s="5">
        <v>0.05</v>
      </c>
      <c r="M316" t="s">
        <v>20</v>
      </c>
      <c r="N316" t="s">
        <v>87</v>
      </c>
    </row>
    <row r="317" spans="1:15" x14ac:dyDescent="0.35">
      <c r="A317" s="1" t="s">
        <v>1548</v>
      </c>
      <c r="B317" t="s">
        <v>1549</v>
      </c>
      <c r="C317" t="s">
        <v>42</v>
      </c>
      <c r="D317" t="s">
        <v>47</v>
      </c>
      <c r="E317" t="s">
        <v>25</v>
      </c>
      <c r="F317" t="s">
        <v>18</v>
      </c>
      <c r="G317" t="s">
        <v>35</v>
      </c>
      <c r="H317" s="2">
        <v>53</v>
      </c>
      <c r="I317" s="2" t="str">
        <f>IF(Employee_Sample_Data[[#This Row],[Age]]&lt;31,"Youth",IF(55&lt;Employee_Sample_Data[[#This Row],[Age]],"Adult","Old"))</f>
        <v>Old</v>
      </c>
      <c r="J317" s="3">
        <v>42952</v>
      </c>
      <c r="K317" s="4">
        <v>89769</v>
      </c>
      <c r="L317" s="5">
        <v>0</v>
      </c>
      <c r="M317" t="s">
        <v>20</v>
      </c>
      <c r="N317" t="s">
        <v>21</v>
      </c>
    </row>
    <row r="318" spans="1:15" x14ac:dyDescent="0.35">
      <c r="A318" s="1" t="s">
        <v>449</v>
      </c>
      <c r="B318" t="s">
        <v>450</v>
      </c>
      <c r="C318" t="s">
        <v>142</v>
      </c>
      <c r="D318" t="s">
        <v>64</v>
      </c>
      <c r="E318" t="s">
        <v>25</v>
      </c>
      <c r="F318" t="s">
        <v>26</v>
      </c>
      <c r="G318" t="s">
        <v>35</v>
      </c>
      <c r="H318" s="2">
        <v>33</v>
      </c>
      <c r="I318" s="2" t="str">
        <f>IF(Employee_Sample_Data[[#This Row],[Age]]&lt;31,"Youth",IF(55&lt;Employee_Sample_Data[[#This Row],[Age]],"Adult","Old"))</f>
        <v>Old</v>
      </c>
      <c r="J318" s="3">
        <v>42951</v>
      </c>
      <c r="K318" s="4">
        <v>92610</v>
      </c>
      <c r="L318" s="5">
        <v>0</v>
      </c>
      <c r="M318" t="s">
        <v>20</v>
      </c>
      <c r="N318" t="s">
        <v>87</v>
      </c>
    </row>
    <row r="319" spans="1:15" x14ac:dyDescent="0.35">
      <c r="A319" s="1" t="s">
        <v>935</v>
      </c>
      <c r="B319" t="s">
        <v>936</v>
      </c>
      <c r="C319" t="s">
        <v>78</v>
      </c>
      <c r="D319" t="s">
        <v>79</v>
      </c>
      <c r="E319" t="s">
        <v>48</v>
      </c>
      <c r="F319" t="s">
        <v>26</v>
      </c>
      <c r="G319" t="s">
        <v>27</v>
      </c>
      <c r="H319" s="2">
        <v>57</v>
      </c>
      <c r="I319" s="2" t="str">
        <f>IF(Employee_Sample_Data[[#This Row],[Age]]&lt;31,"Youth",IF(55&lt;Employee_Sample_Data[[#This Row],[Age]],"Adult","Old"))</f>
        <v>Adult</v>
      </c>
      <c r="J319" s="3">
        <v>42951</v>
      </c>
      <c r="K319" s="4">
        <v>183190</v>
      </c>
      <c r="L319" s="5">
        <v>0.36</v>
      </c>
      <c r="M319" t="s">
        <v>20</v>
      </c>
      <c r="N319" t="s">
        <v>36</v>
      </c>
    </row>
    <row r="320" spans="1:15" x14ac:dyDescent="0.35">
      <c r="A320" s="1" t="s">
        <v>257</v>
      </c>
      <c r="B320" t="s">
        <v>258</v>
      </c>
      <c r="C320" t="s">
        <v>46</v>
      </c>
      <c r="D320" t="s">
        <v>47</v>
      </c>
      <c r="E320" t="s">
        <v>25</v>
      </c>
      <c r="F320" t="s">
        <v>26</v>
      </c>
      <c r="G320" t="s">
        <v>27</v>
      </c>
      <c r="H320" s="2">
        <v>31</v>
      </c>
      <c r="I320" s="2" t="str">
        <f>IF(Employee_Sample_Data[[#This Row],[Age]]&lt;31,"Youth",IF(55&lt;Employee_Sample_Data[[#This Row],[Age]],"Adult","Old"))</f>
        <v>Old</v>
      </c>
      <c r="J320" s="3">
        <v>42938</v>
      </c>
      <c r="K320" s="4">
        <v>55854</v>
      </c>
      <c r="L320" s="5">
        <v>0</v>
      </c>
      <c r="M320" t="s">
        <v>20</v>
      </c>
      <c r="N320" t="s">
        <v>59</v>
      </c>
    </row>
    <row r="321" spans="1:15" x14ac:dyDescent="0.35">
      <c r="A321" s="1" t="s">
        <v>433</v>
      </c>
      <c r="B321" t="s">
        <v>434</v>
      </c>
      <c r="C321" t="s">
        <v>42</v>
      </c>
      <c r="D321" t="s">
        <v>79</v>
      </c>
      <c r="E321" t="s">
        <v>34</v>
      </c>
      <c r="F321" t="s">
        <v>18</v>
      </c>
      <c r="G321" t="s">
        <v>27</v>
      </c>
      <c r="H321" s="2">
        <v>47</v>
      </c>
      <c r="I321" s="2" t="str">
        <f>IF(Employee_Sample_Data[[#This Row],[Age]]&lt;31,"Youth",IF(55&lt;Employee_Sample_Data[[#This Row],[Age]],"Adult","Old"))</f>
        <v>Old</v>
      </c>
      <c r="J321" s="3">
        <v>42928</v>
      </c>
      <c r="K321" s="4">
        <v>70996</v>
      </c>
      <c r="L321" s="5">
        <v>0</v>
      </c>
      <c r="M321" t="s">
        <v>28</v>
      </c>
      <c r="N321" t="s">
        <v>133</v>
      </c>
    </row>
    <row r="322" spans="1:15" x14ac:dyDescent="0.35">
      <c r="A322" s="1" t="s">
        <v>342</v>
      </c>
      <c r="B322" t="s">
        <v>343</v>
      </c>
      <c r="C322" t="s">
        <v>78</v>
      </c>
      <c r="D322" t="s">
        <v>68</v>
      </c>
      <c r="E322" t="s">
        <v>48</v>
      </c>
      <c r="F322" t="s">
        <v>18</v>
      </c>
      <c r="G322" t="s">
        <v>84</v>
      </c>
      <c r="H322" s="2">
        <v>28</v>
      </c>
      <c r="I322" s="2" t="str">
        <f>IF(Employee_Sample_Data[[#This Row],[Age]]&lt;31,"Youth",IF(55&lt;Employee_Sample_Data[[#This Row],[Age]],"Adult","Old"))</f>
        <v>Youth</v>
      </c>
      <c r="J322" s="3">
        <v>42922</v>
      </c>
      <c r="K322" s="4">
        <v>240488</v>
      </c>
      <c r="L322" s="5">
        <v>0.4</v>
      </c>
      <c r="M322" t="s">
        <v>92</v>
      </c>
      <c r="N322" t="s">
        <v>98</v>
      </c>
    </row>
    <row r="323" spans="1:15" x14ac:dyDescent="0.35">
      <c r="A323" s="1" t="s">
        <v>861</v>
      </c>
      <c r="B323" t="s">
        <v>862</v>
      </c>
      <c r="C323" t="s">
        <v>247</v>
      </c>
      <c r="D323" t="s">
        <v>16</v>
      </c>
      <c r="E323" t="s">
        <v>17</v>
      </c>
      <c r="F323" t="s">
        <v>26</v>
      </c>
      <c r="G323" t="s">
        <v>27</v>
      </c>
      <c r="H323" s="2">
        <v>37</v>
      </c>
      <c r="I323" s="2" t="str">
        <f>IF(Employee_Sample_Data[[#This Row],[Age]]&lt;31,"Youth",IF(55&lt;Employee_Sample_Data[[#This Row],[Age]],"Adult","Old"))</f>
        <v>Old</v>
      </c>
      <c r="J323" s="3">
        <v>42922</v>
      </c>
      <c r="K323" s="4">
        <v>96331</v>
      </c>
      <c r="L323" s="5">
        <v>0</v>
      </c>
      <c r="M323" t="s">
        <v>28</v>
      </c>
      <c r="N323" t="s">
        <v>73</v>
      </c>
    </row>
    <row r="324" spans="1:15" x14ac:dyDescent="0.35">
      <c r="A324" s="1" t="s">
        <v>1139</v>
      </c>
      <c r="B324" t="s">
        <v>1140</v>
      </c>
      <c r="C324" t="s">
        <v>32</v>
      </c>
      <c r="D324" t="s">
        <v>58</v>
      </c>
      <c r="E324" t="s">
        <v>34</v>
      </c>
      <c r="F324" t="s">
        <v>18</v>
      </c>
      <c r="G324" t="s">
        <v>27</v>
      </c>
      <c r="H324" s="2">
        <v>29</v>
      </c>
      <c r="I324" s="2" t="str">
        <f>IF(Employee_Sample_Data[[#This Row],[Age]]&lt;31,"Youth",IF(55&lt;Employee_Sample_Data[[#This Row],[Age]],"Adult","Old"))</f>
        <v>Youth</v>
      </c>
      <c r="J324" s="3">
        <v>42914</v>
      </c>
      <c r="K324" s="4">
        <v>197649</v>
      </c>
      <c r="L324" s="5">
        <v>0.2</v>
      </c>
      <c r="M324" t="s">
        <v>20</v>
      </c>
      <c r="N324" t="s">
        <v>87</v>
      </c>
    </row>
    <row r="325" spans="1:15" x14ac:dyDescent="0.35">
      <c r="A325" s="1" t="s">
        <v>1729</v>
      </c>
      <c r="B325" t="s">
        <v>1730</v>
      </c>
      <c r="C325" t="s">
        <v>32</v>
      </c>
      <c r="D325" t="s">
        <v>58</v>
      </c>
      <c r="E325" t="s">
        <v>17</v>
      </c>
      <c r="F325" t="s">
        <v>18</v>
      </c>
      <c r="G325" t="s">
        <v>35</v>
      </c>
      <c r="H325" s="2">
        <v>35</v>
      </c>
      <c r="I325" s="2" t="str">
        <f>IF(Employee_Sample_Data[[#This Row],[Age]]&lt;31,"Youth",IF(55&lt;Employee_Sample_Data[[#This Row],[Age]],"Adult","Old"))</f>
        <v>Old</v>
      </c>
      <c r="J325" s="3">
        <v>42912</v>
      </c>
      <c r="K325" s="4">
        <v>161269</v>
      </c>
      <c r="L325" s="5">
        <v>0.27</v>
      </c>
      <c r="M325" t="s">
        <v>20</v>
      </c>
      <c r="N325" t="s">
        <v>55</v>
      </c>
    </row>
    <row r="326" spans="1:15" x14ac:dyDescent="0.35">
      <c r="A326" s="1" t="s">
        <v>116</v>
      </c>
      <c r="B326" t="s">
        <v>117</v>
      </c>
      <c r="C326" t="s">
        <v>118</v>
      </c>
      <c r="D326" t="s">
        <v>16</v>
      </c>
      <c r="E326" t="s">
        <v>17</v>
      </c>
      <c r="F326" t="s">
        <v>26</v>
      </c>
      <c r="G326" t="s">
        <v>27</v>
      </c>
      <c r="H326" s="2">
        <v>28</v>
      </c>
      <c r="I326" s="2" t="str">
        <f>IF(Employee_Sample_Data[[#This Row],[Age]]&lt;31,"Youth",IF(55&lt;Employee_Sample_Data[[#This Row],[Age]],"Adult","Old"))</f>
        <v>Youth</v>
      </c>
      <c r="J326" s="3">
        <v>42911</v>
      </c>
      <c r="K326" s="4">
        <v>54775</v>
      </c>
      <c r="L326" s="5">
        <v>0</v>
      </c>
      <c r="M326" t="s">
        <v>20</v>
      </c>
      <c r="N326" t="s">
        <v>87</v>
      </c>
    </row>
    <row r="327" spans="1:15" x14ac:dyDescent="0.35">
      <c r="A327" s="1" t="s">
        <v>1652</v>
      </c>
      <c r="B327" t="s">
        <v>1653</v>
      </c>
      <c r="C327" t="s">
        <v>32</v>
      </c>
      <c r="D327" t="s">
        <v>79</v>
      </c>
      <c r="E327" t="s">
        <v>48</v>
      </c>
      <c r="F327" t="s">
        <v>26</v>
      </c>
      <c r="G327" t="s">
        <v>35</v>
      </c>
      <c r="H327" s="2">
        <v>33</v>
      </c>
      <c r="I327" s="2" t="str">
        <f>IF(Employee_Sample_Data[[#This Row],[Age]]&lt;31,"Youth",IF(55&lt;Employee_Sample_Data[[#This Row],[Age]],"Adult","Old"))</f>
        <v>Old</v>
      </c>
      <c r="J327" s="3">
        <v>42898</v>
      </c>
      <c r="K327" s="4">
        <v>164396</v>
      </c>
      <c r="L327" s="5">
        <v>0.28999999999999998</v>
      </c>
      <c r="M327" t="s">
        <v>20</v>
      </c>
      <c r="N327" t="s">
        <v>87</v>
      </c>
    </row>
    <row r="328" spans="1:15" x14ac:dyDescent="0.35">
      <c r="A328" s="1" t="s">
        <v>204</v>
      </c>
      <c r="B328" t="s">
        <v>1955</v>
      </c>
      <c r="C328" t="s">
        <v>32</v>
      </c>
      <c r="D328" t="s">
        <v>33</v>
      </c>
      <c r="E328" t="s">
        <v>48</v>
      </c>
      <c r="F328" t="s">
        <v>26</v>
      </c>
      <c r="G328" t="s">
        <v>27</v>
      </c>
      <c r="H328" s="2">
        <v>60</v>
      </c>
      <c r="I328" s="2" t="str">
        <f>IF(Employee_Sample_Data[[#This Row],[Age]]&lt;31,"Youth",IF(55&lt;Employee_Sample_Data[[#This Row],[Age]],"Adult","Old"))</f>
        <v>Adult</v>
      </c>
      <c r="J328" s="3">
        <v>42891</v>
      </c>
      <c r="K328" s="4">
        <v>158898</v>
      </c>
      <c r="L328" s="5">
        <v>0.18</v>
      </c>
      <c r="M328" t="s">
        <v>20</v>
      </c>
      <c r="N328" t="s">
        <v>55</v>
      </c>
    </row>
    <row r="329" spans="1:15" x14ac:dyDescent="0.35">
      <c r="A329" s="1" t="s">
        <v>140</v>
      </c>
      <c r="B329" t="s">
        <v>141</v>
      </c>
      <c r="C329" t="s">
        <v>142</v>
      </c>
      <c r="D329" t="s">
        <v>64</v>
      </c>
      <c r="E329" t="s">
        <v>34</v>
      </c>
      <c r="F329" t="s">
        <v>26</v>
      </c>
      <c r="G329" t="s">
        <v>27</v>
      </c>
      <c r="H329" s="2">
        <v>30</v>
      </c>
      <c r="I329" s="2" t="str">
        <f>IF(Employee_Sample_Data[[#This Row],[Age]]&lt;31,"Youth",IF(55&lt;Employee_Sample_Data[[#This Row],[Age]],"Adult","Old"))</f>
        <v>Youth</v>
      </c>
      <c r="J329" s="3">
        <v>42884</v>
      </c>
      <c r="K329" s="4">
        <v>86317</v>
      </c>
      <c r="L329" s="5">
        <v>0</v>
      </c>
      <c r="M329" t="s">
        <v>28</v>
      </c>
      <c r="N329" t="s">
        <v>133</v>
      </c>
      <c r="O329" s="3">
        <v>42932</v>
      </c>
    </row>
    <row r="330" spans="1:15" x14ac:dyDescent="0.35">
      <c r="A330" s="1" t="s">
        <v>919</v>
      </c>
      <c r="B330" t="s">
        <v>920</v>
      </c>
      <c r="C330" t="s">
        <v>276</v>
      </c>
      <c r="D330" t="s">
        <v>68</v>
      </c>
      <c r="E330" t="s">
        <v>25</v>
      </c>
      <c r="F330" t="s">
        <v>26</v>
      </c>
      <c r="G330" t="s">
        <v>84</v>
      </c>
      <c r="H330" s="2">
        <v>35</v>
      </c>
      <c r="I330" s="2" t="str">
        <f>IF(Employee_Sample_Data[[#This Row],[Age]]&lt;31,"Youth",IF(55&lt;Employee_Sample_Data[[#This Row],[Age]],"Adult","Old"))</f>
        <v>Old</v>
      </c>
      <c r="J330" s="3">
        <v>42878</v>
      </c>
      <c r="K330" s="4">
        <v>65566</v>
      </c>
      <c r="L330" s="5">
        <v>0</v>
      </c>
      <c r="M330" t="s">
        <v>20</v>
      </c>
      <c r="N330" t="s">
        <v>21</v>
      </c>
    </row>
    <row r="331" spans="1:15" x14ac:dyDescent="0.35">
      <c r="A331" s="1" t="s">
        <v>220</v>
      </c>
      <c r="B331" t="s">
        <v>221</v>
      </c>
      <c r="C331" t="s">
        <v>222</v>
      </c>
      <c r="D331" t="s">
        <v>68</v>
      </c>
      <c r="E331" t="s">
        <v>17</v>
      </c>
      <c r="F331" t="s">
        <v>18</v>
      </c>
      <c r="G331" t="s">
        <v>27</v>
      </c>
      <c r="H331" s="2">
        <v>30</v>
      </c>
      <c r="I331" s="2" t="str">
        <f>IF(Employee_Sample_Data[[#This Row],[Age]]&lt;31,"Youth",IF(55&lt;Employee_Sample_Data[[#This Row],[Age]],"Adult","Old"))</f>
        <v>Youth</v>
      </c>
      <c r="J331" s="3">
        <v>42877</v>
      </c>
      <c r="K331" s="4">
        <v>86858</v>
      </c>
      <c r="L331" s="5">
        <v>0</v>
      </c>
      <c r="M331" t="s">
        <v>28</v>
      </c>
      <c r="N331" t="s">
        <v>29</v>
      </c>
      <c r="O331" s="3">
        <v>43016</v>
      </c>
    </row>
    <row r="332" spans="1:15" x14ac:dyDescent="0.35">
      <c r="A332" s="1" t="s">
        <v>535</v>
      </c>
      <c r="B332" t="s">
        <v>536</v>
      </c>
      <c r="C332" t="s">
        <v>54</v>
      </c>
      <c r="D332" t="s">
        <v>58</v>
      </c>
      <c r="E332" t="s">
        <v>48</v>
      </c>
      <c r="F332" t="s">
        <v>26</v>
      </c>
      <c r="G332" t="s">
        <v>27</v>
      </c>
      <c r="H332" s="2">
        <v>28</v>
      </c>
      <c r="I332" s="2" t="str">
        <f>IF(Employee_Sample_Data[[#This Row],[Age]]&lt;31,"Youth",IF(55&lt;Employee_Sample_Data[[#This Row],[Age]],"Adult","Old"))</f>
        <v>Youth</v>
      </c>
      <c r="J332" s="3">
        <v>42867</v>
      </c>
      <c r="K332" s="4">
        <v>52069</v>
      </c>
      <c r="L332" s="5">
        <v>0</v>
      </c>
      <c r="M332" t="s">
        <v>28</v>
      </c>
      <c r="N332" t="s">
        <v>29</v>
      </c>
    </row>
    <row r="333" spans="1:15" x14ac:dyDescent="0.35">
      <c r="A333" s="1" t="s">
        <v>472</v>
      </c>
      <c r="B333" t="s">
        <v>473</v>
      </c>
      <c r="C333" t="s">
        <v>298</v>
      </c>
      <c r="D333" t="s">
        <v>16</v>
      </c>
      <c r="E333" t="s">
        <v>25</v>
      </c>
      <c r="F333" t="s">
        <v>26</v>
      </c>
      <c r="G333" t="s">
        <v>84</v>
      </c>
      <c r="H333" s="2">
        <v>29</v>
      </c>
      <c r="I333" s="2" t="str">
        <f>IF(Employee_Sample_Data[[#This Row],[Age]]&lt;31,"Youth",IF(55&lt;Employee_Sample_Data[[#This Row],[Age]],"Adult","Old"))</f>
        <v>Youth</v>
      </c>
      <c r="J333" s="3">
        <v>42866</v>
      </c>
      <c r="K333" s="4">
        <v>87536</v>
      </c>
      <c r="L333" s="5">
        <v>0</v>
      </c>
      <c r="M333" t="s">
        <v>20</v>
      </c>
      <c r="N333" t="s">
        <v>21</v>
      </c>
    </row>
    <row r="334" spans="1:15" x14ac:dyDescent="0.35">
      <c r="A334" s="1" t="s">
        <v>396</v>
      </c>
      <c r="B334" t="s">
        <v>397</v>
      </c>
      <c r="C334" t="s">
        <v>42</v>
      </c>
      <c r="D334" t="s">
        <v>47</v>
      </c>
      <c r="E334" t="s">
        <v>34</v>
      </c>
      <c r="F334" t="s">
        <v>26</v>
      </c>
      <c r="G334" t="s">
        <v>84</v>
      </c>
      <c r="H334" s="2">
        <v>61</v>
      </c>
      <c r="I334" s="2" t="str">
        <f>IF(Employee_Sample_Data[[#This Row],[Age]]&lt;31,"Youth",IF(55&lt;Employee_Sample_Data[[#This Row],[Age]],"Adult","Old"))</f>
        <v>Adult</v>
      </c>
      <c r="J334" s="3">
        <v>42858</v>
      </c>
      <c r="K334" s="4">
        <v>90855</v>
      </c>
      <c r="L334" s="5">
        <v>0</v>
      </c>
      <c r="M334" t="s">
        <v>92</v>
      </c>
      <c r="N334" t="s">
        <v>217</v>
      </c>
    </row>
    <row r="335" spans="1:15" x14ac:dyDescent="0.35">
      <c r="A335" s="1" t="s">
        <v>1489</v>
      </c>
      <c r="B335" t="s">
        <v>1490</v>
      </c>
      <c r="C335" t="s">
        <v>39</v>
      </c>
      <c r="D335" t="s">
        <v>16</v>
      </c>
      <c r="E335" t="s">
        <v>25</v>
      </c>
      <c r="F335" t="s">
        <v>18</v>
      </c>
      <c r="G335" t="s">
        <v>84</v>
      </c>
      <c r="H335" s="2">
        <v>46</v>
      </c>
      <c r="I335" s="2" t="str">
        <f>IF(Employee_Sample_Data[[#This Row],[Age]]&lt;31,"Youth",IF(55&lt;Employee_Sample_Data[[#This Row],[Age]],"Adult","Old"))</f>
        <v>Old</v>
      </c>
      <c r="J335" s="3">
        <v>42849</v>
      </c>
      <c r="K335" s="4">
        <v>77461</v>
      </c>
      <c r="L335" s="5">
        <v>0.09</v>
      </c>
      <c r="M335" t="s">
        <v>92</v>
      </c>
      <c r="N335" t="s">
        <v>217</v>
      </c>
    </row>
    <row r="336" spans="1:15" x14ac:dyDescent="0.35">
      <c r="A336" s="1" t="s">
        <v>1329</v>
      </c>
      <c r="B336" t="s">
        <v>1330</v>
      </c>
      <c r="C336" t="s">
        <v>123</v>
      </c>
      <c r="D336" t="s">
        <v>79</v>
      </c>
      <c r="E336" t="s">
        <v>48</v>
      </c>
      <c r="F336" t="s">
        <v>18</v>
      </c>
      <c r="G336" t="s">
        <v>35</v>
      </c>
      <c r="H336" s="2">
        <v>39</v>
      </c>
      <c r="I336" s="2" t="str">
        <f>IF(Employee_Sample_Data[[#This Row],[Age]]&lt;31,"Youth",IF(55&lt;Employee_Sample_Data[[#This Row],[Age]],"Adult","Old"))</f>
        <v>Old</v>
      </c>
      <c r="J336" s="3">
        <v>42843</v>
      </c>
      <c r="K336" s="4">
        <v>58745</v>
      </c>
      <c r="L336" s="5">
        <v>0</v>
      </c>
      <c r="M336" t="s">
        <v>20</v>
      </c>
      <c r="N336" t="s">
        <v>59</v>
      </c>
    </row>
    <row r="337" spans="1:15" x14ac:dyDescent="0.35">
      <c r="A337" s="1" t="s">
        <v>1635</v>
      </c>
      <c r="B337" t="s">
        <v>1636</v>
      </c>
      <c r="C337" t="s">
        <v>1982</v>
      </c>
      <c r="D337" t="s">
        <v>64</v>
      </c>
      <c r="E337" t="s">
        <v>25</v>
      </c>
      <c r="F337" t="s">
        <v>18</v>
      </c>
      <c r="G337" t="s">
        <v>27</v>
      </c>
      <c r="H337" s="2">
        <v>32</v>
      </c>
      <c r="I337" s="2" t="str">
        <f>IF(Employee_Sample_Data[[#This Row],[Age]]&lt;31,"Youth",IF(55&lt;Employee_Sample_Data[[#This Row],[Age]],"Adult","Old"))</f>
        <v>Old</v>
      </c>
      <c r="J337" s="3">
        <v>42839</v>
      </c>
      <c r="K337" s="4">
        <v>154956</v>
      </c>
      <c r="L337" s="5">
        <v>0.13</v>
      </c>
      <c r="M337" t="s">
        <v>20</v>
      </c>
      <c r="N337" t="s">
        <v>43</v>
      </c>
    </row>
    <row r="338" spans="1:15" x14ac:dyDescent="0.35">
      <c r="A338" s="1" t="s">
        <v>605</v>
      </c>
      <c r="B338" t="s">
        <v>606</v>
      </c>
      <c r="C338" t="s">
        <v>1982</v>
      </c>
      <c r="D338" t="s">
        <v>16</v>
      </c>
      <c r="E338" t="s">
        <v>25</v>
      </c>
      <c r="F338" t="s">
        <v>18</v>
      </c>
      <c r="G338" t="s">
        <v>27</v>
      </c>
      <c r="H338" s="2">
        <v>39</v>
      </c>
      <c r="I338" s="2" t="str">
        <f>IF(Employee_Sample_Data[[#This Row],[Age]]&lt;31,"Youth",IF(55&lt;Employee_Sample_Data[[#This Row],[Age]],"Adult","Old"))</f>
        <v>Old</v>
      </c>
      <c r="J338" s="3">
        <v>42819</v>
      </c>
      <c r="K338" s="4">
        <v>135325</v>
      </c>
      <c r="L338" s="5">
        <v>0.14000000000000001</v>
      </c>
      <c r="M338" t="s">
        <v>20</v>
      </c>
      <c r="N338" t="s">
        <v>43</v>
      </c>
    </row>
    <row r="339" spans="1:15" x14ac:dyDescent="0.35">
      <c r="A339" s="1" t="s">
        <v>495</v>
      </c>
      <c r="B339" t="s">
        <v>496</v>
      </c>
      <c r="C339" t="s">
        <v>1982</v>
      </c>
      <c r="D339" t="s">
        <v>47</v>
      </c>
      <c r="E339" t="s">
        <v>25</v>
      </c>
      <c r="F339" t="s">
        <v>26</v>
      </c>
      <c r="G339" t="s">
        <v>35</v>
      </c>
      <c r="H339" s="2">
        <v>29</v>
      </c>
      <c r="I339" s="2" t="str">
        <f>IF(Employee_Sample_Data[[#This Row],[Age]]&lt;31,"Youth",IF(55&lt;Employee_Sample_Data[[#This Row],[Age]],"Adult","Old"))</f>
        <v>Youth</v>
      </c>
      <c r="J339" s="3">
        <v>42810</v>
      </c>
      <c r="K339" s="4">
        <v>151413</v>
      </c>
      <c r="L339" s="5">
        <v>0.15</v>
      </c>
      <c r="M339" t="s">
        <v>20</v>
      </c>
      <c r="N339" t="s">
        <v>21</v>
      </c>
    </row>
    <row r="340" spans="1:15" x14ac:dyDescent="0.35">
      <c r="A340" s="1" t="s">
        <v>358</v>
      </c>
      <c r="B340" t="s">
        <v>359</v>
      </c>
      <c r="C340" t="s">
        <v>78</v>
      </c>
      <c r="D340" t="s">
        <v>64</v>
      </c>
      <c r="E340" t="s">
        <v>48</v>
      </c>
      <c r="F340" t="s">
        <v>18</v>
      </c>
      <c r="G340" t="s">
        <v>27</v>
      </c>
      <c r="H340" s="2">
        <v>61</v>
      </c>
      <c r="I340" s="2" t="str">
        <f>IF(Employee_Sample_Data[[#This Row],[Age]]&lt;31,"Youth",IF(55&lt;Employee_Sample_Data[[#This Row],[Age]],"Adult","Old"))</f>
        <v>Adult</v>
      </c>
      <c r="J340" s="3">
        <v>42804</v>
      </c>
      <c r="K340" s="4">
        <v>196951</v>
      </c>
      <c r="L340" s="5">
        <v>0.33</v>
      </c>
      <c r="M340" t="s">
        <v>28</v>
      </c>
      <c r="N340" t="s">
        <v>113</v>
      </c>
    </row>
    <row r="341" spans="1:15" x14ac:dyDescent="0.35">
      <c r="A341" s="1" t="s">
        <v>1278</v>
      </c>
      <c r="B341" t="s">
        <v>1279</v>
      </c>
      <c r="C341" t="s">
        <v>32</v>
      </c>
      <c r="D341" t="s">
        <v>79</v>
      </c>
      <c r="E341" t="s">
        <v>25</v>
      </c>
      <c r="F341" t="s">
        <v>18</v>
      </c>
      <c r="G341" t="s">
        <v>27</v>
      </c>
      <c r="H341" s="2">
        <v>35</v>
      </c>
      <c r="I341" s="2" t="str">
        <f>IF(Employee_Sample_Data[[#This Row],[Age]]&lt;31,"Youth",IF(55&lt;Employee_Sample_Data[[#This Row],[Age]],"Adult","Old"))</f>
        <v>Old</v>
      </c>
      <c r="J341" s="3">
        <v>42800</v>
      </c>
      <c r="K341" s="4">
        <v>171426</v>
      </c>
      <c r="L341" s="5">
        <v>0.15</v>
      </c>
      <c r="M341" t="s">
        <v>28</v>
      </c>
      <c r="N341" t="s">
        <v>113</v>
      </c>
      <c r="O341" s="3">
        <v>43000</v>
      </c>
    </row>
    <row r="342" spans="1:15" x14ac:dyDescent="0.35">
      <c r="A342" s="1" t="s">
        <v>722</v>
      </c>
      <c r="B342" t="s">
        <v>723</v>
      </c>
      <c r="C342" t="s">
        <v>32</v>
      </c>
      <c r="D342" t="s">
        <v>58</v>
      </c>
      <c r="E342" t="s">
        <v>25</v>
      </c>
      <c r="F342" t="s">
        <v>26</v>
      </c>
      <c r="G342" t="s">
        <v>35</v>
      </c>
      <c r="H342" s="2">
        <v>29</v>
      </c>
      <c r="I342" s="2" t="str">
        <f>IF(Employee_Sample_Data[[#This Row],[Age]]&lt;31,"Youth",IF(55&lt;Employee_Sample_Data[[#This Row],[Age]],"Adult","Old"))</f>
        <v>Youth</v>
      </c>
      <c r="J342" s="3">
        <v>42785</v>
      </c>
      <c r="K342" s="4">
        <v>181854</v>
      </c>
      <c r="L342" s="5">
        <v>0.28999999999999998</v>
      </c>
      <c r="M342" t="s">
        <v>20</v>
      </c>
      <c r="N342" t="s">
        <v>21</v>
      </c>
      <c r="O342" s="3">
        <v>43945</v>
      </c>
    </row>
    <row r="343" spans="1:15" x14ac:dyDescent="0.35">
      <c r="A343" s="1" t="s">
        <v>749</v>
      </c>
      <c r="B343" t="s">
        <v>750</v>
      </c>
      <c r="C343" t="s">
        <v>461</v>
      </c>
      <c r="D343" t="s">
        <v>16</v>
      </c>
      <c r="E343" t="s">
        <v>34</v>
      </c>
      <c r="F343" t="s">
        <v>26</v>
      </c>
      <c r="G343" t="s">
        <v>27</v>
      </c>
      <c r="H343" s="2">
        <v>31</v>
      </c>
      <c r="I343" s="2" t="str">
        <f>IF(Employee_Sample_Data[[#This Row],[Age]]&lt;31,"Youth",IF(55&lt;Employee_Sample_Data[[#This Row],[Age]],"Adult","Old"))</f>
        <v>Old</v>
      </c>
      <c r="J343" s="3">
        <v>42780</v>
      </c>
      <c r="K343" s="4">
        <v>95963</v>
      </c>
      <c r="L343" s="5">
        <v>0</v>
      </c>
      <c r="M343" t="s">
        <v>28</v>
      </c>
      <c r="N343" t="s">
        <v>133</v>
      </c>
    </row>
    <row r="344" spans="1:15" x14ac:dyDescent="0.35">
      <c r="A344" s="1" t="s">
        <v>1528</v>
      </c>
      <c r="B344" t="s">
        <v>1529</v>
      </c>
      <c r="C344" t="s">
        <v>42</v>
      </c>
      <c r="D344" t="s">
        <v>79</v>
      </c>
      <c r="E344" t="s">
        <v>25</v>
      </c>
      <c r="F344" t="s">
        <v>26</v>
      </c>
      <c r="G344" t="s">
        <v>27</v>
      </c>
      <c r="H344" s="2">
        <v>63</v>
      </c>
      <c r="I344" s="2" t="str">
        <f>IF(Employee_Sample_Data[[#This Row],[Age]]&lt;31,"Youth",IF(55&lt;Employee_Sample_Data[[#This Row],[Age]],"Adult","Old"))</f>
        <v>Adult</v>
      </c>
      <c r="J344" s="3">
        <v>42778</v>
      </c>
      <c r="K344" s="4">
        <v>77629</v>
      </c>
      <c r="L344" s="5">
        <v>0</v>
      </c>
      <c r="M344" t="s">
        <v>28</v>
      </c>
      <c r="N344" t="s">
        <v>113</v>
      </c>
    </row>
    <row r="345" spans="1:15" x14ac:dyDescent="0.35">
      <c r="A345" s="1" t="s">
        <v>1471</v>
      </c>
      <c r="B345" t="s">
        <v>1472</v>
      </c>
      <c r="C345" t="s">
        <v>276</v>
      </c>
      <c r="D345" t="s">
        <v>68</v>
      </c>
      <c r="E345" t="s">
        <v>34</v>
      </c>
      <c r="F345" t="s">
        <v>18</v>
      </c>
      <c r="G345" t="s">
        <v>27</v>
      </c>
      <c r="H345" s="2">
        <v>51</v>
      </c>
      <c r="I345" s="2" t="str">
        <f>IF(Employee_Sample_Data[[#This Row],[Age]]&lt;31,"Youth",IF(55&lt;Employee_Sample_Data[[#This Row],[Age]],"Adult","Old"))</f>
        <v>Old</v>
      </c>
      <c r="J345" s="3">
        <v>42777</v>
      </c>
      <c r="K345" s="4">
        <v>87036</v>
      </c>
      <c r="L345" s="5">
        <v>0</v>
      </c>
      <c r="M345" t="s">
        <v>28</v>
      </c>
      <c r="N345" t="s">
        <v>29</v>
      </c>
    </row>
    <row r="346" spans="1:15" x14ac:dyDescent="0.35">
      <c r="A346" s="1" t="s">
        <v>1743</v>
      </c>
      <c r="B346" t="s">
        <v>1744</v>
      </c>
      <c r="C346" t="s">
        <v>206</v>
      </c>
      <c r="D346" t="s">
        <v>16</v>
      </c>
      <c r="E346" t="s">
        <v>48</v>
      </c>
      <c r="F346" t="s">
        <v>26</v>
      </c>
      <c r="G346" t="s">
        <v>84</v>
      </c>
      <c r="H346" s="2">
        <v>30</v>
      </c>
      <c r="I346" s="2" t="str">
        <f>IF(Employee_Sample_Data[[#This Row],[Age]]&lt;31,"Youth",IF(55&lt;Employee_Sample_Data[[#This Row],[Age]],"Adult","Old"))</f>
        <v>Youth</v>
      </c>
      <c r="J346" s="3">
        <v>42777</v>
      </c>
      <c r="K346" s="4">
        <v>92058</v>
      </c>
      <c r="L346" s="5">
        <v>0</v>
      </c>
      <c r="M346" t="s">
        <v>20</v>
      </c>
      <c r="N346" t="s">
        <v>59</v>
      </c>
    </row>
    <row r="347" spans="1:15" x14ac:dyDescent="0.35">
      <c r="A347" s="1" t="s">
        <v>733</v>
      </c>
      <c r="B347" t="s">
        <v>734</v>
      </c>
      <c r="C347" t="s">
        <v>276</v>
      </c>
      <c r="D347" t="s">
        <v>68</v>
      </c>
      <c r="E347" t="s">
        <v>34</v>
      </c>
      <c r="F347" t="s">
        <v>18</v>
      </c>
      <c r="G347" t="s">
        <v>27</v>
      </c>
      <c r="H347" s="2">
        <v>35</v>
      </c>
      <c r="I347" s="2" t="str">
        <f>IF(Employee_Sample_Data[[#This Row],[Age]]&lt;31,"Youth",IF(55&lt;Employee_Sample_Data[[#This Row],[Age]],"Adult","Old"))</f>
        <v>Old</v>
      </c>
      <c r="J347" s="3">
        <v>42776</v>
      </c>
      <c r="K347" s="4">
        <v>60132</v>
      </c>
      <c r="L347" s="5">
        <v>0</v>
      </c>
      <c r="M347" t="s">
        <v>28</v>
      </c>
      <c r="N347" t="s">
        <v>29</v>
      </c>
    </row>
    <row r="348" spans="1:15" x14ac:dyDescent="0.35">
      <c r="A348" s="1" t="s">
        <v>1160</v>
      </c>
      <c r="B348" t="s">
        <v>1161</v>
      </c>
      <c r="C348" t="s">
        <v>1982</v>
      </c>
      <c r="D348" t="s">
        <v>33</v>
      </c>
      <c r="E348" t="s">
        <v>48</v>
      </c>
      <c r="F348" t="s">
        <v>18</v>
      </c>
      <c r="G348" t="s">
        <v>84</v>
      </c>
      <c r="H348" s="2">
        <v>55</v>
      </c>
      <c r="I348" s="2" t="str">
        <f>IF(Employee_Sample_Data[[#This Row],[Age]]&lt;31,"Youth",IF(55&lt;Employee_Sample_Data[[#This Row],[Age]],"Adult","Old"))</f>
        <v>Old</v>
      </c>
      <c r="J348" s="3">
        <v>42772</v>
      </c>
      <c r="K348" s="4">
        <v>144986</v>
      </c>
      <c r="L348" s="5">
        <v>0.12</v>
      </c>
      <c r="M348" t="s">
        <v>20</v>
      </c>
      <c r="N348" t="s">
        <v>43</v>
      </c>
    </row>
    <row r="349" spans="1:15" x14ac:dyDescent="0.35">
      <c r="A349" s="1" t="s">
        <v>1637</v>
      </c>
      <c r="B349" t="s">
        <v>1638</v>
      </c>
      <c r="C349" t="s">
        <v>1982</v>
      </c>
      <c r="D349" t="s">
        <v>79</v>
      </c>
      <c r="E349" t="s">
        <v>25</v>
      </c>
      <c r="F349" t="s">
        <v>26</v>
      </c>
      <c r="G349" t="s">
        <v>27</v>
      </c>
      <c r="H349" s="2">
        <v>32</v>
      </c>
      <c r="I349" s="2" t="str">
        <f>IF(Employee_Sample_Data[[#This Row],[Age]]&lt;31,"Youth",IF(55&lt;Employee_Sample_Data[[#This Row],[Age]],"Adult","Old"))</f>
        <v>Old</v>
      </c>
      <c r="J349" s="3">
        <v>42764</v>
      </c>
      <c r="K349" s="4">
        <v>143970</v>
      </c>
      <c r="L349" s="5">
        <v>0.12</v>
      </c>
      <c r="M349" t="s">
        <v>20</v>
      </c>
      <c r="N349" t="s">
        <v>21</v>
      </c>
      <c r="O349" s="3">
        <v>43078</v>
      </c>
    </row>
    <row r="350" spans="1:15" x14ac:dyDescent="0.35">
      <c r="A350" s="1" t="s">
        <v>1177</v>
      </c>
      <c r="B350" t="s">
        <v>1178</v>
      </c>
      <c r="C350" t="s">
        <v>142</v>
      </c>
      <c r="D350" t="s">
        <v>64</v>
      </c>
      <c r="E350" t="s">
        <v>48</v>
      </c>
      <c r="F350" t="s">
        <v>18</v>
      </c>
      <c r="G350" t="s">
        <v>35</v>
      </c>
      <c r="H350" s="2">
        <v>30</v>
      </c>
      <c r="I350" s="2" t="str">
        <f>IF(Employee_Sample_Data[[#This Row],[Age]]&lt;31,"Youth",IF(55&lt;Employee_Sample_Data[[#This Row],[Age]],"Adult","Old"))</f>
        <v>Youth</v>
      </c>
      <c r="J350" s="3">
        <v>42761</v>
      </c>
      <c r="K350" s="4">
        <v>88663</v>
      </c>
      <c r="L350" s="5">
        <v>0</v>
      </c>
      <c r="M350" t="s">
        <v>20</v>
      </c>
      <c r="N350" t="s">
        <v>43</v>
      </c>
    </row>
    <row r="351" spans="1:15" x14ac:dyDescent="0.35">
      <c r="A351" s="1" t="s">
        <v>44</v>
      </c>
      <c r="B351" t="s">
        <v>45</v>
      </c>
      <c r="C351" t="s">
        <v>46</v>
      </c>
      <c r="D351" t="s">
        <v>47</v>
      </c>
      <c r="E351" t="s">
        <v>48</v>
      </c>
      <c r="F351" t="s">
        <v>26</v>
      </c>
      <c r="G351" t="s">
        <v>27</v>
      </c>
      <c r="H351" s="2">
        <v>57</v>
      </c>
      <c r="I351" s="2" t="str">
        <f>IF(Employee_Sample_Data[[#This Row],[Age]]&lt;31,"Youth",IF(55&lt;Employee_Sample_Data[[#This Row],[Age]],"Adult","Old"))</f>
        <v>Adult</v>
      </c>
      <c r="J351" s="3">
        <v>42759</v>
      </c>
      <c r="K351" s="4">
        <v>50994</v>
      </c>
      <c r="L351" s="5">
        <v>0</v>
      </c>
      <c r="M351" t="s">
        <v>28</v>
      </c>
      <c r="N351" t="s">
        <v>29</v>
      </c>
    </row>
    <row r="352" spans="1:15" x14ac:dyDescent="0.35">
      <c r="A352" s="1" t="s">
        <v>1320</v>
      </c>
      <c r="B352" t="s">
        <v>1403</v>
      </c>
      <c r="C352" t="s">
        <v>1982</v>
      </c>
      <c r="D352" t="s">
        <v>58</v>
      </c>
      <c r="E352" t="s">
        <v>48</v>
      </c>
      <c r="F352" t="s">
        <v>18</v>
      </c>
      <c r="G352" t="s">
        <v>19</v>
      </c>
      <c r="H352" s="2">
        <v>31</v>
      </c>
      <c r="I352" s="2" t="str">
        <f>IF(Employee_Sample_Data[[#This Row],[Age]]&lt;31,"Youth",IF(55&lt;Employee_Sample_Data[[#This Row],[Age]],"Adult","Old"))</f>
        <v>Old</v>
      </c>
      <c r="J352" s="3">
        <v>42755</v>
      </c>
      <c r="K352" s="4">
        <v>124629</v>
      </c>
      <c r="L352" s="5">
        <v>0.1</v>
      </c>
      <c r="M352" t="s">
        <v>20</v>
      </c>
      <c r="N352" t="s">
        <v>87</v>
      </c>
    </row>
    <row r="353" spans="1:15" x14ac:dyDescent="0.35">
      <c r="A353" s="1" t="s">
        <v>517</v>
      </c>
      <c r="B353" t="s">
        <v>518</v>
      </c>
      <c r="C353" t="s">
        <v>54</v>
      </c>
      <c r="D353" t="s">
        <v>33</v>
      </c>
      <c r="E353" t="s">
        <v>25</v>
      </c>
      <c r="F353" t="s">
        <v>18</v>
      </c>
      <c r="G353" t="s">
        <v>35</v>
      </c>
      <c r="H353" s="2">
        <v>51</v>
      </c>
      <c r="I353" s="2" t="str">
        <f>IF(Employee_Sample_Data[[#This Row],[Age]]&lt;31,"Youth",IF(55&lt;Employee_Sample_Data[[#This Row],[Age]],"Adult","Old"))</f>
        <v>Old</v>
      </c>
      <c r="J353" s="3">
        <v>42753</v>
      </c>
      <c r="K353" s="4">
        <v>53799</v>
      </c>
      <c r="L353" s="5">
        <v>0</v>
      </c>
      <c r="M353" t="s">
        <v>20</v>
      </c>
      <c r="N353" t="s">
        <v>87</v>
      </c>
    </row>
    <row r="354" spans="1:15" x14ac:dyDescent="0.35">
      <c r="A354" s="1" t="s">
        <v>268</v>
      </c>
      <c r="B354" t="s">
        <v>1306</v>
      </c>
      <c r="C354" t="s">
        <v>371</v>
      </c>
      <c r="D354" t="s">
        <v>16</v>
      </c>
      <c r="E354" t="s">
        <v>25</v>
      </c>
      <c r="F354" t="s">
        <v>26</v>
      </c>
      <c r="G354" t="s">
        <v>27</v>
      </c>
      <c r="H354" s="2">
        <v>43</v>
      </c>
      <c r="I354" s="2" t="str">
        <f>IF(Employee_Sample_Data[[#This Row],[Age]]&lt;31,"Youth",IF(55&lt;Employee_Sample_Data[[#This Row],[Age]],"Adult","Old"))</f>
        <v>Old</v>
      </c>
      <c r="J354" s="3">
        <v>42753</v>
      </c>
      <c r="K354" s="4">
        <v>86417</v>
      </c>
      <c r="L354" s="5">
        <v>0</v>
      </c>
      <c r="M354" t="s">
        <v>20</v>
      </c>
      <c r="N354" t="s">
        <v>36</v>
      </c>
    </row>
    <row r="355" spans="1:15" x14ac:dyDescent="0.35">
      <c r="A355" s="1" t="s">
        <v>1946</v>
      </c>
      <c r="B355" t="s">
        <v>1947</v>
      </c>
      <c r="C355" t="s">
        <v>42</v>
      </c>
      <c r="D355" t="s">
        <v>79</v>
      </c>
      <c r="E355" t="s">
        <v>34</v>
      </c>
      <c r="F355" t="s">
        <v>18</v>
      </c>
      <c r="G355" t="s">
        <v>84</v>
      </c>
      <c r="H355" s="2">
        <v>35</v>
      </c>
      <c r="I355" s="2" t="str">
        <f>IF(Employee_Sample_Data[[#This Row],[Age]]&lt;31,"Youth",IF(55&lt;Employee_Sample_Data[[#This Row],[Age]],"Adult","Old"))</f>
        <v>Old</v>
      </c>
      <c r="J355" s="3">
        <v>42745</v>
      </c>
      <c r="K355" s="4">
        <v>80622</v>
      </c>
      <c r="L355" s="5">
        <v>0</v>
      </c>
      <c r="M355" t="s">
        <v>20</v>
      </c>
      <c r="N355" t="s">
        <v>59</v>
      </c>
    </row>
    <row r="356" spans="1:15" x14ac:dyDescent="0.35">
      <c r="A356" s="1" t="s">
        <v>1514</v>
      </c>
      <c r="B356" t="s">
        <v>1515</v>
      </c>
      <c r="C356" t="s">
        <v>42</v>
      </c>
      <c r="D356" t="s">
        <v>47</v>
      </c>
      <c r="E356" t="s">
        <v>34</v>
      </c>
      <c r="F356" t="s">
        <v>18</v>
      </c>
      <c r="G356" t="s">
        <v>84</v>
      </c>
      <c r="H356" s="2">
        <v>53</v>
      </c>
      <c r="I356" s="2" t="str">
        <f>IF(Employee_Sample_Data[[#This Row],[Age]]&lt;31,"Youth",IF(55&lt;Employee_Sample_Data[[#This Row],[Age]],"Adult","Old"))</f>
        <v>Old</v>
      </c>
      <c r="J356" s="3">
        <v>42744</v>
      </c>
      <c r="K356" s="4">
        <v>75769</v>
      </c>
      <c r="L356" s="5">
        <v>0</v>
      </c>
      <c r="M356" t="s">
        <v>92</v>
      </c>
      <c r="N356" t="s">
        <v>93</v>
      </c>
      <c r="O356" s="3">
        <v>44029</v>
      </c>
    </row>
    <row r="357" spans="1:15" x14ac:dyDescent="0.35">
      <c r="A357" s="1" t="s">
        <v>507</v>
      </c>
      <c r="B357" t="s">
        <v>508</v>
      </c>
      <c r="C357" t="s">
        <v>78</v>
      </c>
      <c r="D357" t="s">
        <v>79</v>
      </c>
      <c r="E357" t="s">
        <v>34</v>
      </c>
      <c r="F357" t="s">
        <v>18</v>
      </c>
      <c r="G357" t="s">
        <v>35</v>
      </c>
      <c r="H357" s="2">
        <v>29</v>
      </c>
      <c r="I357" s="2" t="str">
        <f>IF(Employee_Sample_Data[[#This Row],[Age]]&lt;31,"Youth",IF(55&lt;Employee_Sample_Data[[#This Row],[Age]],"Adult","Old"))</f>
        <v>Youth</v>
      </c>
      <c r="J357" s="3">
        <v>42740</v>
      </c>
      <c r="K357" s="4">
        <v>190401</v>
      </c>
      <c r="L357" s="5">
        <v>0.37</v>
      </c>
      <c r="M357" t="s">
        <v>20</v>
      </c>
      <c r="N357" t="s">
        <v>87</v>
      </c>
    </row>
    <row r="358" spans="1:15" x14ac:dyDescent="0.35">
      <c r="A358" s="1" t="s">
        <v>791</v>
      </c>
      <c r="B358" t="s">
        <v>792</v>
      </c>
      <c r="C358" t="s">
        <v>32</v>
      </c>
      <c r="D358" t="s">
        <v>68</v>
      </c>
      <c r="E358" t="s">
        <v>48</v>
      </c>
      <c r="F358" t="s">
        <v>18</v>
      </c>
      <c r="G358" t="s">
        <v>84</v>
      </c>
      <c r="H358" s="2">
        <v>60</v>
      </c>
      <c r="I358" s="2" t="str">
        <f>IF(Employee_Sample_Data[[#This Row],[Age]]&lt;31,"Youth",IF(55&lt;Employee_Sample_Data[[#This Row],[Age]],"Adult","Old"))</f>
        <v>Adult</v>
      </c>
      <c r="J358" s="3">
        <v>42739</v>
      </c>
      <c r="K358" s="4">
        <v>178502</v>
      </c>
      <c r="L358" s="5">
        <v>0.2</v>
      </c>
      <c r="M358" t="s">
        <v>20</v>
      </c>
      <c r="N358" t="s">
        <v>59</v>
      </c>
    </row>
    <row r="359" spans="1:15" x14ac:dyDescent="0.35">
      <c r="A359" s="1" t="s">
        <v>1658</v>
      </c>
      <c r="B359" t="s">
        <v>1659</v>
      </c>
      <c r="C359" t="s">
        <v>51</v>
      </c>
      <c r="D359" t="s">
        <v>64</v>
      </c>
      <c r="E359" t="s">
        <v>34</v>
      </c>
      <c r="F359" t="s">
        <v>18</v>
      </c>
      <c r="G359" t="s">
        <v>27</v>
      </c>
      <c r="H359" s="2">
        <v>32</v>
      </c>
      <c r="I359" s="2" t="str">
        <f>IF(Employee_Sample_Data[[#This Row],[Age]]&lt;31,"Youth",IF(55&lt;Employee_Sample_Data[[#This Row],[Age]],"Adult","Old"))</f>
        <v>Old</v>
      </c>
      <c r="J359" s="3">
        <v>42738</v>
      </c>
      <c r="K359" s="4">
        <v>101870</v>
      </c>
      <c r="L359" s="5">
        <v>0.1</v>
      </c>
      <c r="M359" t="s">
        <v>20</v>
      </c>
      <c r="N359" t="s">
        <v>43</v>
      </c>
    </row>
    <row r="360" spans="1:15" x14ac:dyDescent="0.35">
      <c r="A360" s="1" t="s">
        <v>431</v>
      </c>
      <c r="B360" t="s">
        <v>432</v>
      </c>
      <c r="C360" t="s">
        <v>118</v>
      </c>
      <c r="D360" t="s">
        <v>16</v>
      </c>
      <c r="E360" t="s">
        <v>25</v>
      </c>
      <c r="F360" t="s">
        <v>18</v>
      </c>
      <c r="G360" t="s">
        <v>35</v>
      </c>
      <c r="H360" s="2">
        <v>54</v>
      </c>
      <c r="I360" s="2" t="str">
        <f>IF(Employee_Sample_Data[[#This Row],[Age]]&lt;31,"Youth",IF(55&lt;Employee_Sample_Data[[#This Row],[Age]],"Adult","Old"))</f>
        <v>Old</v>
      </c>
      <c r="J360" s="3">
        <v>42731</v>
      </c>
      <c r="K360" s="4">
        <v>41673</v>
      </c>
      <c r="L360" s="5">
        <v>0</v>
      </c>
      <c r="M360" t="s">
        <v>20</v>
      </c>
      <c r="N360" t="s">
        <v>55</v>
      </c>
    </row>
    <row r="361" spans="1:15" x14ac:dyDescent="0.35">
      <c r="A361" s="1" t="s">
        <v>406</v>
      </c>
      <c r="B361" t="s">
        <v>407</v>
      </c>
      <c r="C361" t="s">
        <v>293</v>
      </c>
      <c r="D361" t="s">
        <v>47</v>
      </c>
      <c r="E361" t="s">
        <v>17</v>
      </c>
      <c r="F361" t="s">
        <v>18</v>
      </c>
      <c r="G361" t="s">
        <v>35</v>
      </c>
      <c r="H361" s="2">
        <v>30</v>
      </c>
      <c r="I361" s="2" t="str">
        <f>IF(Employee_Sample_Data[[#This Row],[Age]]&lt;31,"Youth",IF(55&lt;Employee_Sample_Data[[#This Row],[Age]],"Adult","Old"))</f>
        <v>Youth</v>
      </c>
      <c r="J361" s="3">
        <v>42722</v>
      </c>
      <c r="K361" s="4">
        <v>89458</v>
      </c>
      <c r="L361" s="5">
        <v>0</v>
      </c>
      <c r="M361" t="s">
        <v>20</v>
      </c>
      <c r="N361" t="s">
        <v>59</v>
      </c>
    </row>
    <row r="362" spans="1:15" x14ac:dyDescent="0.35">
      <c r="A362" s="1" t="s">
        <v>921</v>
      </c>
      <c r="B362" t="s">
        <v>1176</v>
      </c>
      <c r="C362" t="s">
        <v>54</v>
      </c>
      <c r="D362" t="s">
        <v>47</v>
      </c>
      <c r="E362" t="s">
        <v>48</v>
      </c>
      <c r="F362" t="s">
        <v>26</v>
      </c>
      <c r="G362" t="s">
        <v>27</v>
      </c>
      <c r="H362" s="2">
        <v>40</v>
      </c>
      <c r="I362" s="2" t="str">
        <f>IF(Employee_Sample_Data[[#This Row],[Age]]&lt;31,"Youth",IF(55&lt;Employee_Sample_Data[[#This Row],[Age]],"Adult","Old"))</f>
        <v>Old</v>
      </c>
      <c r="J362" s="3">
        <v>42721</v>
      </c>
      <c r="K362" s="4">
        <v>50733</v>
      </c>
      <c r="L362" s="5">
        <v>0</v>
      </c>
      <c r="M362" t="s">
        <v>20</v>
      </c>
      <c r="N362" t="s">
        <v>55</v>
      </c>
    </row>
    <row r="363" spans="1:15" x14ac:dyDescent="0.35">
      <c r="A363" s="1" t="s">
        <v>1335</v>
      </c>
      <c r="B363" t="s">
        <v>1336</v>
      </c>
      <c r="C363" t="s">
        <v>123</v>
      </c>
      <c r="D363" t="s">
        <v>33</v>
      </c>
      <c r="E363" t="s">
        <v>25</v>
      </c>
      <c r="F363" t="s">
        <v>18</v>
      </c>
      <c r="G363" t="s">
        <v>27</v>
      </c>
      <c r="H363" s="2">
        <v>45</v>
      </c>
      <c r="I363" s="2" t="str">
        <f>IF(Employee_Sample_Data[[#This Row],[Age]]&lt;31,"Youth",IF(55&lt;Employee_Sample_Data[[#This Row],[Age]],"Adult","Old"))</f>
        <v>Old</v>
      </c>
      <c r="J363" s="3">
        <v>42711</v>
      </c>
      <c r="K363" s="4">
        <v>71454</v>
      </c>
      <c r="L363" s="5">
        <v>0</v>
      </c>
      <c r="M363" t="s">
        <v>28</v>
      </c>
      <c r="N363" t="s">
        <v>73</v>
      </c>
    </row>
    <row r="364" spans="1:15" x14ac:dyDescent="0.35">
      <c r="A364" s="1" t="s">
        <v>287</v>
      </c>
      <c r="B364" t="s">
        <v>288</v>
      </c>
      <c r="C364" t="s">
        <v>67</v>
      </c>
      <c r="D364" t="s">
        <v>68</v>
      </c>
      <c r="E364" t="s">
        <v>25</v>
      </c>
      <c r="F364" t="s">
        <v>26</v>
      </c>
      <c r="G364" t="s">
        <v>35</v>
      </c>
      <c r="H364" s="2">
        <v>36</v>
      </c>
      <c r="I364" s="2" t="str">
        <f>IF(Employee_Sample_Data[[#This Row],[Age]]&lt;31,"Youth",IF(55&lt;Employee_Sample_Data[[#This Row],[Age]],"Adult","Old"))</f>
        <v>Old</v>
      </c>
      <c r="J364" s="3">
        <v>42706</v>
      </c>
      <c r="K364" s="4">
        <v>113781</v>
      </c>
      <c r="L364" s="5">
        <v>0</v>
      </c>
      <c r="M364" t="s">
        <v>20</v>
      </c>
      <c r="N364" t="s">
        <v>87</v>
      </c>
    </row>
    <row r="365" spans="1:15" x14ac:dyDescent="0.35">
      <c r="A365" s="1" t="s">
        <v>1473</v>
      </c>
      <c r="B365" t="s">
        <v>1474</v>
      </c>
      <c r="C365" t="s">
        <v>32</v>
      </c>
      <c r="D365" t="s">
        <v>79</v>
      </c>
      <c r="E365" t="s">
        <v>34</v>
      </c>
      <c r="F365" t="s">
        <v>26</v>
      </c>
      <c r="G365" t="s">
        <v>35</v>
      </c>
      <c r="H365" s="2">
        <v>32</v>
      </c>
      <c r="I365" s="2" t="str">
        <f>IF(Employee_Sample_Data[[#This Row],[Age]]&lt;31,"Youth",IF(55&lt;Employee_Sample_Data[[#This Row],[Age]],"Adult","Old"))</f>
        <v>Old</v>
      </c>
      <c r="J365" s="3">
        <v>42702</v>
      </c>
      <c r="K365" s="4">
        <v>177443</v>
      </c>
      <c r="L365" s="5">
        <v>0.16</v>
      </c>
      <c r="M365" t="s">
        <v>20</v>
      </c>
      <c r="N365" t="s">
        <v>21</v>
      </c>
    </row>
    <row r="366" spans="1:15" x14ac:dyDescent="0.35">
      <c r="A366" s="1" t="s">
        <v>1021</v>
      </c>
      <c r="B366" t="s">
        <v>1022</v>
      </c>
      <c r="C366" t="s">
        <v>78</v>
      </c>
      <c r="D366" t="s">
        <v>47</v>
      </c>
      <c r="E366" t="s">
        <v>34</v>
      </c>
      <c r="F366" t="s">
        <v>26</v>
      </c>
      <c r="G366" t="s">
        <v>27</v>
      </c>
      <c r="H366" s="2">
        <v>47</v>
      </c>
      <c r="I366" s="2" t="str">
        <f>IF(Employee_Sample_Data[[#This Row],[Age]]&lt;31,"Youth",IF(55&lt;Employee_Sample_Data[[#This Row],[Age]],"Adult","Old"))</f>
        <v>Old</v>
      </c>
      <c r="J366" s="3">
        <v>42696</v>
      </c>
      <c r="K366" s="4">
        <v>253249</v>
      </c>
      <c r="L366" s="5">
        <v>0.31</v>
      </c>
      <c r="M366" t="s">
        <v>20</v>
      </c>
      <c r="N366" t="s">
        <v>59</v>
      </c>
    </row>
    <row r="367" spans="1:15" x14ac:dyDescent="0.35">
      <c r="A367" s="1" t="s">
        <v>1819</v>
      </c>
      <c r="B367" t="s">
        <v>1820</v>
      </c>
      <c r="C367" t="s">
        <v>123</v>
      </c>
      <c r="D367" t="s">
        <v>47</v>
      </c>
      <c r="E367" t="s">
        <v>25</v>
      </c>
      <c r="F367" t="s">
        <v>18</v>
      </c>
      <c r="G367" t="s">
        <v>35</v>
      </c>
      <c r="H367" s="2">
        <v>29</v>
      </c>
      <c r="I367" s="2" t="str">
        <f>IF(Employee_Sample_Data[[#This Row],[Age]]&lt;31,"Youth",IF(55&lt;Employee_Sample_Data[[#This Row],[Age]],"Adult","Old"))</f>
        <v>Youth</v>
      </c>
      <c r="J367" s="3">
        <v>42691</v>
      </c>
      <c r="K367" s="4">
        <v>60930</v>
      </c>
      <c r="L367" s="5">
        <v>0</v>
      </c>
      <c r="M367" t="s">
        <v>20</v>
      </c>
      <c r="N367" t="s">
        <v>59</v>
      </c>
    </row>
    <row r="368" spans="1:15" x14ac:dyDescent="0.35">
      <c r="A368" s="1" t="s">
        <v>126</v>
      </c>
      <c r="B368" t="s">
        <v>1948</v>
      </c>
      <c r="C368" t="s">
        <v>78</v>
      </c>
      <c r="D368" t="s">
        <v>16</v>
      </c>
      <c r="E368" t="s">
        <v>34</v>
      </c>
      <c r="F368" t="s">
        <v>18</v>
      </c>
      <c r="G368" t="s">
        <v>27</v>
      </c>
      <c r="H368" s="2">
        <v>57</v>
      </c>
      <c r="I368" s="2" t="str">
        <f>IF(Employee_Sample_Data[[#This Row],[Age]]&lt;31,"Youth",IF(55&lt;Employee_Sample_Data[[#This Row],[Age]],"Adult","Old"))</f>
        <v>Adult</v>
      </c>
      <c r="J368" s="3">
        <v>42685</v>
      </c>
      <c r="K368" s="4">
        <v>246589</v>
      </c>
      <c r="L368" s="5">
        <v>0.33</v>
      </c>
      <c r="M368" t="s">
        <v>20</v>
      </c>
      <c r="N368" t="s">
        <v>43</v>
      </c>
      <c r="O368" s="3">
        <v>42820</v>
      </c>
    </row>
    <row r="369" spans="1:15" x14ac:dyDescent="0.35">
      <c r="A369" s="1" t="s">
        <v>406</v>
      </c>
      <c r="B369" t="s">
        <v>1562</v>
      </c>
      <c r="C369" t="s">
        <v>298</v>
      </c>
      <c r="D369" t="s">
        <v>16</v>
      </c>
      <c r="E369" t="s">
        <v>17</v>
      </c>
      <c r="F369" t="s">
        <v>26</v>
      </c>
      <c r="G369" t="s">
        <v>27</v>
      </c>
      <c r="H369" s="2">
        <v>55</v>
      </c>
      <c r="I369" s="2" t="str">
        <f>IF(Employee_Sample_Data[[#This Row],[Age]]&lt;31,"Youth",IF(55&lt;Employee_Sample_Data[[#This Row],[Age]],"Adult","Old"))</f>
        <v>Old</v>
      </c>
      <c r="J369" s="3">
        <v>42683</v>
      </c>
      <c r="K369" s="4">
        <v>87851</v>
      </c>
      <c r="L369" s="5">
        <v>0</v>
      </c>
      <c r="M369" t="s">
        <v>28</v>
      </c>
      <c r="N369" t="s">
        <v>29</v>
      </c>
    </row>
    <row r="370" spans="1:15" x14ac:dyDescent="0.35">
      <c r="A370" s="1" t="s">
        <v>1914</v>
      </c>
      <c r="B370" t="s">
        <v>1915</v>
      </c>
      <c r="C370" t="s">
        <v>247</v>
      </c>
      <c r="D370" t="s">
        <v>16</v>
      </c>
      <c r="E370" t="s">
        <v>34</v>
      </c>
      <c r="F370" t="s">
        <v>18</v>
      </c>
      <c r="G370" t="s">
        <v>84</v>
      </c>
      <c r="H370" s="2">
        <v>36</v>
      </c>
      <c r="I370" s="2" t="str">
        <f>IF(Employee_Sample_Data[[#This Row],[Age]]&lt;31,"Youth",IF(55&lt;Employee_Sample_Data[[#This Row],[Age]],"Adult","Old"))</f>
        <v>Old</v>
      </c>
      <c r="J370" s="3">
        <v>42677</v>
      </c>
      <c r="K370" s="4">
        <v>94618</v>
      </c>
      <c r="L370" s="5">
        <v>0</v>
      </c>
      <c r="M370" t="s">
        <v>20</v>
      </c>
      <c r="N370" t="s">
        <v>87</v>
      </c>
    </row>
    <row r="371" spans="1:15" x14ac:dyDescent="0.35">
      <c r="A371" s="1" t="s">
        <v>1387</v>
      </c>
      <c r="B371" t="s">
        <v>1388</v>
      </c>
      <c r="C371" t="s">
        <v>51</v>
      </c>
      <c r="D371" t="s">
        <v>79</v>
      </c>
      <c r="E371" t="s">
        <v>48</v>
      </c>
      <c r="F371" t="s">
        <v>18</v>
      </c>
      <c r="G371" t="s">
        <v>35</v>
      </c>
      <c r="H371" s="2">
        <v>29</v>
      </c>
      <c r="I371" s="2" t="str">
        <f>IF(Employee_Sample_Data[[#This Row],[Age]]&lt;31,"Youth",IF(55&lt;Employee_Sample_Data[[#This Row],[Age]],"Adult","Old"))</f>
        <v>Youth</v>
      </c>
      <c r="J371" s="3">
        <v>42676</v>
      </c>
      <c r="K371" s="4">
        <v>122054</v>
      </c>
      <c r="L371" s="5">
        <v>0.06</v>
      </c>
      <c r="M371" t="s">
        <v>20</v>
      </c>
      <c r="N371" t="s">
        <v>43</v>
      </c>
    </row>
    <row r="372" spans="1:15" x14ac:dyDescent="0.35">
      <c r="A372" s="1" t="s">
        <v>660</v>
      </c>
      <c r="B372" t="s">
        <v>661</v>
      </c>
      <c r="C372" t="s">
        <v>32</v>
      </c>
      <c r="D372" t="s">
        <v>64</v>
      </c>
      <c r="E372" t="s">
        <v>48</v>
      </c>
      <c r="F372" t="s">
        <v>18</v>
      </c>
      <c r="G372" t="s">
        <v>27</v>
      </c>
      <c r="H372" s="2">
        <v>57</v>
      </c>
      <c r="I372" s="2" t="str">
        <f>IF(Employee_Sample_Data[[#This Row],[Age]]&lt;31,"Youth",IF(55&lt;Employee_Sample_Data[[#This Row],[Age]],"Adult","Old"))</f>
        <v>Adult</v>
      </c>
      <c r="J372" s="3">
        <v>42667</v>
      </c>
      <c r="K372" s="4">
        <v>176324</v>
      </c>
      <c r="L372" s="5">
        <v>0.23</v>
      </c>
      <c r="M372" t="s">
        <v>28</v>
      </c>
      <c r="N372" t="s">
        <v>73</v>
      </c>
    </row>
    <row r="373" spans="1:15" x14ac:dyDescent="0.35">
      <c r="A373" s="1" t="s">
        <v>724</v>
      </c>
      <c r="B373" t="s">
        <v>725</v>
      </c>
      <c r="C373" t="s">
        <v>183</v>
      </c>
      <c r="D373" t="s">
        <v>64</v>
      </c>
      <c r="E373" t="s">
        <v>34</v>
      </c>
      <c r="F373" t="s">
        <v>18</v>
      </c>
      <c r="G373" t="s">
        <v>84</v>
      </c>
      <c r="H373" s="2">
        <v>34</v>
      </c>
      <c r="I373" s="2" t="str">
        <f>IF(Employee_Sample_Data[[#This Row],[Age]]&lt;31,"Youth",IF(55&lt;Employee_Sample_Data[[#This Row],[Age]],"Adult","Old"))</f>
        <v>Old</v>
      </c>
      <c r="J373" s="3">
        <v>42664</v>
      </c>
      <c r="K373" s="4">
        <v>52811</v>
      </c>
      <c r="L373" s="5">
        <v>0</v>
      </c>
      <c r="M373" t="s">
        <v>20</v>
      </c>
      <c r="N373" t="s">
        <v>55</v>
      </c>
    </row>
    <row r="374" spans="1:15" x14ac:dyDescent="0.35">
      <c r="A374" s="1" t="s">
        <v>1512</v>
      </c>
      <c r="B374" t="s">
        <v>1513</v>
      </c>
      <c r="C374" t="s">
        <v>461</v>
      </c>
      <c r="D374" t="s">
        <v>16</v>
      </c>
      <c r="E374" t="s">
        <v>48</v>
      </c>
      <c r="F374" t="s">
        <v>26</v>
      </c>
      <c r="G374" t="s">
        <v>84</v>
      </c>
      <c r="H374" s="2">
        <v>39</v>
      </c>
      <c r="I374" s="2" t="str">
        <f>IF(Employee_Sample_Data[[#This Row],[Age]]&lt;31,"Youth",IF(55&lt;Employee_Sample_Data[[#This Row],[Age]],"Adult","Old"))</f>
        <v>Old</v>
      </c>
      <c r="J374" s="3">
        <v>42664</v>
      </c>
      <c r="K374" s="4">
        <v>84297</v>
      </c>
      <c r="L374" s="5">
        <v>0</v>
      </c>
      <c r="M374" t="s">
        <v>92</v>
      </c>
      <c r="N374" t="s">
        <v>93</v>
      </c>
    </row>
    <row r="375" spans="1:15" x14ac:dyDescent="0.35">
      <c r="A375" s="1" t="s">
        <v>998</v>
      </c>
      <c r="B375" t="s">
        <v>999</v>
      </c>
      <c r="C375" t="s">
        <v>39</v>
      </c>
      <c r="D375" t="s">
        <v>16</v>
      </c>
      <c r="E375" t="s">
        <v>48</v>
      </c>
      <c r="F375" t="s">
        <v>26</v>
      </c>
      <c r="G375" t="s">
        <v>19</v>
      </c>
      <c r="H375" s="2">
        <v>31</v>
      </c>
      <c r="I375" s="2" t="str">
        <f>IF(Employee_Sample_Data[[#This Row],[Age]]&lt;31,"Youth",IF(55&lt;Employee_Sample_Data[[#This Row],[Age]],"Adult","Old"))</f>
        <v>Old</v>
      </c>
      <c r="J375" s="3">
        <v>42656</v>
      </c>
      <c r="K375" s="4">
        <v>63744</v>
      </c>
      <c r="L375" s="5">
        <v>0.08</v>
      </c>
      <c r="M375" t="s">
        <v>20</v>
      </c>
      <c r="N375" t="s">
        <v>59</v>
      </c>
    </row>
    <row r="376" spans="1:15" x14ac:dyDescent="0.35">
      <c r="A376" s="1" t="s">
        <v>124</v>
      </c>
      <c r="B376" t="s">
        <v>125</v>
      </c>
      <c r="C376" t="s">
        <v>46</v>
      </c>
      <c r="D376" t="s">
        <v>47</v>
      </c>
      <c r="E376" t="s">
        <v>34</v>
      </c>
      <c r="F376" t="s">
        <v>26</v>
      </c>
      <c r="G376" t="s">
        <v>27</v>
      </c>
      <c r="H376" s="2">
        <v>30</v>
      </c>
      <c r="I376" s="2" t="str">
        <f>IF(Employee_Sample_Data[[#This Row],[Age]]&lt;31,"Youth",IF(55&lt;Employee_Sample_Data[[#This Row],[Age]],"Adult","Old"))</f>
        <v>Youth</v>
      </c>
      <c r="J376" s="3">
        <v>42642</v>
      </c>
      <c r="K376" s="4">
        <v>59100</v>
      </c>
      <c r="L376" s="5">
        <v>0</v>
      </c>
      <c r="M376" t="s">
        <v>28</v>
      </c>
      <c r="N376" t="s">
        <v>29</v>
      </c>
    </row>
    <row r="377" spans="1:15" x14ac:dyDescent="0.35">
      <c r="A377" s="1" t="s">
        <v>470</v>
      </c>
      <c r="B377" t="s">
        <v>471</v>
      </c>
      <c r="C377" t="s">
        <v>78</v>
      </c>
      <c r="D377" t="s">
        <v>79</v>
      </c>
      <c r="E377" t="s">
        <v>48</v>
      </c>
      <c r="F377" t="s">
        <v>18</v>
      </c>
      <c r="G377" t="s">
        <v>19</v>
      </c>
      <c r="H377" s="2">
        <v>30</v>
      </c>
      <c r="I377" s="2" t="str">
        <f>IF(Employee_Sample_Data[[#This Row],[Age]]&lt;31,"Youth",IF(55&lt;Employee_Sample_Data[[#This Row],[Age]],"Adult","Old"))</f>
        <v>Youth</v>
      </c>
      <c r="J377" s="3">
        <v>42634</v>
      </c>
      <c r="K377" s="4">
        <v>221217</v>
      </c>
      <c r="L377" s="5">
        <v>0.32</v>
      </c>
      <c r="M377" t="s">
        <v>20</v>
      </c>
      <c r="N377" t="s">
        <v>87</v>
      </c>
      <c r="O377" s="3">
        <v>43003</v>
      </c>
    </row>
    <row r="378" spans="1:15" x14ac:dyDescent="0.35">
      <c r="A378" s="1" t="s">
        <v>1971</v>
      </c>
      <c r="B378" t="s">
        <v>1972</v>
      </c>
      <c r="C378" t="s">
        <v>42</v>
      </c>
      <c r="D378" t="s">
        <v>79</v>
      </c>
      <c r="E378" t="s">
        <v>34</v>
      </c>
      <c r="F378" t="s">
        <v>26</v>
      </c>
      <c r="G378" t="s">
        <v>35</v>
      </c>
      <c r="H378" s="2">
        <v>33</v>
      </c>
      <c r="I378" s="2" t="str">
        <f>IF(Employee_Sample_Data[[#This Row],[Age]]&lt;31,"Youth",IF(55&lt;Employee_Sample_Data[[#This Row],[Age]],"Adult","Old"))</f>
        <v>Old</v>
      </c>
      <c r="J378" s="3">
        <v>42631</v>
      </c>
      <c r="K378" s="4">
        <v>98427</v>
      </c>
      <c r="L378" s="5">
        <v>0</v>
      </c>
      <c r="M378" t="s">
        <v>20</v>
      </c>
      <c r="N378" t="s">
        <v>87</v>
      </c>
    </row>
    <row r="379" spans="1:15" x14ac:dyDescent="0.35">
      <c r="A379" s="1" t="s">
        <v>229</v>
      </c>
      <c r="B379" t="s">
        <v>230</v>
      </c>
      <c r="C379" t="s">
        <v>123</v>
      </c>
      <c r="D379" t="s">
        <v>79</v>
      </c>
      <c r="E379" t="s">
        <v>48</v>
      </c>
      <c r="F379" t="s">
        <v>26</v>
      </c>
      <c r="G379" t="s">
        <v>19</v>
      </c>
      <c r="H379" s="2">
        <v>41</v>
      </c>
      <c r="I379" s="2" t="str">
        <f>IF(Employee_Sample_Data[[#This Row],[Age]]&lt;31,"Youth",IF(55&lt;Employee_Sample_Data[[#This Row],[Age]],"Adult","Old"))</f>
        <v>Old</v>
      </c>
      <c r="J379" s="3">
        <v>42626</v>
      </c>
      <c r="K379" s="4">
        <v>64847</v>
      </c>
      <c r="L379" s="5">
        <v>0</v>
      </c>
      <c r="M379" t="s">
        <v>20</v>
      </c>
      <c r="N379" t="s">
        <v>55</v>
      </c>
    </row>
    <row r="380" spans="1:15" x14ac:dyDescent="0.35">
      <c r="A380" s="1" t="s">
        <v>1491</v>
      </c>
      <c r="B380" t="s">
        <v>1492</v>
      </c>
      <c r="C380" t="s">
        <v>180</v>
      </c>
      <c r="D380" t="s">
        <v>68</v>
      </c>
      <c r="E380" t="s">
        <v>17</v>
      </c>
      <c r="F380" t="s">
        <v>18</v>
      </c>
      <c r="G380" t="s">
        <v>27</v>
      </c>
      <c r="H380" s="2">
        <v>40</v>
      </c>
      <c r="I380" s="2" t="str">
        <f>IF(Employee_Sample_Data[[#This Row],[Age]]&lt;31,"Youth",IF(55&lt;Employee_Sample_Data[[#This Row],[Age]],"Adult","Old"))</f>
        <v>Old</v>
      </c>
      <c r="J380" s="3">
        <v>42622</v>
      </c>
      <c r="K380" s="4">
        <v>109680</v>
      </c>
      <c r="L380" s="5">
        <v>0</v>
      </c>
      <c r="M380" t="s">
        <v>28</v>
      </c>
      <c r="N380" t="s">
        <v>133</v>
      </c>
    </row>
    <row r="381" spans="1:15" x14ac:dyDescent="0.35">
      <c r="A381" s="1" t="s">
        <v>762</v>
      </c>
      <c r="B381" t="s">
        <v>763</v>
      </c>
      <c r="C381" t="s">
        <v>32</v>
      </c>
      <c r="D381" t="s">
        <v>58</v>
      </c>
      <c r="E381" t="s">
        <v>17</v>
      </c>
      <c r="F381" t="s">
        <v>26</v>
      </c>
      <c r="G381" t="s">
        <v>35</v>
      </c>
      <c r="H381" s="2">
        <v>36</v>
      </c>
      <c r="I381" s="2" t="str">
        <f>IF(Employee_Sample_Data[[#This Row],[Age]]&lt;31,"Youth",IF(55&lt;Employee_Sample_Data[[#This Row],[Age]],"Adult","Old"))</f>
        <v>Old</v>
      </c>
      <c r="J381" s="3">
        <v>42616</v>
      </c>
      <c r="K381" s="4">
        <v>150399</v>
      </c>
      <c r="L381" s="5">
        <v>0.28000000000000003</v>
      </c>
      <c r="M381" t="s">
        <v>20</v>
      </c>
      <c r="N381" t="s">
        <v>36</v>
      </c>
    </row>
    <row r="382" spans="1:15" x14ac:dyDescent="0.35">
      <c r="A382" s="1" t="s">
        <v>1597</v>
      </c>
      <c r="B382" t="s">
        <v>1598</v>
      </c>
      <c r="C382" t="s">
        <v>51</v>
      </c>
      <c r="D382" t="s">
        <v>33</v>
      </c>
      <c r="E382" t="s">
        <v>17</v>
      </c>
      <c r="F382" t="s">
        <v>18</v>
      </c>
      <c r="G382" t="s">
        <v>27</v>
      </c>
      <c r="H382" s="2">
        <v>37</v>
      </c>
      <c r="I382" s="2" t="str">
        <f>IF(Employee_Sample_Data[[#This Row],[Age]]&lt;31,"Youth",IF(55&lt;Employee_Sample_Data[[#This Row],[Age]],"Adult","Old"))</f>
        <v>Old</v>
      </c>
      <c r="J382" s="3">
        <v>42605</v>
      </c>
      <c r="K382" s="4">
        <v>124928</v>
      </c>
      <c r="L382" s="5">
        <v>0.06</v>
      </c>
      <c r="M382" t="s">
        <v>28</v>
      </c>
      <c r="N382" t="s">
        <v>29</v>
      </c>
    </row>
    <row r="383" spans="1:15" x14ac:dyDescent="0.35">
      <c r="A383" s="1" t="s">
        <v>1960</v>
      </c>
      <c r="B383" t="s">
        <v>1961</v>
      </c>
      <c r="C383" t="s">
        <v>78</v>
      </c>
      <c r="D383" t="s">
        <v>47</v>
      </c>
      <c r="E383" t="s">
        <v>25</v>
      </c>
      <c r="F383" t="s">
        <v>18</v>
      </c>
      <c r="G383" t="s">
        <v>84</v>
      </c>
      <c r="H383" s="2">
        <v>43</v>
      </c>
      <c r="I383" s="2" t="str">
        <f>IF(Employee_Sample_Data[[#This Row],[Age]]&lt;31,"Youth",IF(55&lt;Employee_Sample_Data[[#This Row],[Age]],"Adult","Old"))</f>
        <v>Old</v>
      </c>
      <c r="J383" s="3">
        <v>42603</v>
      </c>
      <c r="K383" s="4">
        <v>258498</v>
      </c>
      <c r="L383" s="5">
        <v>0.35</v>
      </c>
      <c r="M383" t="s">
        <v>20</v>
      </c>
      <c r="N383" t="s">
        <v>87</v>
      </c>
    </row>
    <row r="384" spans="1:15" x14ac:dyDescent="0.35">
      <c r="A384" s="1" t="s">
        <v>1889</v>
      </c>
      <c r="B384" t="s">
        <v>1890</v>
      </c>
      <c r="C384" t="s">
        <v>54</v>
      </c>
      <c r="D384" t="s">
        <v>58</v>
      </c>
      <c r="E384" t="s">
        <v>25</v>
      </c>
      <c r="F384" t="s">
        <v>26</v>
      </c>
      <c r="G384" t="s">
        <v>27</v>
      </c>
      <c r="H384" s="2">
        <v>29</v>
      </c>
      <c r="I384" s="2" t="str">
        <f>IF(Employee_Sample_Data[[#This Row],[Age]]&lt;31,"Youth",IF(55&lt;Employee_Sample_Data[[#This Row],[Age]],"Adult","Old"))</f>
        <v>Youth</v>
      </c>
      <c r="J384" s="3">
        <v>42602</v>
      </c>
      <c r="K384" s="4">
        <v>58703</v>
      </c>
      <c r="L384" s="5">
        <v>0</v>
      </c>
      <c r="M384" t="s">
        <v>20</v>
      </c>
      <c r="N384" t="s">
        <v>87</v>
      </c>
    </row>
    <row r="385" spans="1:15" x14ac:dyDescent="0.35">
      <c r="A385" s="1" t="s">
        <v>1158</v>
      </c>
      <c r="B385" t="s">
        <v>1159</v>
      </c>
      <c r="C385" t="s">
        <v>441</v>
      </c>
      <c r="D385" t="s">
        <v>16</v>
      </c>
      <c r="E385" t="s">
        <v>48</v>
      </c>
      <c r="F385" t="s">
        <v>26</v>
      </c>
      <c r="G385" t="s">
        <v>84</v>
      </c>
      <c r="H385" s="2">
        <v>49</v>
      </c>
      <c r="I385" s="2" t="str">
        <f>IF(Employee_Sample_Data[[#This Row],[Age]]&lt;31,"Youth",IF(55&lt;Employee_Sample_Data[[#This Row],[Age]],"Adult","Old"))</f>
        <v>Old</v>
      </c>
      <c r="J385" s="3">
        <v>42545</v>
      </c>
      <c r="K385" s="4">
        <v>68426</v>
      </c>
      <c r="L385" s="5">
        <v>0</v>
      </c>
      <c r="M385" t="s">
        <v>92</v>
      </c>
      <c r="N385" t="s">
        <v>98</v>
      </c>
    </row>
    <row r="386" spans="1:15" x14ac:dyDescent="0.35">
      <c r="A386" s="1" t="s">
        <v>539</v>
      </c>
      <c r="B386" t="s">
        <v>1024</v>
      </c>
      <c r="C386" t="s">
        <v>78</v>
      </c>
      <c r="D386" t="s">
        <v>16</v>
      </c>
      <c r="E386" t="s">
        <v>48</v>
      </c>
      <c r="F386" t="s">
        <v>26</v>
      </c>
      <c r="G386" t="s">
        <v>35</v>
      </c>
      <c r="H386" s="2">
        <v>38</v>
      </c>
      <c r="I386" s="2" t="str">
        <f>IF(Employee_Sample_Data[[#This Row],[Age]]&lt;31,"Youth",IF(55&lt;Employee_Sample_Data[[#This Row],[Age]],"Adult","Old"))</f>
        <v>Old</v>
      </c>
      <c r="J386" s="3">
        <v>42543</v>
      </c>
      <c r="K386" s="4">
        <v>249870</v>
      </c>
      <c r="L386" s="5">
        <v>0.34</v>
      </c>
      <c r="M386" t="s">
        <v>20</v>
      </c>
      <c r="N386" t="s">
        <v>36</v>
      </c>
    </row>
    <row r="387" spans="1:15" x14ac:dyDescent="0.35">
      <c r="A387" s="1" t="s">
        <v>644</v>
      </c>
      <c r="B387" t="s">
        <v>645</v>
      </c>
      <c r="C387" t="s">
        <v>42</v>
      </c>
      <c r="D387" t="s">
        <v>58</v>
      </c>
      <c r="E387" t="s">
        <v>48</v>
      </c>
      <c r="F387" t="s">
        <v>18</v>
      </c>
      <c r="G387" t="s">
        <v>84</v>
      </c>
      <c r="H387" s="2">
        <v>41</v>
      </c>
      <c r="I387" s="2" t="str">
        <f>IF(Employee_Sample_Data[[#This Row],[Age]]&lt;31,"Youth",IF(55&lt;Employee_Sample_Data[[#This Row],[Age]],"Adult","Old"))</f>
        <v>Old</v>
      </c>
      <c r="J387" s="3">
        <v>42533</v>
      </c>
      <c r="K387" s="4">
        <v>70165</v>
      </c>
      <c r="L387" s="5">
        <v>0</v>
      </c>
      <c r="M387" t="s">
        <v>20</v>
      </c>
      <c r="N387" t="s">
        <v>87</v>
      </c>
    </row>
    <row r="388" spans="1:15" x14ac:dyDescent="0.35">
      <c r="A388" s="1" t="s">
        <v>1057</v>
      </c>
      <c r="B388" t="s">
        <v>1058</v>
      </c>
      <c r="C388" t="s">
        <v>276</v>
      </c>
      <c r="D388" t="s">
        <v>68</v>
      </c>
      <c r="E388" t="s">
        <v>25</v>
      </c>
      <c r="F388" t="s">
        <v>18</v>
      </c>
      <c r="G388" t="s">
        <v>84</v>
      </c>
      <c r="H388" s="2">
        <v>30</v>
      </c>
      <c r="I388" s="2" t="str">
        <f>IF(Employee_Sample_Data[[#This Row],[Age]]&lt;31,"Youth",IF(55&lt;Employee_Sample_Data[[#This Row],[Age]],"Adult","Old"))</f>
        <v>Youth</v>
      </c>
      <c r="J388" s="3">
        <v>42516</v>
      </c>
      <c r="K388" s="4">
        <v>91134</v>
      </c>
      <c r="L388" s="5">
        <v>0</v>
      </c>
      <c r="M388" t="s">
        <v>92</v>
      </c>
      <c r="N388" t="s">
        <v>217</v>
      </c>
    </row>
    <row r="389" spans="1:15" x14ac:dyDescent="0.35">
      <c r="A389" s="1" t="s">
        <v>1100</v>
      </c>
      <c r="B389" t="s">
        <v>1101</v>
      </c>
      <c r="C389" t="s">
        <v>371</v>
      </c>
      <c r="D389" t="s">
        <v>16</v>
      </c>
      <c r="E389" t="s">
        <v>34</v>
      </c>
      <c r="F389" t="s">
        <v>26</v>
      </c>
      <c r="G389" t="s">
        <v>35</v>
      </c>
      <c r="H389" s="2">
        <v>34</v>
      </c>
      <c r="I389" s="2" t="str">
        <f>IF(Employee_Sample_Data[[#This Row],[Age]]&lt;31,"Youth",IF(55&lt;Employee_Sample_Data[[#This Row],[Age]],"Adult","Old"))</f>
        <v>Old</v>
      </c>
      <c r="J389" s="3">
        <v>42514</v>
      </c>
      <c r="K389" s="4">
        <v>94352</v>
      </c>
      <c r="L389" s="5">
        <v>0</v>
      </c>
      <c r="M389" t="s">
        <v>20</v>
      </c>
      <c r="N389" t="s">
        <v>55</v>
      </c>
    </row>
    <row r="390" spans="1:15" x14ac:dyDescent="0.35">
      <c r="A390" s="1" t="s">
        <v>235</v>
      </c>
      <c r="B390" t="s">
        <v>236</v>
      </c>
      <c r="C390" t="s">
        <v>32</v>
      </c>
      <c r="D390" t="s">
        <v>68</v>
      </c>
      <c r="E390" t="s">
        <v>17</v>
      </c>
      <c r="F390" t="s">
        <v>18</v>
      </c>
      <c r="G390" t="s">
        <v>84</v>
      </c>
      <c r="H390" s="2">
        <v>30</v>
      </c>
      <c r="I390" s="2" t="str">
        <f>IF(Employee_Sample_Data[[#This Row],[Age]]&lt;31,"Youth",IF(55&lt;Employee_Sample_Data[[#This Row],[Age]],"Adult","Old"))</f>
        <v>Youth</v>
      </c>
      <c r="J390" s="3">
        <v>42512</v>
      </c>
      <c r="K390" s="4">
        <v>189702</v>
      </c>
      <c r="L390" s="5">
        <v>0.28000000000000003</v>
      </c>
      <c r="M390" t="s">
        <v>92</v>
      </c>
      <c r="N390" t="s">
        <v>93</v>
      </c>
      <c r="O390" s="3">
        <v>44186</v>
      </c>
    </row>
    <row r="391" spans="1:15" x14ac:dyDescent="0.35">
      <c r="A391" s="1" t="s">
        <v>289</v>
      </c>
      <c r="B391" t="s">
        <v>631</v>
      </c>
      <c r="C391" t="s">
        <v>329</v>
      </c>
      <c r="D391" t="s">
        <v>16</v>
      </c>
      <c r="E391" t="s">
        <v>25</v>
      </c>
      <c r="F391" t="s">
        <v>18</v>
      </c>
      <c r="G391" t="s">
        <v>27</v>
      </c>
      <c r="H391" s="2">
        <v>34</v>
      </c>
      <c r="I391" s="2" t="str">
        <f>IF(Employee_Sample_Data[[#This Row],[Age]]&lt;31,"Youth",IF(55&lt;Employee_Sample_Data[[#This Row],[Age]],"Adult","Old"))</f>
        <v>Old</v>
      </c>
      <c r="J391" s="3">
        <v>42512</v>
      </c>
      <c r="K391" s="4">
        <v>44614</v>
      </c>
      <c r="L391" s="5">
        <v>0</v>
      </c>
      <c r="M391" t="s">
        <v>20</v>
      </c>
      <c r="N391" t="s">
        <v>55</v>
      </c>
    </row>
    <row r="392" spans="1:15" x14ac:dyDescent="0.35">
      <c r="A392" s="1" t="s">
        <v>1922</v>
      </c>
      <c r="B392" t="s">
        <v>1923</v>
      </c>
      <c r="C392" t="s">
        <v>329</v>
      </c>
      <c r="D392" t="s">
        <v>16</v>
      </c>
      <c r="E392" t="s">
        <v>34</v>
      </c>
      <c r="F392" t="s">
        <v>26</v>
      </c>
      <c r="G392" t="s">
        <v>84</v>
      </c>
      <c r="H392" s="2">
        <v>29</v>
      </c>
      <c r="I392" s="2" t="str">
        <f>IF(Employee_Sample_Data[[#This Row],[Age]]&lt;31,"Youth",IF(55&lt;Employee_Sample_Data[[#This Row],[Age]],"Adult","Old"))</f>
        <v>Youth</v>
      </c>
      <c r="J392" s="3">
        <v>42509</v>
      </c>
      <c r="K392" s="4">
        <v>52693</v>
      </c>
      <c r="L392" s="5">
        <v>0</v>
      </c>
      <c r="M392" t="s">
        <v>92</v>
      </c>
      <c r="N392" t="s">
        <v>98</v>
      </c>
    </row>
    <row r="393" spans="1:15" x14ac:dyDescent="0.35">
      <c r="A393" s="1" t="s">
        <v>728</v>
      </c>
      <c r="B393" t="s">
        <v>624</v>
      </c>
      <c r="C393" t="s">
        <v>484</v>
      </c>
      <c r="D393" t="s">
        <v>16</v>
      </c>
      <c r="E393" t="s">
        <v>25</v>
      </c>
      <c r="F393" t="s">
        <v>26</v>
      </c>
      <c r="G393" t="s">
        <v>19</v>
      </c>
      <c r="H393" s="2">
        <v>31</v>
      </c>
      <c r="I393" s="2" t="str">
        <f>IF(Employee_Sample_Data[[#This Row],[Age]]&lt;31,"Youth",IF(55&lt;Employee_Sample_Data[[#This Row],[Age]],"Adult","Old"))</f>
        <v>Old</v>
      </c>
      <c r="J393" s="3">
        <v>42497</v>
      </c>
      <c r="K393" s="4">
        <v>71192</v>
      </c>
      <c r="L393" s="5">
        <v>0</v>
      </c>
      <c r="M393" t="s">
        <v>20</v>
      </c>
      <c r="N393" t="s">
        <v>59</v>
      </c>
    </row>
    <row r="394" spans="1:15" x14ac:dyDescent="0.35">
      <c r="A394" s="1" t="s">
        <v>1522</v>
      </c>
      <c r="B394" t="s">
        <v>1523</v>
      </c>
      <c r="C394" t="s">
        <v>42</v>
      </c>
      <c r="D394" t="s">
        <v>58</v>
      </c>
      <c r="E394" t="s">
        <v>34</v>
      </c>
      <c r="F394" t="s">
        <v>26</v>
      </c>
      <c r="G394" t="s">
        <v>27</v>
      </c>
      <c r="H394" s="2">
        <v>54</v>
      </c>
      <c r="I394" s="2" t="str">
        <f>IF(Employee_Sample_Data[[#This Row],[Age]]&lt;31,"Youth",IF(55&lt;Employee_Sample_Data[[#This Row],[Age]],"Adult","Old"))</f>
        <v>Old</v>
      </c>
      <c r="J394" s="3">
        <v>42494</v>
      </c>
      <c r="K394" s="4">
        <v>93668</v>
      </c>
      <c r="L394" s="5">
        <v>0</v>
      </c>
      <c r="M394" t="s">
        <v>20</v>
      </c>
      <c r="N394" t="s">
        <v>36</v>
      </c>
    </row>
    <row r="395" spans="1:15" x14ac:dyDescent="0.35">
      <c r="A395" s="1" t="s">
        <v>1622</v>
      </c>
      <c r="B395" t="s">
        <v>1623</v>
      </c>
      <c r="C395" t="s">
        <v>39</v>
      </c>
      <c r="D395" t="s">
        <v>16</v>
      </c>
      <c r="E395" t="s">
        <v>34</v>
      </c>
      <c r="F395" t="s">
        <v>26</v>
      </c>
      <c r="G395" t="s">
        <v>27</v>
      </c>
      <c r="H395" s="2">
        <v>35</v>
      </c>
      <c r="I395" s="2" t="str">
        <f>IF(Employee_Sample_Data[[#This Row],[Age]]&lt;31,"Youth",IF(55&lt;Employee_Sample_Data[[#This Row],[Age]],"Adult","Old"))</f>
        <v>Old</v>
      </c>
      <c r="J395" s="3">
        <v>42493</v>
      </c>
      <c r="K395" s="4">
        <v>73899</v>
      </c>
      <c r="L395" s="5">
        <v>0.05</v>
      </c>
      <c r="M395" t="s">
        <v>28</v>
      </c>
      <c r="N395" t="s">
        <v>133</v>
      </c>
    </row>
    <row r="396" spans="1:15" x14ac:dyDescent="0.35">
      <c r="A396" s="1" t="s">
        <v>445</v>
      </c>
      <c r="B396" t="s">
        <v>446</v>
      </c>
      <c r="C396" t="s">
        <v>54</v>
      </c>
      <c r="D396" t="s">
        <v>79</v>
      </c>
      <c r="E396" t="s">
        <v>34</v>
      </c>
      <c r="F396" t="s">
        <v>26</v>
      </c>
      <c r="G396" t="s">
        <v>84</v>
      </c>
      <c r="H396" s="2">
        <v>38</v>
      </c>
      <c r="I396" s="2" t="str">
        <f>IF(Employee_Sample_Data[[#This Row],[Age]]&lt;31,"Youth",IF(55&lt;Employee_Sample_Data[[#This Row],[Age]],"Adult","Old"))</f>
        <v>Old</v>
      </c>
      <c r="J396" s="3">
        <v>42492</v>
      </c>
      <c r="K396" s="4">
        <v>50784</v>
      </c>
      <c r="L396" s="5">
        <v>0</v>
      </c>
      <c r="M396" t="s">
        <v>92</v>
      </c>
      <c r="N396" t="s">
        <v>98</v>
      </c>
    </row>
    <row r="397" spans="1:15" x14ac:dyDescent="0.35">
      <c r="A397" s="1" t="s">
        <v>1475</v>
      </c>
      <c r="B397" t="s">
        <v>1476</v>
      </c>
      <c r="C397" t="s">
        <v>130</v>
      </c>
      <c r="D397" t="s">
        <v>16</v>
      </c>
      <c r="E397" t="s">
        <v>17</v>
      </c>
      <c r="F397" t="s">
        <v>18</v>
      </c>
      <c r="G397" t="s">
        <v>27</v>
      </c>
      <c r="H397" s="2">
        <v>36</v>
      </c>
      <c r="I397" s="2" t="str">
        <f>IF(Employee_Sample_Data[[#This Row],[Age]]&lt;31,"Youth",IF(55&lt;Employee_Sample_Data[[#This Row],[Age]],"Adult","Old"))</f>
        <v>Old</v>
      </c>
      <c r="J397" s="3">
        <v>42489</v>
      </c>
      <c r="K397" s="4">
        <v>75862</v>
      </c>
      <c r="L397" s="5">
        <v>0</v>
      </c>
      <c r="M397" t="s">
        <v>20</v>
      </c>
      <c r="N397" t="s">
        <v>59</v>
      </c>
    </row>
    <row r="398" spans="1:15" x14ac:dyDescent="0.35">
      <c r="A398" s="1" t="s">
        <v>1873</v>
      </c>
      <c r="B398" t="s">
        <v>1874</v>
      </c>
      <c r="C398" t="s">
        <v>206</v>
      </c>
      <c r="D398" t="s">
        <v>16</v>
      </c>
      <c r="E398" t="s">
        <v>25</v>
      </c>
      <c r="F398" t="s">
        <v>18</v>
      </c>
      <c r="G398" t="s">
        <v>19</v>
      </c>
      <c r="H398" s="2">
        <v>37</v>
      </c>
      <c r="I398" s="2" t="str">
        <f>IF(Employee_Sample_Data[[#This Row],[Age]]&lt;31,"Youth",IF(55&lt;Employee_Sample_Data[[#This Row],[Age]],"Adult","Old"))</f>
        <v>Old</v>
      </c>
      <c r="J398" s="3">
        <v>42487</v>
      </c>
      <c r="K398" s="4">
        <v>91400</v>
      </c>
      <c r="L398" s="5">
        <v>0</v>
      </c>
      <c r="M398" t="s">
        <v>20</v>
      </c>
      <c r="N398" t="s">
        <v>36</v>
      </c>
    </row>
    <row r="399" spans="1:15" x14ac:dyDescent="0.35">
      <c r="A399" s="1" t="s">
        <v>1924</v>
      </c>
      <c r="B399" t="s">
        <v>1925</v>
      </c>
      <c r="C399" t="s">
        <v>484</v>
      </c>
      <c r="D399" t="s">
        <v>16</v>
      </c>
      <c r="E399" t="s">
        <v>17</v>
      </c>
      <c r="F399" t="s">
        <v>18</v>
      </c>
      <c r="G399" t="s">
        <v>35</v>
      </c>
      <c r="H399" s="2">
        <v>58</v>
      </c>
      <c r="I399" s="2" t="str">
        <f>IF(Employee_Sample_Data[[#This Row],[Age]]&lt;31,"Youth",IF(55&lt;Employee_Sample_Data[[#This Row],[Age]],"Adult","Old"))</f>
        <v>Adult</v>
      </c>
      <c r="J399" s="3">
        <v>42486</v>
      </c>
      <c r="K399" s="4">
        <v>72045</v>
      </c>
      <c r="L399" s="5">
        <v>0</v>
      </c>
      <c r="M399" t="s">
        <v>20</v>
      </c>
      <c r="N399" t="s">
        <v>43</v>
      </c>
    </row>
    <row r="400" spans="1:15" x14ac:dyDescent="0.35">
      <c r="A400" s="1" t="s">
        <v>200</v>
      </c>
      <c r="B400" t="s">
        <v>201</v>
      </c>
      <c r="C400" t="s">
        <v>51</v>
      </c>
      <c r="D400" t="s">
        <v>79</v>
      </c>
      <c r="E400" t="s">
        <v>17</v>
      </c>
      <c r="F400" t="s">
        <v>18</v>
      </c>
      <c r="G400" t="s">
        <v>27</v>
      </c>
      <c r="H400" s="2">
        <v>30</v>
      </c>
      <c r="I400" s="2" t="str">
        <f>IF(Employee_Sample_Data[[#This Row],[Age]]&lt;31,"Youth",IF(55&lt;Employee_Sample_Data[[#This Row],[Age]],"Adult","Old"))</f>
        <v>Youth</v>
      </c>
      <c r="J400" s="3">
        <v>42484</v>
      </c>
      <c r="K400" s="4">
        <v>120341</v>
      </c>
      <c r="L400" s="5">
        <v>7.0000000000000007E-2</v>
      </c>
      <c r="M400" t="s">
        <v>20</v>
      </c>
      <c r="N400" t="s">
        <v>21</v>
      </c>
    </row>
    <row r="401" spans="1:15" x14ac:dyDescent="0.35">
      <c r="A401" s="1" t="s">
        <v>14</v>
      </c>
      <c r="B401" t="s">
        <v>15</v>
      </c>
      <c r="C401" t="s">
        <v>1982</v>
      </c>
      <c r="D401" t="s">
        <v>16</v>
      </c>
      <c r="E401" t="s">
        <v>17</v>
      </c>
      <c r="F401" t="s">
        <v>18</v>
      </c>
      <c r="G401" t="s">
        <v>19</v>
      </c>
      <c r="H401" s="2">
        <v>55</v>
      </c>
      <c r="I401" s="2" t="str">
        <f>IF(Employee_Sample_Data[[#This Row],[Age]]&lt;31,"Youth",IF(55&lt;Employee_Sample_Data[[#This Row],[Age]],"Adult","Old"))</f>
        <v>Old</v>
      </c>
      <c r="J401" s="3">
        <v>42468</v>
      </c>
      <c r="K401" s="4">
        <v>141604</v>
      </c>
      <c r="L401" s="5">
        <v>0.15</v>
      </c>
      <c r="M401" t="s">
        <v>20</v>
      </c>
      <c r="N401" t="s">
        <v>21</v>
      </c>
      <c r="O401" s="3">
        <v>44485</v>
      </c>
    </row>
    <row r="402" spans="1:15" x14ac:dyDescent="0.35">
      <c r="A402" s="1" t="s">
        <v>839</v>
      </c>
      <c r="B402" t="s">
        <v>840</v>
      </c>
      <c r="C402" t="s">
        <v>298</v>
      </c>
      <c r="D402" t="s">
        <v>16</v>
      </c>
      <c r="E402" t="s">
        <v>34</v>
      </c>
      <c r="F402" t="s">
        <v>26</v>
      </c>
      <c r="G402" t="s">
        <v>35</v>
      </c>
      <c r="H402" s="2">
        <v>43</v>
      </c>
      <c r="I402" s="2" t="str">
        <f>IF(Employee_Sample_Data[[#This Row],[Age]]&lt;31,"Youth",IF(55&lt;Employee_Sample_Data[[#This Row],[Age]],"Adult","Old"))</f>
        <v>Old</v>
      </c>
      <c r="J402" s="3">
        <v>42467</v>
      </c>
      <c r="K402" s="4">
        <v>67976</v>
      </c>
      <c r="L402" s="5">
        <v>0</v>
      </c>
      <c r="M402" t="s">
        <v>20</v>
      </c>
      <c r="N402" t="s">
        <v>21</v>
      </c>
    </row>
    <row r="403" spans="1:15" x14ac:dyDescent="0.35">
      <c r="A403" s="1" t="s">
        <v>815</v>
      </c>
      <c r="B403" t="s">
        <v>816</v>
      </c>
      <c r="C403" t="s">
        <v>174</v>
      </c>
      <c r="D403" t="s">
        <v>68</v>
      </c>
      <c r="E403" t="s">
        <v>34</v>
      </c>
      <c r="F403" t="s">
        <v>18</v>
      </c>
      <c r="G403" t="s">
        <v>84</v>
      </c>
      <c r="H403" s="2">
        <v>36</v>
      </c>
      <c r="I403" s="2" t="str">
        <f>IF(Employee_Sample_Data[[#This Row],[Age]]&lt;31,"Youth",IF(55&lt;Employee_Sample_Data[[#This Row],[Age]],"Adult","Old"))</f>
        <v>Old</v>
      </c>
      <c r="J403" s="3">
        <v>42443</v>
      </c>
      <c r="K403" s="4">
        <v>85870</v>
      </c>
      <c r="L403" s="5">
        <v>0</v>
      </c>
      <c r="M403" t="s">
        <v>92</v>
      </c>
      <c r="N403" t="s">
        <v>217</v>
      </c>
    </row>
    <row r="404" spans="1:15" x14ac:dyDescent="0.35">
      <c r="A404" s="1" t="s">
        <v>1645</v>
      </c>
      <c r="B404" t="s">
        <v>1646</v>
      </c>
      <c r="C404" t="s">
        <v>112</v>
      </c>
      <c r="D404" t="s">
        <v>68</v>
      </c>
      <c r="E404" t="s">
        <v>25</v>
      </c>
      <c r="F404" t="s">
        <v>18</v>
      </c>
      <c r="G404" t="s">
        <v>84</v>
      </c>
      <c r="H404" s="2">
        <v>49</v>
      </c>
      <c r="I404" s="2" t="str">
        <f>IF(Employee_Sample_Data[[#This Row],[Age]]&lt;31,"Youth",IF(55&lt;Employee_Sample_Data[[#This Row],[Age]],"Adult","Old"))</f>
        <v>Old</v>
      </c>
      <c r="J404" s="3">
        <v>42441</v>
      </c>
      <c r="K404" s="4">
        <v>100810</v>
      </c>
      <c r="L404" s="5">
        <v>0.12</v>
      </c>
      <c r="M404" t="s">
        <v>92</v>
      </c>
      <c r="N404" t="s">
        <v>98</v>
      </c>
    </row>
    <row r="405" spans="1:15" x14ac:dyDescent="0.35">
      <c r="A405" s="1" t="s">
        <v>1930</v>
      </c>
      <c r="B405" t="s">
        <v>1931</v>
      </c>
      <c r="C405" t="s">
        <v>247</v>
      </c>
      <c r="D405" t="s">
        <v>16</v>
      </c>
      <c r="E405" t="s">
        <v>17</v>
      </c>
      <c r="F405" t="s">
        <v>26</v>
      </c>
      <c r="G405" t="s">
        <v>35</v>
      </c>
      <c r="H405" s="2">
        <v>61</v>
      </c>
      <c r="I405" s="2" t="str">
        <f>IF(Employee_Sample_Data[[#This Row],[Age]]&lt;31,"Youth",IF(55&lt;Employee_Sample_Data[[#This Row],[Age]],"Adult","Old"))</f>
        <v>Adult</v>
      </c>
      <c r="J405" s="3">
        <v>42437</v>
      </c>
      <c r="K405" s="4">
        <v>96566</v>
      </c>
      <c r="L405" s="5">
        <v>0</v>
      </c>
      <c r="M405" t="s">
        <v>20</v>
      </c>
      <c r="N405" t="s">
        <v>87</v>
      </c>
    </row>
    <row r="406" spans="1:15" x14ac:dyDescent="0.35">
      <c r="A406" s="1" t="s">
        <v>1095</v>
      </c>
      <c r="B406" t="s">
        <v>1096</v>
      </c>
      <c r="C406" t="s">
        <v>78</v>
      </c>
      <c r="D406" t="s">
        <v>79</v>
      </c>
      <c r="E406" t="s">
        <v>48</v>
      </c>
      <c r="F406" t="s">
        <v>18</v>
      </c>
      <c r="G406" t="s">
        <v>27</v>
      </c>
      <c r="H406" s="2">
        <v>45</v>
      </c>
      <c r="I406" s="2" t="str">
        <f>IF(Employee_Sample_Data[[#This Row],[Age]]&lt;31,"Youth",IF(55&lt;Employee_Sample_Data[[#This Row],[Age]],"Adult","Old"))</f>
        <v>Old</v>
      </c>
      <c r="J406" s="3">
        <v>42428</v>
      </c>
      <c r="K406" s="4">
        <v>211637</v>
      </c>
      <c r="L406" s="5">
        <v>0.31</v>
      </c>
      <c r="M406" t="s">
        <v>20</v>
      </c>
      <c r="N406" t="s">
        <v>36</v>
      </c>
    </row>
    <row r="407" spans="1:15" x14ac:dyDescent="0.35">
      <c r="A407" s="1" t="s">
        <v>1339</v>
      </c>
      <c r="B407" t="s">
        <v>1340</v>
      </c>
      <c r="C407" t="s">
        <v>24</v>
      </c>
      <c r="D407" t="s">
        <v>16</v>
      </c>
      <c r="E407" t="s">
        <v>25</v>
      </c>
      <c r="F407" t="s">
        <v>26</v>
      </c>
      <c r="G407" t="s">
        <v>19</v>
      </c>
      <c r="H407" s="2">
        <v>34</v>
      </c>
      <c r="I407" s="2" t="str">
        <f>IF(Employee_Sample_Data[[#This Row],[Age]]&lt;31,"Youth",IF(55&lt;Employee_Sample_Data[[#This Row],[Age]],"Adult","Old"))</f>
        <v>Old</v>
      </c>
      <c r="J407" s="3">
        <v>42416</v>
      </c>
      <c r="K407" s="4">
        <v>63411</v>
      </c>
      <c r="L407" s="5">
        <v>0</v>
      </c>
      <c r="M407" t="s">
        <v>20</v>
      </c>
      <c r="N407" t="s">
        <v>55</v>
      </c>
    </row>
    <row r="408" spans="1:15" x14ac:dyDescent="0.35">
      <c r="A408" s="1" t="s">
        <v>1017</v>
      </c>
      <c r="B408" t="s">
        <v>1018</v>
      </c>
      <c r="C408" t="s">
        <v>24</v>
      </c>
      <c r="D408" t="s">
        <v>16</v>
      </c>
      <c r="E408" t="s">
        <v>17</v>
      </c>
      <c r="F408" t="s">
        <v>26</v>
      </c>
      <c r="G408" t="s">
        <v>27</v>
      </c>
      <c r="H408" s="2">
        <v>37</v>
      </c>
      <c r="I408" s="2" t="str">
        <f>IF(Employee_Sample_Data[[#This Row],[Age]]&lt;31,"Youth",IF(55&lt;Employee_Sample_Data[[#This Row],[Age]],"Adult","Old"))</f>
        <v>Old</v>
      </c>
      <c r="J408" s="3">
        <v>42405</v>
      </c>
      <c r="K408" s="4">
        <v>80055</v>
      </c>
      <c r="L408" s="5">
        <v>0</v>
      </c>
      <c r="M408" t="s">
        <v>28</v>
      </c>
      <c r="N408" t="s">
        <v>113</v>
      </c>
    </row>
    <row r="409" spans="1:15" x14ac:dyDescent="0.35">
      <c r="A409" s="1" t="s">
        <v>716</v>
      </c>
      <c r="B409" t="s">
        <v>717</v>
      </c>
      <c r="C409" t="s">
        <v>78</v>
      </c>
      <c r="D409" t="s">
        <v>68</v>
      </c>
      <c r="E409" t="s">
        <v>25</v>
      </c>
      <c r="F409" t="s">
        <v>26</v>
      </c>
      <c r="G409" t="s">
        <v>35</v>
      </c>
      <c r="H409" s="2">
        <v>63</v>
      </c>
      <c r="I409" s="2" t="str">
        <f>IF(Employee_Sample_Data[[#This Row],[Age]]&lt;31,"Youth",IF(55&lt;Employee_Sample_Data[[#This Row],[Age]],"Adult","Old"))</f>
        <v>Adult</v>
      </c>
      <c r="J409" s="3">
        <v>42387</v>
      </c>
      <c r="K409" s="4">
        <v>180994</v>
      </c>
      <c r="L409" s="5">
        <v>0.39</v>
      </c>
      <c r="M409" t="s">
        <v>20</v>
      </c>
      <c r="N409" t="s">
        <v>21</v>
      </c>
    </row>
    <row r="410" spans="1:15" x14ac:dyDescent="0.35">
      <c r="A410" s="1" t="s">
        <v>656</v>
      </c>
      <c r="B410" t="s">
        <v>657</v>
      </c>
      <c r="C410" t="s">
        <v>42</v>
      </c>
      <c r="D410" t="s">
        <v>58</v>
      </c>
      <c r="E410" t="s">
        <v>25</v>
      </c>
      <c r="F410" t="s">
        <v>26</v>
      </c>
      <c r="G410" t="s">
        <v>27</v>
      </c>
      <c r="H410" s="2">
        <v>40</v>
      </c>
      <c r="I410" s="2" t="str">
        <f>IF(Employee_Sample_Data[[#This Row],[Age]]&lt;31,"Youth",IF(55&lt;Employee_Sample_Data[[#This Row],[Age]],"Adult","Old"))</f>
        <v>Old</v>
      </c>
      <c r="J410" s="3">
        <v>42384</v>
      </c>
      <c r="K410" s="4">
        <v>89984</v>
      </c>
      <c r="L410" s="5">
        <v>0</v>
      </c>
      <c r="M410" t="s">
        <v>28</v>
      </c>
      <c r="N410" t="s">
        <v>133</v>
      </c>
    </row>
    <row r="411" spans="1:15" x14ac:dyDescent="0.35">
      <c r="A411" s="1" t="s">
        <v>352</v>
      </c>
      <c r="B411" t="s">
        <v>1258</v>
      </c>
      <c r="C411" t="s">
        <v>1982</v>
      </c>
      <c r="D411" t="s">
        <v>33</v>
      </c>
      <c r="E411" t="s">
        <v>17</v>
      </c>
      <c r="F411" t="s">
        <v>18</v>
      </c>
      <c r="G411" t="s">
        <v>84</v>
      </c>
      <c r="H411" s="2">
        <v>45</v>
      </c>
      <c r="I411" s="2" t="str">
        <f>IF(Employee_Sample_Data[[#This Row],[Age]]&lt;31,"Youth",IF(55&lt;Employee_Sample_Data[[#This Row],[Age]],"Adult","Old"))</f>
        <v>Old</v>
      </c>
      <c r="J411" s="3">
        <v>42379</v>
      </c>
      <c r="K411" s="4">
        <v>149761</v>
      </c>
      <c r="L411" s="5">
        <v>0.12</v>
      </c>
      <c r="M411" t="s">
        <v>20</v>
      </c>
      <c r="N411" t="s">
        <v>87</v>
      </c>
    </row>
    <row r="412" spans="1:15" x14ac:dyDescent="0.35">
      <c r="A412" s="1" t="s">
        <v>1602</v>
      </c>
      <c r="B412" t="s">
        <v>1603</v>
      </c>
      <c r="C412" t="s">
        <v>1982</v>
      </c>
      <c r="D412" t="s">
        <v>64</v>
      </c>
      <c r="E412" t="s">
        <v>25</v>
      </c>
      <c r="F412" t="s">
        <v>26</v>
      </c>
      <c r="G412" t="s">
        <v>84</v>
      </c>
      <c r="H412" s="2">
        <v>41</v>
      </c>
      <c r="I412" s="2" t="str">
        <f>IF(Employee_Sample_Data[[#This Row],[Age]]&lt;31,"Youth",IF(55&lt;Employee_Sample_Data[[#This Row],[Age]],"Adult","Old"))</f>
        <v>Old</v>
      </c>
      <c r="J412" s="3">
        <v>42365</v>
      </c>
      <c r="K412" s="4">
        <v>129903</v>
      </c>
      <c r="L412" s="5">
        <v>0.13</v>
      </c>
      <c r="M412" t="s">
        <v>92</v>
      </c>
      <c r="N412" t="s">
        <v>217</v>
      </c>
    </row>
    <row r="413" spans="1:15" x14ac:dyDescent="0.35">
      <c r="A413" s="1" t="s">
        <v>1154</v>
      </c>
      <c r="B413" t="s">
        <v>1155</v>
      </c>
      <c r="C413" t="s">
        <v>163</v>
      </c>
      <c r="D413" t="s">
        <v>64</v>
      </c>
      <c r="E413" t="s">
        <v>25</v>
      </c>
      <c r="F413" t="s">
        <v>26</v>
      </c>
      <c r="G413" t="s">
        <v>19</v>
      </c>
      <c r="H413" s="2">
        <v>45</v>
      </c>
      <c r="I413" s="2" t="str">
        <f>IF(Employee_Sample_Data[[#This Row],[Age]]&lt;31,"Youth",IF(55&lt;Employee_Sample_Data[[#This Row],[Age]],"Adult","Old"))</f>
        <v>Old</v>
      </c>
      <c r="J413" s="3">
        <v>42357</v>
      </c>
      <c r="K413" s="4">
        <v>51983</v>
      </c>
      <c r="L413" s="5">
        <v>0</v>
      </c>
      <c r="M413" t="s">
        <v>20</v>
      </c>
      <c r="N413" t="s">
        <v>87</v>
      </c>
    </row>
    <row r="414" spans="1:15" x14ac:dyDescent="0.35">
      <c r="A414" s="1" t="s">
        <v>690</v>
      </c>
      <c r="B414" t="s">
        <v>691</v>
      </c>
      <c r="C414" t="s">
        <v>163</v>
      </c>
      <c r="D414" t="s">
        <v>64</v>
      </c>
      <c r="E414" t="s">
        <v>25</v>
      </c>
      <c r="F414" t="s">
        <v>26</v>
      </c>
      <c r="G414" t="s">
        <v>84</v>
      </c>
      <c r="H414" s="2">
        <v>31</v>
      </c>
      <c r="I414" s="2" t="str">
        <f>IF(Employee_Sample_Data[[#This Row],[Age]]&lt;31,"Youth",IF(55&lt;Employee_Sample_Data[[#This Row],[Age]],"Adult","Old"))</f>
        <v>Old</v>
      </c>
      <c r="J414" s="3">
        <v>42347</v>
      </c>
      <c r="K414" s="4">
        <v>73854</v>
      </c>
      <c r="L414" s="5">
        <v>0</v>
      </c>
      <c r="M414" t="s">
        <v>20</v>
      </c>
      <c r="N414" t="s">
        <v>21</v>
      </c>
    </row>
    <row r="415" spans="1:15" x14ac:dyDescent="0.35">
      <c r="A415" s="1" t="s">
        <v>1454</v>
      </c>
      <c r="B415" t="s">
        <v>1455</v>
      </c>
      <c r="C415" t="s">
        <v>174</v>
      </c>
      <c r="D415" t="s">
        <v>68</v>
      </c>
      <c r="E415" t="s">
        <v>34</v>
      </c>
      <c r="F415" t="s">
        <v>26</v>
      </c>
      <c r="G415" t="s">
        <v>35</v>
      </c>
      <c r="H415" s="2">
        <v>45</v>
      </c>
      <c r="I415" s="2" t="str">
        <f>IF(Employee_Sample_Data[[#This Row],[Age]]&lt;31,"Youth",IF(55&lt;Employee_Sample_Data[[#This Row],[Age]],"Adult","Old"))</f>
        <v>Old</v>
      </c>
      <c r="J415" s="3">
        <v>42329</v>
      </c>
      <c r="K415" s="4">
        <v>87292</v>
      </c>
      <c r="L415" s="5">
        <v>0</v>
      </c>
      <c r="M415" t="s">
        <v>20</v>
      </c>
      <c r="N415" t="s">
        <v>87</v>
      </c>
    </row>
    <row r="416" spans="1:15" x14ac:dyDescent="0.35">
      <c r="A416" s="1" t="s">
        <v>1119</v>
      </c>
      <c r="B416" t="s">
        <v>1120</v>
      </c>
      <c r="C416" t="s">
        <v>42</v>
      </c>
      <c r="D416" t="s">
        <v>79</v>
      </c>
      <c r="E416" t="s">
        <v>48</v>
      </c>
      <c r="F416" t="s">
        <v>26</v>
      </c>
      <c r="G416" t="s">
        <v>35</v>
      </c>
      <c r="H416" s="2">
        <v>33</v>
      </c>
      <c r="I416" s="2" t="str">
        <f>IF(Employee_Sample_Data[[#This Row],[Age]]&lt;31,"Youth",IF(55&lt;Employee_Sample_Data[[#This Row],[Age]],"Adult","Old"))</f>
        <v>Old</v>
      </c>
      <c r="J416" s="3">
        <v>42325</v>
      </c>
      <c r="K416" s="4">
        <v>91632</v>
      </c>
      <c r="L416" s="5">
        <v>0</v>
      </c>
      <c r="M416" t="s">
        <v>20</v>
      </c>
      <c r="N416" t="s">
        <v>43</v>
      </c>
    </row>
    <row r="417" spans="1:15" x14ac:dyDescent="0.35">
      <c r="A417" s="1" t="s">
        <v>1217</v>
      </c>
      <c r="B417" t="s">
        <v>1218</v>
      </c>
      <c r="C417" t="s">
        <v>180</v>
      </c>
      <c r="D417" t="s">
        <v>68</v>
      </c>
      <c r="E417" t="s">
        <v>17</v>
      </c>
      <c r="F417" t="s">
        <v>18</v>
      </c>
      <c r="G417" t="s">
        <v>27</v>
      </c>
      <c r="H417" s="2">
        <v>30</v>
      </c>
      <c r="I417" s="2" t="str">
        <f>IF(Employee_Sample_Data[[#This Row],[Age]]&lt;31,"Youth",IF(55&lt;Employee_Sample_Data[[#This Row],[Age]],"Adult","Old"))</f>
        <v>Youth</v>
      </c>
      <c r="J417" s="3">
        <v>42322</v>
      </c>
      <c r="K417" s="4">
        <v>77442</v>
      </c>
      <c r="L417" s="5">
        <v>0</v>
      </c>
      <c r="M417" t="s">
        <v>20</v>
      </c>
      <c r="N417" t="s">
        <v>87</v>
      </c>
    </row>
    <row r="418" spans="1:15" x14ac:dyDescent="0.35">
      <c r="A418" s="1" t="s">
        <v>1579</v>
      </c>
      <c r="B418" t="s">
        <v>1580</v>
      </c>
      <c r="C418" t="s">
        <v>46</v>
      </c>
      <c r="D418" t="s">
        <v>47</v>
      </c>
      <c r="E418" t="s">
        <v>25</v>
      </c>
      <c r="F418" t="s">
        <v>18</v>
      </c>
      <c r="G418" t="s">
        <v>27</v>
      </c>
      <c r="H418" s="2">
        <v>37</v>
      </c>
      <c r="I418" s="2" t="str">
        <f>IF(Employee_Sample_Data[[#This Row],[Age]]&lt;31,"Youth",IF(55&lt;Employee_Sample_Data[[#This Row],[Age]],"Adult","Old"))</f>
        <v>Old</v>
      </c>
      <c r="J418" s="3">
        <v>42318</v>
      </c>
      <c r="K418" s="4">
        <v>64204</v>
      </c>
      <c r="L418" s="5">
        <v>0</v>
      </c>
      <c r="M418" t="s">
        <v>20</v>
      </c>
      <c r="N418" t="s">
        <v>87</v>
      </c>
      <c r="O418" s="3">
        <v>44306</v>
      </c>
    </row>
    <row r="419" spans="1:15" x14ac:dyDescent="0.35">
      <c r="A419" s="1" t="s">
        <v>1563</v>
      </c>
      <c r="B419" t="s">
        <v>1564</v>
      </c>
      <c r="C419" t="s">
        <v>174</v>
      </c>
      <c r="D419" t="s">
        <v>68</v>
      </c>
      <c r="E419" t="s">
        <v>48</v>
      </c>
      <c r="F419" t="s">
        <v>18</v>
      </c>
      <c r="G419" t="s">
        <v>35</v>
      </c>
      <c r="H419" s="2">
        <v>32</v>
      </c>
      <c r="I419" s="2" t="str">
        <f>IF(Employee_Sample_Data[[#This Row],[Age]]&lt;31,"Youth",IF(55&lt;Employee_Sample_Data[[#This Row],[Age]],"Adult","Old"))</f>
        <v>Old</v>
      </c>
      <c r="J419" s="3">
        <v>42317</v>
      </c>
      <c r="K419" s="4">
        <v>65247</v>
      </c>
      <c r="L419" s="5">
        <v>0</v>
      </c>
      <c r="M419" t="s">
        <v>20</v>
      </c>
      <c r="N419" t="s">
        <v>43</v>
      </c>
    </row>
    <row r="420" spans="1:15" x14ac:dyDescent="0.35">
      <c r="A420" s="1" t="s">
        <v>470</v>
      </c>
      <c r="B420" t="s">
        <v>1612</v>
      </c>
      <c r="C420" t="s">
        <v>54</v>
      </c>
      <c r="D420" t="s">
        <v>33</v>
      </c>
      <c r="E420" t="s">
        <v>48</v>
      </c>
      <c r="F420" t="s">
        <v>26</v>
      </c>
      <c r="G420" t="s">
        <v>27</v>
      </c>
      <c r="H420" s="2">
        <v>37</v>
      </c>
      <c r="I420" s="2" t="str">
        <f>IF(Employee_Sample_Data[[#This Row],[Age]]&lt;31,"Youth",IF(55&lt;Employee_Sample_Data[[#This Row],[Age]],"Adult","Old"))</f>
        <v>Old</v>
      </c>
      <c r="J420" s="3">
        <v>42317</v>
      </c>
      <c r="K420" s="4">
        <v>45369</v>
      </c>
      <c r="L420" s="5">
        <v>0</v>
      </c>
      <c r="M420" t="s">
        <v>28</v>
      </c>
      <c r="N420" t="s">
        <v>113</v>
      </c>
    </row>
    <row r="421" spans="1:15" x14ac:dyDescent="0.35">
      <c r="A421" s="1" t="s">
        <v>1375</v>
      </c>
      <c r="B421" t="s">
        <v>1376</v>
      </c>
      <c r="C421" t="s">
        <v>67</v>
      </c>
      <c r="D421" t="s">
        <v>68</v>
      </c>
      <c r="E421" t="s">
        <v>48</v>
      </c>
      <c r="F421" t="s">
        <v>18</v>
      </c>
      <c r="G421" t="s">
        <v>35</v>
      </c>
      <c r="H421" s="2">
        <v>56</v>
      </c>
      <c r="I421" s="2" t="str">
        <f>IF(Employee_Sample_Data[[#This Row],[Age]]&lt;31,"Youth",IF(55&lt;Employee_Sample_Data[[#This Row],[Age]],"Adult","Old"))</f>
        <v>Adult</v>
      </c>
      <c r="J421" s="3">
        <v>42291</v>
      </c>
      <c r="K421" s="4">
        <v>76272</v>
      </c>
      <c r="L421" s="5">
        <v>0</v>
      </c>
      <c r="M421" t="s">
        <v>20</v>
      </c>
      <c r="N421" t="s">
        <v>55</v>
      </c>
      <c r="O421" s="3">
        <v>44491</v>
      </c>
    </row>
    <row r="422" spans="1:15" x14ac:dyDescent="0.35">
      <c r="A422" s="1" t="s">
        <v>321</v>
      </c>
      <c r="B422" t="s">
        <v>1183</v>
      </c>
      <c r="C422" t="s">
        <v>42</v>
      </c>
      <c r="D422" t="s">
        <v>33</v>
      </c>
      <c r="E422" t="s">
        <v>34</v>
      </c>
      <c r="F422" t="s">
        <v>18</v>
      </c>
      <c r="G422" t="s">
        <v>27</v>
      </c>
      <c r="H422" s="2">
        <v>33</v>
      </c>
      <c r="I422" s="2" t="str">
        <f>IF(Employee_Sample_Data[[#This Row],[Age]]&lt;31,"Youth",IF(55&lt;Employee_Sample_Data[[#This Row],[Age]],"Adult","Old"))</f>
        <v>Old</v>
      </c>
      <c r="J422" s="3">
        <v>42285</v>
      </c>
      <c r="K422" s="4">
        <v>94876</v>
      </c>
      <c r="L422" s="5">
        <v>0</v>
      </c>
      <c r="M422" t="s">
        <v>20</v>
      </c>
      <c r="N422" t="s">
        <v>55</v>
      </c>
    </row>
    <row r="423" spans="1:15" x14ac:dyDescent="0.35">
      <c r="A423" s="1" t="s">
        <v>170</v>
      </c>
      <c r="B423" t="s">
        <v>171</v>
      </c>
      <c r="C423" t="s">
        <v>32</v>
      </c>
      <c r="D423" t="s">
        <v>58</v>
      </c>
      <c r="E423" t="s">
        <v>17</v>
      </c>
      <c r="F423" t="s">
        <v>18</v>
      </c>
      <c r="G423" t="s">
        <v>27</v>
      </c>
      <c r="H423" s="2">
        <v>36</v>
      </c>
      <c r="I423" s="2" t="str">
        <f>IF(Employee_Sample_Data[[#This Row],[Age]]&lt;31,"Youth",IF(55&lt;Employee_Sample_Data[[#This Row],[Age]],"Adult","Old"))</f>
        <v>Old</v>
      </c>
      <c r="J423" s="3">
        <v>42276</v>
      </c>
      <c r="K423" s="4">
        <v>178700</v>
      </c>
      <c r="L423" s="5">
        <v>0.28999999999999998</v>
      </c>
      <c r="M423" t="s">
        <v>20</v>
      </c>
      <c r="N423" t="s">
        <v>21</v>
      </c>
    </row>
    <row r="424" spans="1:15" x14ac:dyDescent="0.35">
      <c r="A424" s="1" t="s">
        <v>1487</v>
      </c>
      <c r="B424" t="s">
        <v>1488</v>
      </c>
      <c r="C424" t="s">
        <v>78</v>
      </c>
      <c r="D424" t="s">
        <v>79</v>
      </c>
      <c r="E424" t="s">
        <v>48</v>
      </c>
      <c r="F424" t="s">
        <v>26</v>
      </c>
      <c r="G424" t="s">
        <v>27</v>
      </c>
      <c r="H424" s="2">
        <v>45</v>
      </c>
      <c r="I424" s="2" t="str">
        <f>IF(Employee_Sample_Data[[#This Row],[Age]]&lt;31,"Youth",IF(55&lt;Employee_Sample_Data[[#This Row],[Age]],"Adult","Old"))</f>
        <v>Old</v>
      </c>
      <c r="J424" s="3">
        <v>42271</v>
      </c>
      <c r="K424" s="4">
        <v>202680</v>
      </c>
      <c r="L424" s="5">
        <v>0.32</v>
      </c>
      <c r="M424" t="s">
        <v>20</v>
      </c>
      <c r="N424" t="s">
        <v>43</v>
      </c>
      <c r="O424" s="3">
        <v>44790</v>
      </c>
    </row>
    <row r="425" spans="1:15" x14ac:dyDescent="0.35">
      <c r="A425" s="1" t="s">
        <v>227</v>
      </c>
      <c r="B425" t="s">
        <v>228</v>
      </c>
      <c r="C425" t="s">
        <v>1982</v>
      </c>
      <c r="D425" t="s">
        <v>33</v>
      </c>
      <c r="E425" t="s">
        <v>25</v>
      </c>
      <c r="F425" t="s">
        <v>26</v>
      </c>
      <c r="G425" t="s">
        <v>84</v>
      </c>
      <c r="H425" s="2">
        <v>60</v>
      </c>
      <c r="I425" s="2" t="str">
        <f>IF(Employee_Sample_Data[[#This Row],[Age]]&lt;31,"Youth",IF(55&lt;Employee_Sample_Data[[#This Row],[Age]],"Adult","Old"))</f>
        <v>Adult</v>
      </c>
      <c r="J425" s="3">
        <v>42270</v>
      </c>
      <c r="K425" s="4">
        <v>141899</v>
      </c>
      <c r="L425" s="5">
        <v>0.15</v>
      </c>
      <c r="M425" t="s">
        <v>20</v>
      </c>
      <c r="N425" t="s">
        <v>43</v>
      </c>
    </row>
    <row r="426" spans="1:15" x14ac:dyDescent="0.35">
      <c r="A426" s="1" t="s">
        <v>680</v>
      </c>
      <c r="B426" t="s">
        <v>681</v>
      </c>
      <c r="C426" t="s">
        <v>1982</v>
      </c>
      <c r="D426" t="s">
        <v>33</v>
      </c>
      <c r="E426" t="s">
        <v>17</v>
      </c>
      <c r="F426" t="s">
        <v>26</v>
      </c>
      <c r="G426" t="s">
        <v>84</v>
      </c>
      <c r="H426" s="2">
        <v>31</v>
      </c>
      <c r="I426" s="2" t="str">
        <f>IF(Employee_Sample_Data[[#This Row],[Age]]&lt;31,"Youth",IF(55&lt;Employee_Sample_Data[[#This Row],[Age]],"Adult","Old"))</f>
        <v>Old</v>
      </c>
      <c r="J426" s="3">
        <v>42266</v>
      </c>
      <c r="K426" s="4">
        <v>145846</v>
      </c>
      <c r="L426" s="5">
        <v>0.15</v>
      </c>
      <c r="M426" t="s">
        <v>92</v>
      </c>
      <c r="N426" t="s">
        <v>93</v>
      </c>
    </row>
    <row r="427" spans="1:15" x14ac:dyDescent="0.35">
      <c r="A427" s="1" t="s">
        <v>1343</v>
      </c>
      <c r="B427" t="s">
        <v>1688</v>
      </c>
      <c r="C427" t="s">
        <v>51</v>
      </c>
      <c r="D427" t="s">
        <v>79</v>
      </c>
      <c r="E427" t="s">
        <v>17</v>
      </c>
      <c r="F427" t="s">
        <v>18</v>
      </c>
      <c r="G427" t="s">
        <v>19</v>
      </c>
      <c r="H427" s="2">
        <v>42</v>
      </c>
      <c r="I427" s="2" t="str">
        <f>IF(Employee_Sample_Data[[#This Row],[Age]]&lt;31,"Youth",IF(55&lt;Employee_Sample_Data[[#This Row],[Age]],"Adult","Old"))</f>
        <v>Old</v>
      </c>
      <c r="J427" s="3">
        <v>42266</v>
      </c>
      <c r="K427" s="4">
        <v>103423</v>
      </c>
      <c r="L427" s="5">
        <v>0.06</v>
      </c>
      <c r="M427" t="s">
        <v>20</v>
      </c>
      <c r="N427" t="s">
        <v>87</v>
      </c>
    </row>
    <row r="428" spans="1:15" x14ac:dyDescent="0.35">
      <c r="A428" s="1" t="s">
        <v>854</v>
      </c>
      <c r="B428" t="s">
        <v>855</v>
      </c>
      <c r="C428" t="s">
        <v>78</v>
      </c>
      <c r="D428" t="s">
        <v>64</v>
      </c>
      <c r="E428" t="s">
        <v>48</v>
      </c>
      <c r="F428" t="s">
        <v>26</v>
      </c>
      <c r="G428" t="s">
        <v>27</v>
      </c>
      <c r="H428" s="2">
        <v>31</v>
      </c>
      <c r="I428" s="2" t="str">
        <f>IF(Employee_Sample_Data[[#This Row],[Age]]&lt;31,"Youth",IF(55&lt;Employee_Sample_Data[[#This Row],[Age]],"Adult","Old"))</f>
        <v>Old</v>
      </c>
      <c r="J428" s="3">
        <v>42250</v>
      </c>
      <c r="K428" s="4">
        <v>250953</v>
      </c>
      <c r="L428" s="5">
        <v>0.34</v>
      </c>
      <c r="M428" t="s">
        <v>20</v>
      </c>
      <c r="N428" t="s">
        <v>87</v>
      </c>
    </row>
    <row r="429" spans="1:15" x14ac:dyDescent="0.35">
      <c r="A429" s="1" t="s">
        <v>743</v>
      </c>
      <c r="B429" t="s">
        <v>744</v>
      </c>
      <c r="C429" t="s">
        <v>276</v>
      </c>
      <c r="D429" t="s">
        <v>68</v>
      </c>
      <c r="E429" t="s">
        <v>17</v>
      </c>
      <c r="F429" t="s">
        <v>18</v>
      </c>
      <c r="G429" t="s">
        <v>84</v>
      </c>
      <c r="H429" s="2">
        <v>47</v>
      </c>
      <c r="I429" s="2" t="str">
        <f>IF(Employee_Sample_Data[[#This Row],[Age]]&lt;31,"Youth",IF(55&lt;Employee_Sample_Data[[#This Row],[Age]],"Adult","Old"))</f>
        <v>Old</v>
      </c>
      <c r="J429" s="3">
        <v>42245</v>
      </c>
      <c r="K429" s="4">
        <v>68488</v>
      </c>
      <c r="L429" s="5">
        <v>0</v>
      </c>
      <c r="M429" t="s">
        <v>20</v>
      </c>
      <c r="N429" t="s">
        <v>21</v>
      </c>
    </row>
    <row r="430" spans="1:15" x14ac:dyDescent="0.35">
      <c r="A430" s="1" t="s">
        <v>1361</v>
      </c>
      <c r="B430" t="s">
        <v>1362</v>
      </c>
      <c r="C430" t="s">
        <v>51</v>
      </c>
      <c r="D430" t="s">
        <v>58</v>
      </c>
      <c r="E430" t="s">
        <v>48</v>
      </c>
      <c r="F430" t="s">
        <v>18</v>
      </c>
      <c r="G430" t="s">
        <v>35</v>
      </c>
      <c r="H430" s="2">
        <v>38</v>
      </c>
      <c r="I430" s="2" t="str">
        <f>IF(Employee_Sample_Data[[#This Row],[Age]]&lt;31,"Youth",IF(55&lt;Employee_Sample_Data[[#This Row],[Age]],"Adult","Old"))</f>
        <v>Old</v>
      </c>
      <c r="J430" s="3">
        <v>42228</v>
      </c>
      <c r="K430" s="4">
        <v>106858</v>
      </c>
      <c r="L430" s="5">
        <v>0.05</v>
      </c>
      <c r="M430" t="s">
        <v>20</v>
      </c>
      <c r="N430" t="s">
        <v>21</v>
      </c>
    </row>
    <row r="431" spans="1:15" x14ac:dyDescent="0.35">
      <c r="A431" s="1" t="s">
        <v>1039</v>
      </c>
      <c r="B431" t="s">
        <v>1040</v>
      </c>
      <c r="C431" t="s">
        <v>183</v>
      </c>
      <c r="D431" t="s">
        <v>64</v>
      </c>
      <c r="E431" t="s">
        <v>25</v>
      </c>
      <c r="F431" t="s">
        <v>26</v>
      </c>
      <c r="G431" t="s">
        <v>84</v>
      </c>
      <c r="H431" s="2">
        <v>34</v>
      </c>
      <c r="I431" s="2" t="str">
        <f>IF(Employee_Sample_Data[[#This Row],[Age]]&lt;31,"Youth",IF(55&lt;Employee_Sample_Data[[#This Row],[Age]],"Adult","Old"))</f>
        <v>Old</v>
      </c>
      <c r="J431" s="3">
        <v>42219</v>
      </c>
      <c r="K431" s="4">
        <v>52200</v>
      </c>
      <c r="L431" s="5">
        <v>0</v>
      </c>
      <c r="M431" t="s">
        <v>20</v>
      </c>
      <c r="N431" t="s">
        <v>87</v>
      </c>
    </row>
    <row r="432" spans="1:15" x14ac:dyDescent="0.35">
      <c r="A432" s="1" t="s">
        <v>793</v>
      </c>
      <c r="B432" t="s">
        <v>794</v>
      </c>
      <c r="C432" t="s">
        <v>51</v>
      </c>
      <c r="D432" t="s">
        <v>58</v>
      </c>
      <c r="E432" t="s">
        <v>34</v>
      </c>
      <c r="F432" t="s">
        <v>26</v>
      </c>
      <c r="G432" t="s">
        <v>27</v>
      </c>
      <c r="H432" s="2">
        <v>63</v>
      </c>
      <c r="I432" s="2" t="str">
        <f>IF(Employee_Sample_Data[[#This Row],[Age]]&lt;31,"Youth",IF(55&lt;Employee_Sample_Data[[#This Row],[Age]],"Adult","Old"))</f>
        <v>Adult</v>
      </c>
      <c r="J432" s="3">
        <v>42214</v>
      </c>
      <c r="K432" s="4">
        <v>103724</v>
      </c>
      <c r="L432" s="5">
        <v>0.05</v>
      </c>
      <c r="M432" t="s">
        <v>28</v>
      </c>
      <c r="N432" t="s">
        <v>73</v>
      </c>
    </row>
    <row r="433" spans="1:14" x14ac:dyDescent="0.35">
      <c r="A433" s="1" t="s">
        <v>1467</v>
      </c>
      <c r="B433" t="s">
        <v>1468</v>
      </c>
      <c r="C433" t="s">
        <v>51</v>
      </c>
      <c r="D433" t="s">
        <v>64</v>
      </c>
      <c r="E433" t="s">
        <v>48</v>
      </c>
      <c r="F433" t="s">
        <v>26</v>
      </c>
      <c r="G433" t="s">
        <v>27</v>
      </c>
      <c r="H433" s="2">
        <v>48</v>
      </c>
      <c r="I433" s="2" t="str">
        <f>IF(Employee_Sample_Data[[#This Row],[Age]]&lt;31,"Youth",IF(55&lt;Employee_Sample_Data[[#This Row],[Age]],"Adult","Old"))</f>
        <v>Old</v>
      </c>
      <c r="J433" s="3">
        <v>42201</v>
      </c>
      <c r="K433" s="4">
        <v>110565</v>
      </c>
      <c r="L433" s="5">
        <v>0.09</v>
      </c>
      <c r="M433" t="s">
        <v>28</v>
      </c>
      <c r="N433" t="s">
        <v>113</v>
      </c>
    </row>
    <row r="434" spans="1:14" x14ac:dyDescent="0.35">
      <c r="A434" s="1" t="s">
        <v>411</v>
      </c>
      <c r="B434" t="s">
        <v>706</v>
      </c>
      <c r="C434" t="s">
        <v>78</v>
      </c>
      <c r="D434" t="s">
        <v>16</v>
      </c>
      <c r="E434" t="s">
        <v>17</v>
      </c>
      <c r="F434" t="s">
        <v>26</v>
      </c>
      <c r="G434" t="s">
        <v>27</v>
      </c>
      <c r="H434" s="2">
        <v>31</v>
      </c>
      <c r="I434" s="2" t="str">
        <f>IF(Employee_Sample_Data[[#This Row],[Age]]&lt;31,"Youth",IF(55&lt;Employee_Sample_Data[[#This Row],[Age]],"Adult","Old"))</f>
        <v>Old</v>
      </c>
      <c r="J434" s="3">
        <v>42197</v>
      </c>
      <c r="K434" s="4">
        <v>215388</v>
      </c>
      <c r="L434" s="5">
        <v>0.33</v>
      </c>
      <c r="M434" t="s">
        <v>20</v>
      </c>
      <c r="N434" t="s">
        <v>55</v>
      </c>
    </row>
    <row r="435" spans="1:14" x14ac:dyDescent="0.35">
      <c r="A435" s="1" t="s">
        <v>668</v>
      </c>
      <c r="B435" t="s">
        <v>669</v>
      </c>
      <c r="C435" t="s">
        <v>46</v>
      </c>
      <c r="D435" t="s">
        <v>47</v>
      </c>
      <c r="E435" t="s">
        <v>34</v>
      </c>
      <c r="F435" t="s">
        <v>18</v>
      </c>
      <c r="G435" t="s">
        <v>27</v>
      </c>
      <c r="H435" s="2">
        <v>47</v>
      </c>
      <c r="I435" s="2" t="str">
        <f>IF(Employee_Sample_Data[[#This Row],[Age]]&lt;31,"Youth",IF(55&lt;Employee_Sample_Data[[#This Row],[Age]],"Adult","Old"))</f>
        <v>Old</v>
      </c>
      <c r="J435" s="3">
        <v>42195</v>
      </c>
      <c r="K435" s="4">
        <v>63880</v>
      </c>
      <c r="L435" s="5">
        <v>0</v>
      </c>
      <c r="M435" t="s">
        <v>28</v>
      </c>
      <c r="N435" t="s">
        <v>29</v>
      </c>
    </row>
    <row r="436" spans="1:14" x14ac:dyDescent="0.35">
      <c r="A436" s="1" t="s">
        <v>1706</v>
      </c>
      <c r="B436" t="s">
        <v>1707</v>
      </c>
      <c r="C436" t="s">
        <v>32</v>
      </c>
      <c r="D436" t="s">
        <v>47</v>
      </c>
      <c r="E436" t="s">
        <v>48</v>
      </c>
      <c r="F436" t="s">
        <v>26</v>
      </c>
      <c r="G436" t="s">
        <v>27</v>
      </c>
      <c r="H436" s="2">
        <v>31</v>
      </c>
      <c r="I436" s="2" t="str">
        <f>IF(Employee_Sample_Data[[#This Row],[Age]]&lt;31,"Youth",IF(55&lt;Employee_Sample_Data[[#This Row],[Age]],"Adult","Old"))</f>
        <v>Old</v>
      </c>
      <c r="J436" s="3">
        <v>42184</v>
      </c>
      <c r="K436" s="4">
        <v>191026</v>
      </c>
      <c r="L436" s="5">
        <v>0.16</v>
      </c>
      <c r="M436" t="s">
        <v>20</v>
      </c>
      <c r="N436" t="s">
        <v>87</v>
      </c>
    </row>
    <row r="437" spans="1:14" x14ac:dyDescent="0.35">
      <c r="A437" s="1" t="s">
        <v>225</v>
      </c>
      <c r="B437" t="s">
        <v>226</v>
      </c>
      <c r="C437" t="s">
        <v>123</v>
      </c>
      <c r="D437" t="s">
        <v>33</v>
      </c>
      <c r="E437" t="s">
        <v>48</v>
      </c>
      <c r="F437" t="s">
        <v>26</v>
      </c>
      <c r="G437" t="s">
        <v>84</v>
      </c>
      <c r="H437" s="2">
        <v>34</v>
      </c>
      <c r="I437" s="2" t="str">
        <f>IF(Employee_Sample_Data[[#This Row],[Age]]&lt;31,"Youth",IF(55&lt;Employee_Sample_Data[[#This Row],[Age]],"Adult","Old"))</f>
        <v>Old</v>
      </c>
      <c r="J437" s="3">
        <v>42182</v>
      </c>
      <c r="K437" s="4">
        <v>57008</v>
      </c>
      <c r="L437" s="5">
        <v>0</v>
      </c>
      <c r="M437" t="s">
        <v>20</v>
      </c>
      <c r="N437" t="s">
        <v>43</v>
      </c>
    </row>
    <row r="438" spans="1:14" x14ac:dyDescent="0.35">
      <c r="A438" s="1" t="s">
        <v>356</v>
      </c>
      <c r="B438" t="s">
        <v>357</v>
      </c>
      <c r="C438" t="s">
        <v>78</v>
      </c>
      <c r="D438" t="s">
        <v>68</v>
      </c>
      <c r="E438" t="s">
        <v>48</v>
      </c>
      <c r="F438" t="s">
        <v>26</v>
      </c>
      <c r="G438" t="s">
        <v>35</v>
      </c>
      <c r="H438" s="2">
        <v>33</v>
      </c>
      <c r="I438" s="2" t="str">
        <f>IF(Employee_Sample_Data[[#This Row],[Age]]&lt;31,"Youth",IF(55&lt;Employee_Sample_Data[[#This Row],[Age]],"Adult","Old"))</f>
        <v>Old</v>
      </c>
      <c r="J438" s="3">
        <v>42173</v>
      </c>
      <c r="K438" s="4">
        <v>205314</v>
      </c>
      <c r="L438" s="5">
        <v>0.3</v>
      </c>
      <c r="M438" t="s">
        <v>20</v>
      </c>
      <c r="N438" t="s">
        <v>87</v>
      </c>
    </row>
    <row r="439" spans="1:14" x14ac:dyDescent="0.35">
      <c r="A439" s="1" t="s">
        <v>949</v>
      </c>
      <c r="B439" t="s">
        <v>1966</v>
      </c>
      <c r="C439" t="s">
        <v>24</v>
      </c>
      <c r="D439" t="s">
        <v>16</v>
      </c>
      <c r="E439" t="s">
        <v>25</v>
      </c>
      <c r="F439" t="s">
        <v>26</v>
      </c>
      <c r="G439" t="s">
        <v>35</v>
      </c>
      <c r="H439" s="2">
        <v>30</v>
      </c>
      <c r="I439" s="2" t="str">
        <f>IF(Employee_Sample_Data[[#This Row],[Age]]&lt;31,"Youth",IF(55&lt;Employee_Sample_Data[[#This Row],[Age]],"Adult","Old"))</f>
        <v>Youth</v>
      </c>
      <c r="J439" s="3">
        <v>42169</v>
      </c>
      <c r="K439" s="4">
        <v>67489</v>
      </c>
      <c r="L439" s="5">
        <v>0</v>
      </c>
      <c r="M439" t="s">
        <v>20</v>
      </c>
      <c r="N439" t="s">
        <v>36</v>
      </c>
    </row>
    <row r="440" spans="1:14" x14ac:dyDescent="0.35">
      <c r="A440" s="1" t="s">
        <v>707</v>
      </c>
      <c r="B440" t="s">
        <v>708</v>
      </c>
      <c r="C440" t="s">
        <v>1982</v>
      </c>
      <c r="D440" t="s">
        <v>47</v>
      </c>
      <c r="E440" t="s">
        <v>34</v>
      </c>
      <c r="F440" t="s">
        <v>18</v>
      </c>
      <c r="G440" t="s">
        <v>27</v>
      </c>
      <c r="H440" s="2">
        <v>30</v>
      </c>
      <c r="I440" s="2" t="str">
        <f>IF(Employee_Sample_Data[[#This Row],[Age]]&lt;31,"Youth",IF(55&lt;Employee_Sample_Data[[#This Row],[Age]],"Adult","Old"))</f>
        <v>Youth</v>
      </c>
      <c r="J440" s="3">
        <v>42168</v>
      </c>
      <c r="K440" s="4">
        <v>127972</v>
      </c>
      <c r="L440" s="5">
        <v>0.11</v>
      </c>
      <c r="M440" t="s">
        <v>20</v>
      </c>
      <c r="N440" t="s">
        <v>21</v>
      </c>
    </row>
    <row r="441" spans="1:14" x14ac:dyDescent="0.35">
      <c r="A441" s="1" t="s">
        <v>949</v>
      </c>
      <c r="B441" t="s">
        <v>950</v>
      </c>
      <c r="C441" t="s">
        <v>78</v>
      </c>
      <c r="D441" t="s">
        <v>16</v>
      </c>
      <c r="E441" t="s">
        <v>17</v>
      </c>
      <c r="F441" t="s">
        <v>26</v>
      </c>
      <c r="G441" t="s">
        <v>27</v>
      </c>
      <c r="H441" s="2">
        <v>35</v>
      </c>
      <c r="I441" s="2" t="str">
        <f>IF(Employee_Sample_Data[[#This Row],[Age]]&lt;31,"Youth",IF(55&lt;Employee_Sample_Data[[#This Row],[Age]],"Adult","Old"))</f>
        <v>Old</v>
      </c>
      <c r="J441" s="3">
        <v>42166</v>
      </c>
      <c r="K441" s="4">
        <v>234723</v>
      </c>
      <c r="L441" s="5">
        <v>0.36</v>
      </c>
      <c r="M441" t="s">
        <v>28</v>
      </c>
      <c r="N441" t="s">
        <v>73</v>
      </c>
    </row>
    <row r="442" spans="1:14" x14ac:dyDescent="0.35">
      <c r="A442" s="1" t="s">
        <v>1269</v>
      </c>
      <c r="B442" t="s">
        <v>1699</v>
      </c>
      <c r="C442" t="s">
        <v>51</v>
      </c>
      <c r="D442" t="s">
        <v>64</v>
      </c>
      <c r="E442" t="s">
        <v>34</v>
      </c>
      <c r="F442" t="s">
        <v>26</v>
      </c>
      <c r="G442" t="s">
        <v>84</v>
      </c>
      <c r="H442" s="2">
        <v>59</v>
      </c>
      <c r="I442" s="2" t="str">
        <f>IF(Employee_Sample_Data[[#This Row],[Age]]&lt;31,"Youth",IF(55&lt;Employee_Sample_Data[[#This Row],[Age]],"Adult","Old"))</f>
        <v>Adult</v>
      </c>
      <c r="J442" s="3">
        <v>42165</v>
      </c>
      <c r="K442" s="4">
        <v>101985</v>
      </c>
      <c r="L442" s="5">
        <v>7.0000000000000007E-2</v>
      </c>
      <c r="M442" t="s">
        <v>20</v>
      </c>
      <c r="N442" t="s">
        <v>55</v>
      </c>
    </row>
    <row r="443" spans="1:14" x14ac:dyDescent="0.35">
      <c r="A443" s="1" t="s">
        <v>474</v>
      </c>
      <c r="B443" t="s">
        <v>475</v>
      </c>
      <c r="C443" t="s">
        <v>54</v>
      </c>
      <c r="D443" t="s">
        <v>47</v>
      </c>
      <c r="E443" t="s">
        <v>48</v>
      </c>
      <c r="F443" t="s">
        <v>18</v>
      </c>
      <c r="G443" t="s">
        <v>84</v>
      </c>
      <c r="H443" s="2">
        <v>47</v>
      </c>
      <c r="I443" s="2" t="str">
        <f>IF(Employee_Sample_Data[[#This Row],[Age]]&lt;31,"Youth",IF(55&lt;Employee_Sample_Data[[#This Row],[Age]],"Adult","Old"))</f>
        <v>Old</v>
      </c>
      <c r="J443" s="3">
        <v>42164</v>
      </c>
      <c r="K443" s="4">
        <v>41429</v>
      </c>
      <c r="L443" s="5">
        <v>0</v>
      </c>
      <c r="M443" t="s">
        <v>20</v>
      </c>
      <c r="N443" t="s">
        <v>21</v>
      </c>
    </row>
    <row r="444" spans="1:14" x14ac:dyDescent="0.35">
      <c r="A444" s="1" t="s">
        <v>1076</v>
      </c>
      <c r="B444" t="s">
        <v>1077</v>
      </c>
      <c r="C444" t="s">
        <v>123</v>
      </c>
      <c r="D444" t="s">
        <v>33</v>
      </c>
      <c r="E444" t="s">
        <v>25</v>
      </c>
      <c r="F444" t="s">
        <v>26</v>
      </c>
      <c r="G444" t="s">
        <v>84</v>
      </c>
      <c r="H444" s="2">
        <v>46</v>
      </c>
      <c r="I444" s="2" t="str">
        <f>IF(Employee_Sample_Data[[#This Row],[Age]]&lt;31,"Youth",IF(55&lt;Employee_Sample_Data[[#This Row],[Age]],"Adult","Old"))</f>
        <v>Old</v>
      </c>
      <c r="J444" s="3">
        <v>42129</v>
      </c>
      <c r="K444" s="4">
        <v>64364</v>
      </c>
      <c r="L444" s="5">
        <v>0</v>
      </c>
      <c r="M444" t="s">
        <v>92</v>
      </c>
      <c r="N444" t="s">
        <v>217</v>
      </c>
    </row>
    <row r="445" spans="1:14" x14ac:dyDescent="0.35">
      <c r="A445" s="1" t="s">
        <v>1536</v>
      </c>
      <c r="B445" t="s">
        <v>1537</v>
      </c>
      <c r="C445" t="s">
        <v>107</v>
      </c>
      <c r="D445" t="s">
        <v>68</v>
      </c>
      <c r="E445" t="s">
        <v>17</v>
      </c>
      <c r="F445" t="s">
        <v>18</v>
      </c>
      <c r="G445" t="s">
        <v>27</v>
      </c>
      <c r="H445" s="2">
        <v>45</v>
      </c>
      <c r="I445" s="2" t="str">
        <f>IF(Employee_Sample_Data[[#This Row],[Age]]&lt;31,"Youth",IF(55&lt;Employee_Sample_Data[[#This Row],[Age]],"Adult","Old"))</f>
        <v>Old</v>
      </c>
      <c r="J445" s="3">
        <v>42117</v>
      </c>
      <c r="K445" s="4">
        <v>60017</v>
      </c>
      <c r="L445" s="5">
        <v>0</v>
      </c>
      <c r="M445" t="s">
        <v>20</v>
      </c>
      <c r="N445" t="s">
        <v>36</v>
      </c>
    </row>
    <row r="446" spans="1:14" x14ac:dyDescent="0.35">
      <c r="A446" s="1" t="s">
        <v>261</v>
      </c>
      <c r="B446" t="s">
        <v>262</v>
      </c>
      <c r="C446" t="s">
        <v>1982</v>
      </c>
      <c r="D446" t="s">
        <v>47</v>
      </c>
      <c r="E446" t="s">
        <v>25</v>
      </c>
      <c r="F446" t="s">
        <v>18</v>
      </c>
      <c r="G446" t="s">
        <v>27</v>
      </c>
      <c r="H446" s="2">
        <v>34</v>
      </c>
      <c r="I446" s="2" t="str">
        <f>IF(Employee_Sample_Data[[#This Row],[Age]]&lt;31,"Youth",IF(55&lt;Employee_Sample_Data[[#This Row],[Age]],"Adult","Old"))</f>
        <v>Old</v>
      </c>
      <c r="J446" s="3">
        <v>42116</v>
      </c>
      <c r="K446" s="4">
        <v>154941</v>
      </c>
      <c r="L446" s="5">
        <v>0.13</v>
      </c>
      <c r="M446" t="s">
        <v>20</v>
      </c>
      <c r="N446" t="s">
        <v>43</v>
      </c>
    </row>
    <row r="447" spans="1:14" x14ac:dyDescent="0.35">
      <c r="A447" s="1" t="s">
        <v>1469</v>
      </c>
      <c r="B447" t="s">
        <v>1470</v>
      </c>
      <c r="C447" t="s">
        <v>118</v>
      </c>
      <c r="D447" t="s">
        <v>16</v>
      </c>
      <c r="E447" t="s">
        <v>34</v>
      </c>
      <c r="F447" t="s">
        <v>26</v>
      </c>
      <c r="G447" t="s">
        <v>35</v>
      </c>
      <c r="H447" s="2">
        <v>38</v>
      </c>
      <c r="I447" s="2" t="str">
        <f>IF(Employee_Sample_Data[[#This Row],[Age]]&lt;31,"Youth",IF(55&lt;Employee_Sample_Data[[#This Row],[Age]],"Adult","Old"))</f>
        <v>Old</v>
      </c>
      <c r="J447" s="3">
        <v>42113</v>
      </c>
      <c r="K447" s="4">
        <v>48762</v>
      </c>
      <c r="L447" s="5">
        <v>0</v>
      </c>
      <c r="M447" t="s">
        <v>20</v>
      </c>
      <c r="N447" t="s">
        <v>21</v>
      </c>
    </row>
    <row r="448" spans="1:14" x14ac:dyDescent="0.35">
      <c r="A448" s="1" t="s">
        <v>103</v>
      </c>
      <c r="B448" t="s">
        <v>104</v>
      </c>
      <c r="C448" t="s">
        <v>32</v>
      </c>
      <c r="D448" t="s">
        <v>64</v>
      </c>
      <c r="E448" t="s">
        <v>34</v>
      </c>
      <c r="F448" t="s">
        <v>26</v>
      </c>
      <c r="G448" t="s">
        <v>19</v>
      </c>
      <c r="H448" s="2">
        <v>41</v>
      </c>
      <c r="I448" s="2" t="str">
        <f>IF(Employee_Sample_Data[[#This Row],[Age]]&lt;31,"Youth",IF(55&lt;Employee_Sample_Data[[#This Row],[Age]],"Adult","Old"))</f>
        <v>Old</v>
      </c>
      <c r="J448" s="3">
        <v>42111</v>
      </c>
      <c r="K448" s="4">
        <v>152239</v>
      </c>
      <c r="L448" s="5">
        <v>0.23</v>
      </c>
      <c r="M448" t="s">
        <v>20</v>
      </c>
      <c r="N448" t="s">
        <v>87</v>
      </c>
    </row>
    <row r="449" spans="1:14" x14ac:dyDescent="0.35">
      <c r="A449" s="1" t="s">
        <v>1363</v>
      </c>
      <c r="B449" t="s">
        <v>1364</v>
      </c>
      <c r="C449" t="s">
        <v>32</v>
      </c>
      <c r="D449" t="s">
        <v>64</v>
      </c>
      <c r="E449" t="s">
        <v>48</v>
      </c>
      <c r="F449" t="s">
        <v>26</v>
      </c>
      <c r="G449" t="s">
        <v>35</v>
      </c>
      <c r="H449" s="2">
        <v>60</v>
      </c>
      <c r="I449" s="2" t="str">
        <f>IF(Employee_Sample_Data[[#This Row],[Age]]&lt;31,"Youth",IF(55&lt;Employee_Sample_Data[[#This Row],[Age]],"Adult","Old"))</f>
        <v>Adult</v>
      </c>
      <c r="J449" s="3">
        <v>42108</v>
      </c>
      <c r="K449" s="4">
        <v>155788</v>
      </c>
      <c r="L449" s="5">
        <v>0.17</v>
      </c>
      <c r="M449" t="s">
        <v>20</v>
      </c>
      <c r="N449" t="s">
        <v>21</v>
      </c>
    </row>
    <row r="450" spans="1:14" x14ac:dyDescent="0.35">
      <c r="A450" s="1" t="s">
        <v>1003</v>
      </c>
      <c r="B450" t="s">
        <v>1004</v>
      </c>
      <c r="C450" t="s">
        <v>42</v>
      </c>
      <c r="D450" t="s">
        <v>79</v>
      </c>
      <c r="E450" t="s">
        <v>17</v>
      </c>
      <c r="F450" t="s">
        <v>26</v>
      </c>
      <c r="G450" t="s">
        <v>84</v>
      </c>
      <c r="H450" s="2">
        <v>42</v>
      </c>
      <c r="I450" s="2" t="str">
        <f>IF(Employee_Sample_Data[[#This Row],[Age]]&lt;31,"Youth",IF(55&lt;Employee_Sample_Data[[#This Row],[Age]],"Adult","Old"))</f>
        <v>Old</v>
      </c>
      <c r="J450" s="3">
        <v>42101</v>
      </c>
      <c r="K450" s="4">
        <v>99697</v>
      </c>
      <c r="L450" s="5">
        <v>0</v>
      </c>
      <c r="M450" t="s">
        <v>92</v>
      </c>
      <c r="N450" t="s">
        <v>98</v>
      </c>
    </row>
    <row r="451" spans="1:14" x14ac:dyDescent="0.35">
      <c r="A451" s="1" t="s">
        <v>1555</v>
      </c>
      <c r="B451" t="s">
        <v>1556</v>
      </c>
      <c r="C451" t="s">
        <v>1982</v>
      </c>
      <c r="D451" t="s">
        <v>16</v>
      </c>
      <c r="E451" t="s">
        <v>34</v>
      </c>
      <c r="F451" t="s">
        <v>18</v>
      </c>
      <c r="G451" t="s">
        <v>35</v>
      </c>
      <c r="H451" s="2">
        <v>43</v>
      </c>
      <c r="I451" s="2" t="str">
        <f>IF(Employee_Sample_Data[[#This Row],[Age]]&lt;31,"Youth",IF(55&lt;Employee_Sample_Data[[#This Row],[Age]],"Adult","Old"))</f>
        <v>Old</v>
      </c>
      <c r="J451" s="3">
        <v>42090</v>
      </c>
      <c r="K451" s="4">
        <v>120321</v>
      </c>
      <c r="L451" s="5">
        <v>0.12</v>
      </c>
      <c r="M451" t="s">
        <v>20</v>
      </c>
      <c r="N451" t="s">
        <v>59</v>
      </c>
    </row>
    <row r="452" spans="1:14" x14ac:dyDescent="0.35">
      <c r="A452" s="1" t="s">
        <v>533</v>
      </c>
      <c r="B452" t="s">
        <v>534</v>
      </c>
      <c r="C452" t="s">
        <v>142</v>
      </c>
      <c r="D452" t="s">
        <v>64</v>
      </c>
      <c r="E452" t="s">
        <v>17</v>
      </c>
      <c r="F452" t="s">
        <v>26</v>
      </c>
      <c r="G452" t="s">
        <v>35</v>
      </c>
      <c r="H452" s="2">
        <v>30</v>
      </c>
      <c r="I452" s="2" t="str">
        <f>IF(Employee_Sample_Data[[#This Row],[Age]]&lt;31,"Youth",IF(55&lt;Employee_Sample_Data[[#This Row],[Age]],"Adult","Old"))</f>
        <v>Youth</v>
      </c>
      <c r="J452" s="3">
        <v>42078</v>
      </c>
      <c r="K452" s="4">
        <v>93734</v>
      </c>
      <c r="L452" s="5">
        <v>0</v>
      </c>
      <c r="M452" t="s">
        <v>20</v>
      </c>
      <c r="N452" t="s">
        <v>43</v>
      </c>
    </row>
    <row r="453" spans="1:14" x14ac:dyDescent="0.35">
      <c r="A453" s="1" t="s">
        <v>1626</v>
      </c>
      <c r="B453" t="s">
        <v>1627</v>
      </c>
      <c r="C453" t="s">
        <v>123</v>
      </c>
      <c r="D453" t="s">
        <v>33</v>
      </c>
      <c r="E453" t="s">
        <v>17</v>
      </c>
      <c r="F453" t="s">
        <v>18</v>
      </c>
      <c r="G453" t="s">
        <v>35</v>
      </c>
      <c r="H453" s="2">
        <v>30</v>
      </c>
      <c r="I453" s="2" t="str">
        <f>IF(Employee_Sample_Data[[#This Row],[Age]]&lt;31,"Youth",IF(55&lt;Employee_Sample_Data[[#This Row],[Age]],"Adult","Old"))</f>
        <v>Youth</v>
      </c>
      <c r="J453" s="3">
        <v>42068</v>
      </c>
      <c r="K453" s="4">
        <v>52697</v>
      </c>
      <c r="L453" s="5">
        <v>0</v>
      </c>
      <c r="M453" t="s">
        <v>20</v>
      </c>
      <c r="N453" t="s">
        <v>21</v>
      </c>
    </row>
    <row r="454" spans="1:14" x14ac:dyDescent="0.35">
      <c r="A454" s="1" t="s">
        <v>741</v>
      </c>
      <c r="B454" t="s">
        <v>1025</v>
      </c>
      <c r="C454" t="s">
        <v>1982</v>
      </c>
      <c r="D454" t="s">
        <v>79</v>
      </c>
      <c r="E454" t="s">
        <v>25</v>
      </c>
      <c r="F454" t="s">
        <v>26</v>
      </c>
      <c r="G454" t="s">
        <v>27</v>
      </c>
      <c r="H454" s="2">
        <v>63</v>
      </c>
      <c r="I454" s="2" t="str">
        <f>IF(Employee_Sample_Data[[#This Row],[Age]]&lt;31,"Youth",IF(55&lt;Employee_Sample_Data[[#This Row],[Age]],"Adult","Old"))</f>
        <v>Adult</v>
      </c>
      <c r="J454" s="3">
        <v>42064</v>
      </c>
      <c r="K454" s="4">
        <v>148321</v>
      </c>
      <c r="L454" s="5">
        <v>0.15</v>
      </c>
      <c r="M454" t="s">
        <v>28</v>
      </c>
      <c r="N454" t="s">
        <v>113</v>
      </c>
    </row>
    <row r="455" spans="1:14" x14ac:dyDescent="0.35">
      <c r="A455" s="1" t="s">
        <v>543</v>
      </c>
      <c r="B455" t="s">
        <v>755</v>
      </c>
      <c r="C455" t="s">
        <v>78</v>
      </c>
      <c r="D455" t="s">
        <v>16</v>
      </c>
      <c r="E455" t="s">
        <v>48</v>
      </c>
      <c r="F455" t="s">
        <v>18</v>
      </c>
      <c r="G455" t="s">
        <v>35</v>
      </c>
      <c r="H455" s="2">
        <v>48</v>
      </c>
      <c r="I455" s="2" t="str">
        <f>IF(Employee_Sample_Data[[#This Row],[Age]]&lt;31,"Youth",IF(55&lt;Employee_Sample_Data[[#This Row],[Age]],"Adult","Old"))</f>
        <v>Old</v>
      </c>
      <c r="J455" s="3">
        <v>42053</v>
      </c>
      <c r="K455" s="4">
        <v>194871</v>
      </c>
      <c r="L455" s="5">
        <v>0.35</v>
      </c>
      <c r="M455" t="s">
        <v>20</v>
      </c>
      <c r="N455" t="s">
        <v>87</v>
      </c>
    </row>
    <row r="456" spans="1:14" x14ac:dyDescent="0.35">
      <c r="A456" s="1" t="s">
        <v>274</v>
      </c>
      <c r="B456" t="s">
        <v>275</v>
      </c>
      <c r="C456" t="s">
        <v>276</v>
      </c>
      <c r="D456" t="s">
        <v>68</v>
      </c>
      <c r="E456" t="s">
        <v>34</v>
      </c>
      <c r="F456" t="s">
        <v>26</v>
      </c>
      <c r="G456" t="s">
        <v>19</v>
      </c>
      <c r="H456" s="2">
        <v>56</v>
      </c>
      <c r="I456" s="2" t="str">
        <f>IF(Employee_Sample_Data[[#This Row],[Age]]&lt;31,"Youth",IF(55&lt;Employee_Sample_Data[[#This Row],[Age]],"Adult","Old"))</f>
        <v>Adult</v>
      </c>
      <c r="J456" s="3">
        <v>42031</v>
      </c>
      <c r="K456" s="4">
        <v>62575</v>
      </c>
      <c r="L456" s="5">
        <v>0</v>
      </c>
      <c r="M456" t="s">
        <v>20</v>
      </c>
      <c r="N456" t="s">
        <v>55</v>
      </c>
    </row>
    <row r="457" spans="1:14" x14ac:dyDescent="0.35">
      <c r="A457" s="1" t="s">
        <v>1870</v>
      </c>
      <c r="B457" t="s">
        <v>1871</v>
      </c>
      <c r="C457" t="s">
        <v>51</v>
      </c>
      <c r="D457" t="s">
        <v>16</v>
      </c>
      <c r="E457" t="s">
        <v>25</v>
      </c>
      <c r="F457" t="s">
        <v>26</v>
      </c>
      <c r="G457" t="s">
        <v>27</v>
      </c>
      <c r="H457" s="2">
        <v>45</v>
      </c>
      <c r="I457" s="2" t="str">
        <f>IF(Employee_Sample_Data[[#This Row],[Age]]&lt;31,"Youth",IF(55&lt;Employee_Sample_Data[[#This Row],[Age]],"Adult","Old"))</f>
        <v>Old</v>
      </c>
      <c r="J457" s="3">
        <v>42026</v>
      </c>
      <c r="K457" s="4">
        <v>101288</v>
      </c>
      <c r="L457" s="5">
        <v>0.1</v>
      </c>
      <c r="M457" t="s">
        <v>20</v>
      </c>
      <c r="N457" t="s">
        <v>43</v>
      </c>
    </row>
    <row r="458" spans="1:14" x14ac:dyDescent="0.35">
      <c r="A458" s="1" t="s">
        <v>1347</v>
      </c>
      <c r="B458" t="s">
        <v>1884</v>
      </c>
      <c r="C458" t="s">
        <v>78</v>
      </c>
      <c r="D458" t="s">
        <v>64</v>
      </c>
      <c r="E458" t="s">
        <v>34</v>
      </c>
      <c r="F458" t="s">
        <v>26</v>
      </c>
      <c r="G458" t="s">
        <v>27</v>
      </c>
      <c r="H458" s="2">
        <v>31</v>
      </c>
      <c r="I458" s="2" t="str">
        <f>IF(Employee_Sample_Data[[#This Row],[Age]]&lt;31,"Youth",IF(55&lt;Employee_Sample_Data[[#This Row],[Age]],"Adult","Old"))</f>
        <v>Old</v>
      </c>
      <c r="J458" s="3">
        <v>42018</v>
      </c>
      <c r="K458" s="4">
        <v>230025</v>
      </c>
      <c r="L458" s="5">
        <v>0.34</v>
      </c>
      <c r="M458" t="s">
        <v>20</v>
      </c>
      <c r="N458" t="s">
        <v>43</v>
      </c>
    </row>
    <row r="459" spans="1:14" x14ac:dyDescent="0.35">
      <c r="A459" s="1" t="s">
        <v>1479</v>
      </c>
      <c r="B459" t="s">
        <v>1480</v>
      </c>
      <c r="C459" t="s">
        <v>112</v>
      </c>
      <c r="D459" t="s">
        <v>68</v>
      </c>
      <c r="E459" t="s">
        <v>48</v>
      </c>
      <c r="F459" t="s">
        <v>18</v>
      </c>
      <c r="G459" t="s">
        <v>27</v>
      </c>
      <c r="H459" s="2">
        <v>32</v>
      </c>
      <c r="I459" s="2" t="str">
        <f>IF(Employee_Sample_Data[[#This Row],[Age]]&lt;31,"Youth",IF(55&lt;Employee_Sample_Data[[#This Row],[Age]],"Adult","Old"))</f>
        <v>Old</v>
      </c>
      <c r="J459" s="3">
        <v>41977</v>
      </c>
      <c r="K459" s="4">
        <v>99202</v>
      </c>
      <c r="L459" s="5">
        <v>0.11</v>
      </c>
      <c r="M459" t="s">
        <v>20</v>
      </c>
      <c r="N459" t="s">
        <v>43</v>
      </c>
    </row>
    <row r="460" spans="1:14" x14ac:dyDescent="0.35">
      <c r="A460" s="1" t="s">
        <v>879</v>
      </c>
      <c r="B460" t="s">
        <v>880</v>
      </c>
      <c r="C460" t="s">
        <v>42</v>
      </c>
      <c r="D460" t="s">
        <v>79</v>
      </c>
      <c r="E460" t="s">
        <v>17</v>
      </c>
      <c r="F460" t="s">
        <v>26</v>
      </c>
      <c r="G460" t="s">
        <v>84</v>
      </c>
      <c r="H460" s="2">
        <v>33</v>
      </c>
      <c r="I460" s="2" t="str">
        <f>IF(Employee_Sample_Data[[#This Row],[Age]]&lt;31,"Youth",IF(55&lt;Employee_Sample_Data[[#This Row],[Age]],"Adult","Old"))</f>
        <v>Old</v>
      </c>
      <c r="J460" s="3">
        <v>41973</v>
      </c>
      <c r="K460" s="4">
        <v>91280</v>
      </c>
      <c r="L460" s="5">
        <v>0</v>
      </c>
      <c r="M460" t="s">
        <v>20</v>
      </c>
      <c r="N460" t="s">
        <v>55</v>
      </c>
    </row>
    <row r="461" spans="1:14" x14ac:dyDescent="0.35">
      <c r="A461" s="1" t="s">
        <v>1897</v>
      </c>
      <c r="B461" t="s">
        <v>1898</v>
      </c>
      <c r="C461" t="s">
        <v>39</v>
      </c>
      <c r="D461" t="s">
        <v>16</v>
      </c>
      <c r="E461" t="s">
        <v>34</v>
      </c>
      <c r="F461" t="s">
        <v>18</v>
      </c>
      <c r="G461" t="s">
        <v>27</v>
      </c>
      <c r="H461" s="2">
        <v>36</v>
      </c>
      <c r="I461" s="2" t="str">
        <f>IF(Employee_Sample_Data[[#This Row],[Age]]&lt;31,"Youth",IF(55&lt;Employee_Sample_Data[[#This Row],[Age]],"Adult","Old"))</f>
        <v>Old</v>
      </c>
      <c r="J461" s="3">
        <v>41972</v>
      </c>
      <c r="K461" s="4">
        <v>88730</v>
      </c>
      <c r="L461" s="5">
        <v>0.08</v>
      </c>
      <c r="M461" t="s">
        <v>28</v>
      </c>
      <c r="N461" t="s">
        <v>29</v>
      </c>
    </row>
    <row r="462" spans="1:14" x14ac:dyDescent="0.35">
      <c r="A462" s="1" t="s">
        <v>1573</v>
      </c>
      <c r="B462" t="s">
        <v>1574</v>
      </c>
      <c r="C462" t="s">
        <v>130</v>
      </c>
      <c r="D462" t="s">
        <v>16</v>
      </c>
      <c r="E462" t="s">
        <v>25</v>
      </c>
      <c r="F462" t="s">
        <v>18</v>
      </c>
      <c r="G462" t="s">
        <v>27</v>
      </c>
      <c r="H462" s="2">
        <v>36</v>
      </c>
      <c r="I462" s="2" t="str">
        <f>IF(Employee_Sample_Data[[#This Row],[Age]]&lt;31,"Youth",IF(55&lt;Employee_Sample_Data[[#This Row],[Age]],"Adult","Old"))</f>
        <v>Old</v>
      </c>
      <c r="J462" s="3">
        <v>41964</v>
      </c>
      <c r="K462" s="4">
        <v>97500</v>
      </c>
      <c r="L462" s="5">
        <v>0</v>
      </c>
      <c r="M462" t="s">
        <v>20</v>
      </c>
      <c r="N462" t="s">
        <v>55</v>
      </c>
    </row>
    <row r="463" spans="1:14" x14ac:dyDescent="0.35">
      <c r="A463" s="1" t="s">
        <v>159</v>
      </c>
      <c r="B463" t="s">
        <v>160</v>
      </c>
      <c r="C463" t="s">
        <v>32</v>
      </c>
      <c r="D463" t="s">
        <v>68</v>
      </c>
      <c r="E463" t="s">
        <v>25</v>
      </c>
      <c r="F463" t="s">
        <v>18</v>
      </c>
      <c r="G463" t="s">
        <v>35</v>
      </c>
      <c r="H463" s="2">
        <v>45</v>
      </c>
      <c r="I463" s="2" t="str">
        <f>IF(Employee_Sample_Data[[#This Row],[Age]]&lt;31,"Youth",IF(55&lt;Employee_Sample_Data[[#This Row],[Age]],"Adult","Old"))</f>
        <v>Old</v>
      </c>
      <c r="J463" s="3">
        <v>41941</v>
      </c>
      <c r="K463" s="4">
        <v>189420</v>
      </c>
      <c r="L463" s="5">
        <v>0.2</v>
      </c>
      <c r="M463" t="s">
        <v>20</v>
      </c>
      <c r="N463" t="s">
        <v>21</v>
      </c>
    </row>
    <row r="464" spans="1:14" x14ac:dyDescent="0.35">
      <c r="A464" s="1" t="s">
        <v>929</v>
      </c>
      <c r="B464" t="s">
        <v>930</v>
      </c>
      <c r="C464" t="s">
        <v>298</v>
      </c>
      <c r="D464" t="s">
        <v>16</v>
      </c>
      <c r="E464" t="s">
        <v>25</v>
      </c>
      <c r="F464" t="s">
        <v>18</v>
      </c>
      <c r="G464" t="s">
        <v>19</v>
      </c>
      <c r="H464" s="2">
        <v>35</v>
      </c>
      <c r="I464" s="2" t="str">
        <f>IF(Employee_Sample_Data[[#This Row],[Age]]&lt;31,"Youth",IF(55&lt;Employee_Sample_Data[[#This Row],[Age]],"Adult","Old"))</f>
        <v>Old</v>
      </c>
      <c r="J464" s="3">
        <v>41941</v>
      </c>
      <c r="K464" s="4">
        <v>91592</v>
      </c>
      <c r="L464" s="5">
        <v>0</v>
      </c>
      <c r="M464" t="s">
        <v>20</v>
      </c>
      <c r="N464" t="s">
        <v>36</v>
      </c>
    </row>
    <row r="465" spans="1:15" x14ac:dyDescent="0.35">
      <c r="A465" s="1" t="s">
        <v>1767</v>
      </c>
      <c r="B465" t="s">
        <v>1768</v>
      </c>
      <c r="C465" t="s">
        <v>1982</v>
      </c>
      <c r="D465" t="s">
        <v>47</v>
      </c>
      <c r="E465" t="s">
        <v>17</v>
      </c>
      <c r="F465" t="s">
        <v>26</v>
      </c>
      <c r="G465" t="s">
        <v>35</v>
      </c>
      <c r="H465" s="2">
        <v>53</v>
      </c>
      <c r="I465" s="2" t="str">
        <f>IF(Employee_Sample_Data[[#This Row],[Age]]&lt;31,"Youth",IF(55&lt;Employee_Sample_Data[[#This Row],[Age]],"Adult","Old"))</f>
        <v>Old</v>
      </c>
      <c r="J465" s="3">
        <v>41931</v>
      </c>
      <c r="K465" s="4">
        <v>159538</v>
      </c>
      <c r="L465" s="5">
        <v>0.11</v>
      </c>
      <c r="M465" t="s">
        <v>20</v>
      </c>
      <c r="N465" t="s">
        <v>55</v>
      </c>
    </row>
    <row r="466" spans="1:15" x14ac:dyDescent="0.35">
      <c r="A466" s="1" t="s">
        <v>1838</v>
      </c>
      <c r="B466" t="s">
        <v>1839</v>
      </c>
      <c r="C466" t="s">
        <v>32</v>
      </c>
      <c r="D466" t="s">
        <v>79</v>
      </c>
      <c r="E466" t="s">
        <v>17</v>
      </c>
      <c r="F466" t="s">
        <v>18</v>
      </c>
      <c r="G466" t="s">
        <v>84</v>
      </c>
      <c r="H466" s="2">
        <v>43</v>
      </c>
      <c r="I466" s="2" t="str">
        <f>IF(Employee_Sample_Data[[#This Row],[Age]]&lt;31,"Youth",IF(55&lt;Employee_Sample_Data[[#This Row],[Age]],"Adult","Old"))</f>
        <v>Old</v>
      </c>
      <c r="J466" s="3">
        <v>41928</v>
      </c>
      <c r="K466" s="4">
        <v>171360</v>
      </c>
      <c r="L466" s="5">
        <v>0.23</v>
      </c>
      <c r="M466" t="s">
        <v>92</v>
      </c>
      <c r="N466" t="s">
        <v>93</v>
      </c>
    </row>
    <row r="467" spans="1:15" x14ac:dyDescent="0.35">
      <c r="A467" s="1" t="s">
        <v>1133</v>
      </c>
      <c r="B467" t="s">
        <v>1134</v>
      </c>
      <c r="C467" t="s">
        <v>51</v>
      </c>
      <c r="D467" t="s">
        <v>58</v>
      </c>
      <c r="E467" t="s">
        <v>34</v>
      </c>
      <c r="F467" t="s">
        <v>18</v>
      </c>
      <c r="G467" t="s">
        <v>35</v>
      </c>
      <c r="H467" s="2">
        <v>31</v>
      </c>
      <c r="I467" s="2" t="str">
        <f>IF(Employee_Sample_Data[[#This Row],[Age]]&lt;31,"Youth",IF(55&lt;Employee_Sample_Data[[#This Row],[Age]],"Adult","Old"))</f>
        <v>Old</v>
      </c>
      <c r="J467" s="3">
        <v>41919</v>
      </c>
      <c r="K467" s="4">
        <v>114911</v>
      </c>
      <c r="L467" s="5">
        <v>7.0000000000000007E-2</v>
      </c>
      <c r="M467" t="s">
        <v>20</v>
      </c>
      <c r="N467" t="s">
        <v>36</v>
      </c>
    </row>
    <row r="468" spans="1:15" x14ac:dyDescent="0.35">
      <c r="A468" s="1" t="s">
        <v>1148</v>
      </c>
      <c r="B468" t="s">
        <v>1149</v>
      </c>
      <c r="C468" t="s">
        <v>78</v>
      </c>
      <c r="D468" t="s">
        <v>79</v>
      </c>
      <c r="E468" t="s">
        <v>48</v>
      </c>
      <c r="F468" t="s">
        <v>26</v>
      </c>
      <c r="G468" t="s">
        <v>27</v>
      </c>
      <c r="H468" s="2">
        <v>41</v>
      </c>
      <c r="I468" s="2" t="str">
        <f>IF(Employee_Sample_Data[[#This Row],[Age]]&lt;31,"Youth",IF(55&lt;Employee_Sample_Data[[#This Row],[Age]],"Adult","Old"))</f>
        <v>Old</v>
      </c>
      <c r="J468" s="3">
        <v>41916</v>
      </c>
      <c r="K468" s="4">
        <v>257194</v>
      </c>
      <c r="L468" s="5">
        <v>0.35</v>
      </c>
      <c r="M468" t="s">
        <v>28</v>
      </c>
      <c r="N468" t="s">
        <v>29</v>
      </c>
    </row>
    <row r="469" spans="1:15" x14ac:dyDescent="0.35">
      <c r="A469" s="1" t="s">
        <v>1864</v>
      </c>
      <c r="B469" t="s">
        <v>1865</v>
      </c>
      <c r="C469" t="s">
        <v>51</v>
      </c>
      <c r="D469" t="s">
        <v>58</v>
      </c>
      <c r="E469" t="s">
        <v>25</v>
      </c>
      <c r="F469" t="s">
        <v>18</v>
      </c>
      <c r="G469" t="s">
        <v>35</v>
      </c>
      <c r="H469" s="2">
        <v>34</v>
      </c>
      <c r="I469" s="2" t="str">
        <f>IF(Employee_Sample_Data[[#This Row],[Age]]&lt;31,"Youth",IF(55&lt;Employee_Sample_Data[[#This Row],[Age]],"Adult","Old"))</f>
        <v>Old</v>
      </c>
      <c r="J469" s="3">
        <v>41915</v>
      </c>
      <c r="K469" s="4">
        <v>103707</v>
      </c>
      <c r="L469" s="5">
        <v>0.09</v>
      </c>
      <c r="M469" t="s">
        <v>20</v>
      </c>
      <c r="N469" t="s">
        <v>87</v>
      </c>
    </row>
    <row r="470" spans="1:15" x14ac:dyDescent="0.35">
      <c r="A470" s="1" t="s">
        <v>1144</v>
      </c>
      <c r="B470" t="s">
        <v>1145</v>
      </c>
      <c r="C470" t="s">
        <v>67</v>
      </c>
      <c r="D470" t="s">
        <v>68</v>
      </c>
      <c r="E470" t="s">
        <v>34</v>
      </c>
      <c r="F470" t="s">
        <v>18</v>
      </c>
      <c r="G470" t="s">
        <v>35</v>
      </c>
      <c r="H470" s="2">
        <v>48</v>
      </c>
      <c r="I470" s="2" t="str">
        <f>IF(Employee_Sample_Data[[#This Row],[Age]]&lt;31,"Youth",IF(55&lt;Employee_Sample_Data[[#This Row],[Age]],"Adult","Old"))</f>
        <v>Old</v>
      </c>
      <c r="J470" s="3">
        <v>41907</v>
      </c>
      <c r="K470" s="4">
        <v>96693</v>
      </c>
      <c r="L470" s="5">
        <v>0</v>
      </c>
      <c r="M470" t="s">
        <v>20</v>
      </c>
      <c r="N470" t="s">
        <v>36</v>
      </c>
    </row>
    <row r="471" spans="1:15" x14ac:dyDescent="0.35">
      <c r="A471" s="1" t="s">
        <v>1269</v>
      </c>
      <c r="B471" t="s">
        <v>1270</v>
      </c>
      <c r="C471" t="s">
        <v>42</v>
      </c>
      <c r="D471" t="s">
        <v>79</v>
      </c>
      <c r="E471" t="s">
        <v>48</v>
      </c>
      <c r="F471" t="s">
        <v>26</v>
      </c>
      <c r="G471" t="s">
        <v>27</v>
      </c>
      <c r="H471" s="2">
        <v>40</v>
      </c>
      <c r="I471" s="2" t="str">
        <f>IF(Employee_Sample_Data[[#This Row],[Age]]&lt;31,"Youth",IF(55&lt;Employee_Sample_Data[[#This Row],[Age]],"Adult","Old"))</f>
        <v>Old</v>
      </c>
      <c r="J471" s="3">
        <v>41904</v>
      </c>
      <c r="K471" s="4">
        <v>73779</v>
      </c>
      <c r="L471" s="5">
        <v>0</v>
      </c>
      <c r="M471" t="s">
        <v>28</v>
      </c>
      <c r="N471" t="s">
        <v>29</v>
      </c>
      <c r="O471" s="3">
        <v>43594</v>
      </c>
    </row>
    <row r="472" spans="1:15" x14ac:dyDescent="0.35">
      <c r="A472" s="1" t="s">
        <v>1009</v>
      </c>
      <c r="B472" t="s">
        <v>1010</v>
      </c>
      <c r="C472" t="s">
        <v>174</v>
      </c>
      <c r="D472" t="s">
        <v>68</v>
      </c>
      <c r="E472" t="s">
        <v>34</v>
      </c>
      <c r="F472" t="s">
        <v>18</v>
      </c>
      <c r="G472" t="s">
        <v>84</v>
      </c>
      <c r="H472" s="2">
        <v>59</v>
      </c>
      <c r="I472" s="2" t="str">
        <f>IF(Employee_Sample_Data[[#This Row],[Age]]&lt;31,"Youth",IF(55&lt;Employee_Sample_Data[[#This Row],[Age]],"Adult","Old"))</f>
        <v>Adult</v>
      </c>
      <c r="J472" s="3">
        <v>41898</v>
      </c>
      <c r="K472" s="4">
        <v>69578</v>
      </c>
      <c r="L472" s="5">
        <v>0</v>
      </c>
      <c r="M472" t="s">
        <v>92</v>
      </c>
      <c r="N472" t="s">
        <v>98</v>
      </c>
    </row>
    <row r="473" spans="1:15" x14ac:dyDescent="0.35">
      <c r="A473" s="1" t="s">
        <v>1030</v>
      </c>
      <c r="B473" t="s">
        <v>1031</v>
      </c>
      <c r="C473" t="s">
        <v>42</v>
      </c>
      <c r="D473" t="s">
        <v>33</v>
      </c>
      <c r="E473" t="s">
        <v>48</v>
      </c>
      <c r="F473" t="s">
        <v>26</v>
      </c>
      <c r="G473" t="s">
        <v>84</v>
      </c>
      <c r="H473" s="2">
        <v>34</v>
      </c>
      <c r="I473" s="2" t="str">
        <f>IF(Employee_Sample_Data[[#This Row],[Age]]&lt;31,"Youth",IF(55&lt;Employee_Sample_Data[[#This Row],[Age]],"Adult","Old"))</f>
        <v>Old</v>
      </c>
      <c r="J473" s="3">
        <v>41886</v>
      </c>
      <c r="K473" s="4">
        <v>95499</v>
      </c>
      <c r="L473" s="5">
        <v>0</v>
      </c>
      <c r="M473" t="s">
        <v>92</v>
      </c>
      <c r="N473" t="s">
        <v>217</v>
      </c>
      <c r="O473" s="3">
        <v>42958</v>
      </c>
    </row>
    <row r="474" spans="1:15" x14ac:dyDescent="0.35">
      <c r="A474" s="1" t="s">
        <v>480</v>
      </c>
      <c r="B474" t="s">
        <v>481</v>
      </c>
      <c r="C474" t="s">
        <v>32</v>
      </c>
      <c r="D474" t="s">
        <v>68</v>
      </c>
      <c r="E474" t="s">
        <v>34</v>
      </c>
      <c r="F474" t="s">
        <v>26</v>
      </c>
      <c r="G474" t="s">
        <v>27</v>
      </c>
      <c r="H474" s="2">
        <v>45</v>
      </c>
      <c r="I474" s="2" t="str">
        <f>IF(Employee_Sample_Data[[#This Row],[Age]]&lt;31,"Youth",IF(55&lt;Employee_Sample_Data[[#This Row],[Age]],"Adult","Old"))</f>
        <v>Old</v>
      </c>
      <c r="J474" s="3">
        <v>41879</v>
      </c>
      <c r="K474" s="4">
        <v>183161</v>
      </c>
      <c r="L474" s="5">
        <v>0.22</v>
      </c>
      <c r="M474" t="s">
        <v>20</v>
      </c>
      <c r="N474" t="s">
        <v>55</v>
      </c>
    </row>
    <row r="475" spans="1:15" x14ac:dyDescent="0.35">
      <c r="A475" s="1" t="s">
        <v>1557</v>
      </c>
      <c r="B475" t="s">
        <v>1558</v>
      </c>
      <c r="C475" t="s">
        <v>118</v>
      </c>
      <c r="D475" t="s">
        <v>16</v>
      </c>
      <c r="E475" t="s">
        <v>25</v>
      </c>
      <c r="F475" t="s">
        <v>18</v>
      </c>
      <c r="G475" t="s">
        <v>84</v>
      </c>
      <c r="H475" s="2">
        <v>61</v>
      </c>
      <c r="I475" s="2" t="str">
        <f>IF(Employee_Sample_Data[[#This Row],[Age]]&lt;31,"Youth",IF(55&lt;Employee_Sample_Data[[#This Row],[Age]],"Adult","Old"))</f>
        <v>Adult</v>
      </c>
      <c r="J475" s="3">
        <v>41861</v>
      </c>
      <c r="K475" s="4">
        <v>57446</v>
      </c>
      <c r="L475" s="5">
        <v>0</v>
      </c>
      <c r="M475" t="s">
        <v>20</v>
      </c>
      <c r="N475" t="s">
        <v>43</v>
      </c>
    </row>
    <row r="476" spans="1:15" x14ac:dyDescent="0.35">
      <c r="A476" s="1" t="s">
        <v>833</v>
      </c>
      <c r="B476" t="s">
        <v>834</v>
      </c>
      <c r="C476" t="s">
        <v>51</v>
      </c>
      <c r="D476" t="s">
        <v>47</v>
      </c>
      <c r="E476" t="s">
        <v>34</v>
      </c>
      <c r="F476" t="s">
        <v>26</v>
      </c>
      <c r="G476" t="s">
        <v>27</v>
      </c>
      <c r="H476" s="2">
        <v>52</v>
      </c>
      <c r="I476" s="2" t="str">
        <f>IF(Employee_Sample_Data[[#This Row],[Age]]&lt;31,"Youth",IF(55&lt;Employee_Sample_Data[[#This Row],[Age]],"Adult","Old"))</f>
        <v>Old</v>
      </c>
      <c r="J476" s="3">
        <v>41858</v>
      </c>
      <c r="K476" s="4">
        <v>117062</v>
      </c>
      <c r="L476" s="5">
        <v>7.0000000000000007E-2</v>
      </c>
      <c r="M476" t="s">
        <v>20</v>
      </c>
      <c r="N476" t="s">
        <v>43</v>
      </c>
    </row>
    <row r="477" spans="1:15" x14ac:dyDescent="0.35">
      <c r="A477" s="1" t="s">
        <v>1595</v>
      </c>
      <c r="B477" t="s">
        <v>1596</v>
      </c>
      <c r="C477" t="s">
        <v>54</v>
      </c>
      <c r="D477" t="s">
        <v>79</v>
      </c>
      <c r="E477" t="s">
        <v>48</v>
      </c>
      <c r="F477" t="s">
        <v>18</v>
      </c>
      <c r="G477" t="s">
        <v>27</v>
      </c>
      <c r="H477" s="2">
        <v>39</v>
      </c>
      <c r="I477" s="2" t="str">
        <f>IF(Employee_Sample_Data[[#This Row],[Age]]&lt;31,"Youth",IF(55&lt;Employee_Sample_Data[[#This Row],[Age]],"Adult","Old"))</f>
        <v>Old</v>
      </c>
      <c r="J477" s="3">
        <v>41849</v>
      </c>
      <c r="K477" s="4">
        <v>40897</v>
      </c>
      <c r="L477" s="5">
        <v>0</v>
      </c>
      <c r="M477" t="s">
        <v>20</v>
      </c>
      <c r="N477" t="s">
        <v>21</v>
      </c>
    </row>
    <row r="478" spans="1:15" x14ac:dyDescent="0.35">
      <c r="A478" s="1" t="s">
        <v>865</v>
      </c>
      <c r="B478" t="s">
        <v>866</v>
      </c>
      <c r="C478" t="s">
        <v>32</v>
      </c>
      <c r="D478" t="s">
        <v>68</v>
      </c>
      <c r="E478" t="s">
        <v>48</v>
      </c>
      <c r="F478" t="s">
        <v>26</v>
      </c>
      <c r="G478" t="s">
        <v>84</v>
      </c>
      <c r="H478" s="2">
        <v>46</v>
      </c>
      <c r="I478" s="2" t="str">
        <f>IF(Employee_Sample_Data[[#This Row],[Age]]&lt;31,"Youth",IF(55&lt;Employee_Sample_Data[[#This Row],[Age]],"Adult","Old"))</f>
        <v>Old</v>
      </c>
      <c r="J478" s="3">
        <v>41839</v>
      </c>
      <c r="K478" s="4">
        <v>173629</v>
      </c>
      <c r="L478" s="5">
        <v>0.21</v>
      </c>
      <c r="M478" t="s">
        <v>92</v>
      </c>
      <c r="N478" t="s">
        <v>217</v>
      </c>
    </row>
    <row r="479" spans="1:15" x14ac:dyDescent="0.35">
      <c r="A479" s="1" t="s">
        <v>1082</v>
      </c>
      <c r="B479" t="s">
        <v>1083</v>
      </c>
      <c r="C479" t="s">
        <v>371</v>
      </c>
      <c r="D479" t="s">
        <v>16</v>
      </c>
      <c r="E479" t="s">
        <v>34</v>
      </c>
      <c r="F479" t="s">
        <v>26</v>
      </c>
      <c r="G479" t="s">
        <v>84</v>
      </c>
      <c r="H479" s="2">
        <v>57</v>
      </c>
      <c r="I479" s="2" t="str">
        <f>IF(Employee_Sample_Data[[#This Row],[Age]]&lt;31,"Youth",IF(55&lt;Employee_Sample_Data[[#This Row],[Age]],"Adult","Old"))</f>
        <v>Adult</v>
      </c>
      <c r="J479" s="3">
        <v>41830</v>
      </c>
      <c r="K479" s="4">
        <v>66649</v>
      </c>
      <c r="L479" s="5">
        <v>0</v>
      </c>
      <c r="M479" t="s">
        <v>92</v>
      </c>
      <c r="N479" t="s">
        <v>98</v>
      </c>
    </row>
    <row r="480" spans="1:15" x14ac:dyDescent="0.35">
      <c r="A480" s="1" t="s">
        <v>1593</v>
      </c>
      <c r="B480" t="s">
        <v>1594</v>
      </c>
      <c r="C480" t="s">
        <v>247</v>
      </c>
      <c r="D480" t="s">
        <v>16</v>
      </c>
      <c r="E480" t="s">
        <v>25</v>
      </c>
      <c r="F480" t="s">
        <v>18</v>
      </c>
      <c r="G480" t="s">
        <v>27</v>
      </c>
      <c r="H480" s="2">
        <v>33</v>
      </c>
      <c r="I480" s="2" t="str">
        <f>IF(Employee_Sample_Data[[#This Row],[Age]]&lt;31,"Youth",IF(55&lt;Employee_Sample_Data[[#This Row],[Age]],"Adult","Old"))</f>
        <v>Old</v>
      </c>
      <c r="J480" s="3">
        <v>41819</v>
      </c>
      <c r="K480" s="4">
        <v>96366</v>
      </c>
      <c r="L480" s="5">
        <v>0</v>
      </c>
      <c r="M480" t="s">
        <v>28</v>
      </c>
      <c r="N480" t="s">
        <v>133</v>
      </c>
    </row>
    <row r="481" spans="1:14" x14ac:dyDescent="0.35">
      <c r="A481" s="1" t="s">
        <v>1717</v>
      </c>
      <c r="B481" t="s">
        <v>1718</v>
      </c>
      <c r="C481" t="s">
        <v>32</v>
      </c>
      <c r="D481" t="s">
        <v>79</v>
      </c>
      <c r="E481" t="s">
        <v>48</v>
      </c>
      <c r="F481" t="s">
        <v>26</v>
      </c>
      <c r="G481" t="s">
        <v>27</v>
      </c>
      <c r="H481" s="2">
        <v>49</v>
      </c>
      <c r="I481" s="2" t="str">
        <f>IF(Employee_Sample_Data[[#This Row],[Age]]&lt;31,"Youth",IF(55&lt;Employee_Sample_Data[[#This Row],[Age]],"Adult","Old"))</f>
        <v>Old</v>
      </c>
      <c r="J481" s="3">
        <v>41816</v>
      </c>
      <c r="K481" s="4">
        <v>153961</v>
      </c>
      <c r="L481" s="5">
        <v>0.25</v>
      </c>
      <c r="M481" t="s">
        <v>28</v>
      </c>
      <c r="N481" t="s">
        <v>73</v>
      </c>
    </row>
    <row r="482" spans="1:14" x14ac:dyDescent="0.35">
      <c r="A482" s="1" t="s">
        <v>858</v>
      </c>
      <c r="B482" t="s">
        <v>859</v>
      </c>
      <c r="C482" t="s">
        <v>24</v>
      </c>
      <c r="D482" t="s">
        <v>16</v>
      </c>
      <c r="E482" t="s">
        <v>34</v>
      </c>
      <c r="F482" t="s">
        <v>26</v>
      </c>
      <c r="G482" t="s">
        <v>27</v>
      </c>
      <c r="H482" s="2">
        <v>42</v>
      </c>
      <c r="I482" s="2" t="str">
        <f>IF(Employee_Sample_Data[[#This Row],[Age]]&lt;31,"Youth",IF(55&lt;Employee_Sample_Data[[#This Row],[Age]],"Adult","Old"))</f>
        <v>Old</v>
      </c>
      <c r="J482" s="3">
        <v>41813</v>
      </c>
      <c r="K482" s="4">
        <v>64677</v>
      </c>
      <c r="L482" s="5">
        <v>0</v>
      </c>
      <c r="M482" t="s">
        <v>28</v>
      </c>
      <c r="N482" t="s">
        <v>29</v>
      </c>
    </row>
    <row r="483" spans="1:14" x14ac:dyDescent="0.35">
      <c r="A483" s="1" t="s">
        <v>283</v>
      </c>
      <c r="B483" t="s">
        <v>1704</v>
      </c>
      <c r="C483" t="s">
        <v>183</v>
      </c>
      <c r="D483" t="s">
        <v>64</v>
      </c>
      <c r="E483" t="s">
        <v>34</v>
      </c>
      <c r="F483" t="s">
        <v>26</v>
      </c>
      <c r="G483" t="s">
        <v>27</v>
      </c>
      <c r="H483" s="2">
        <v>58</v>
      </c>
      <c r="I483" s="2" t="str">
        <f>IF(Employee_Sample_Data[[#This Row],[Age]]&lt;31,"Youth",IF(55&lt;Employee_Sample_Data[[#This Row],[Age]],"Adult","Old"))</f>
        <v>Adult</v>
      </c>
      <c r="J483" s="3">
        <v>41810</v>
      </c>
      <c r="K483" s="4">
        <v>41728</v>
      </c>
      <c r="L483" s="5">
        <v>0</v>
      </c>
      <c r="M483" t="s">
        <v>28</v>
      </c>
      <c r="N483" t="s">
        <v>29</v>
      </c>
    </row>
    <row r="484" spans="1:14" x14ac:dyDescent="0.35">
      <c r="A484" s="1" t="s">
        <v>521</v>
      </c>
      <c r="B484" t="s">
        <v>522</v>
      </c>
      <c r="C484" t="s">
        <v>206</v>
      </c>
      <c r="D484" t="s">
        <v>16</v>
      </c>
      <c r="E484" t="s">
        <v>25</v>
      </c>
      <c r="F484" t="s">
        <v>18</v>
      </c>
      <c r="G484" t="s">
        <v>35</v>
      </c>
      <c r="H484" s="2">
        <v>36</v>
      </c>
      <c r="I484" s="2" t="str">
        <f>IF(Employee_Sample_Data[[#This Row],[Age]]&lt;31,"Youth",IF(55&lt;Employee_Sample_Data[[#This Row],[Age]],"Adult","Old"))</f>
        <v>Old</v>
      </c>
      <c r="J484" s="3">
        <v>41789</v>
      </c>
      <c r="K484" s="4">
        <v>99080</v>
      </c>
      <c r="L484" s="5">
        <v>0</v>
      </c>
      <c r="M484" t="s">
        <v>20</v>
      </c>
      <c r="N484" t="s">
        <v>36</v>
      </c>
    </row>
    <row r="485" spans="1:14" x14ac:dyDescent="0.35">
      <c r="A485" s="1" t="s">
        <v>547</v>
      </c>
      <c r="B485" t="s">
        <v>548</v>
      </c>
      <c r="C485" t="s">
        <v>123</v>
      </c>
      <c r="D485" t="s">
        <v>47</v>
      </c>
      <c r="E485" t="s">
        <v>17</v>
      </c>
      <c r="F485" t="s">
        <v>18</v>
      </c>
      <c r="G485" t="s">
        <v>84</v>
      </c>
      <c r="H485" s="2">
        <v>48</v>
      </c>
      <c r="I485" s="2" t="str">
        <f>IF(Employee_Sample_Data[[#This Row],[Age]]&lt;31,"Youth",IF(55&lt;Employee_Sample_Data[[#This Row],[Age]],"Adult","Old"))</f>
        <v>Old</v>
      </c>
      <c r="J485" s="3">
        <v>41773</v>
      </c>
      <c r="K485" s="4">
        <v>61216</v>
      </c>
      <c r="L485" s="5">
        <v>0</v>
      </c>
      <c r="M485" t="s">
        <v>20</v>
      </c>
      <c r="N485" t="s">
        <v>21</v>
      </c>
    </row>
    <row r="486" spans="1:14" x14ac:dyDescent="0.35">
      <c r="A486" s="1" t="s">
        <v>493</v>
      </c>
      <c r="B486" t="s">
        <v>494</v>
      </c>
      <c r="C486" t="s">
        <v>46</v>
      </c>
      <c r="D486" t="s">
        <v>47</v>
      </c>
      <c r="E486" t="s">
        <v>34</v>
      </c>
      <c r="F486" t="s">
        <v>18</v>
      </c>
      <c r="G486" t="s">
        <v>84</v>
      </c>
      <c r="H486" s="2">
        <v>45</v>
      </c>
      <c r="I486" s="2" t="str">
        <f>IF(Employee_Sample_Data[[#This Row],[Age]]&lt;31,"Youth",IF(55&lt;Employee_Sample_Data[[#This Row],[Age]],"Adult","Old"))</f>
        <v>Old</v>
      </c>
      <c r="J486" s="3">
        <v>41769</v>
      </c>
      <c r="K486" s="4">
        <v>65047</v>
      </c>
      <c r="L486" s="5">
        <v>0</v>
      </c>
      <c r="M486" t="s">
        <v>92</v>
      </c>
      <c r="N486" t="s">
        <v>217</v>
      </c>
    </row>
    <row r="487" spans="1:14" x14ac:dyDescent="0.35">
      <c r="A487" s="1" t="s">
        <v>805</v>
      </c>
      <c r="B487" t="s">
        <v>806</v>
      </c>
      <c r="C487" t="s">
        <v>42</v>
      </c>
      <c r="D487" t="s">
        <v>79</v>
      </c>
      <c r="E487" t="s">
        <v>25</v>
      </c>
      <c r="F487" t="s">
        <v>18</v>
      </c>
      <c r="G487" t="s">
        <v>84</v>
      </c>
      <c r="H487" s="2">
        <v>33</v>
      </c>
      <c r="I487" s="2" t="str">
        <f>IF(Employee_Sample_Data[[#This Row],[Age]]&lt;31,"Youth",IF(55&lt;Employee_Sample_Data[[#This Row],[Age]],"Adult","Old"))</f>
        <v>Old</v>
      </c>
      <c r="J487" s="3">
        <v>41756</v>
      </c>
      <c r="K487" s="4">
        <v>75869</v>
      </c>
      <c r="L487" s="5">
        <v>0</v>
      </c>
      <c r="M487" t="s">
        <v>92</v>
      </c>
      <c r="N487" t="s">
        <v>217</v>
      </c>
    </row>
    <row r="488" spans="1:14" x14ac:dyDescent="0.35">
      <c r="A488" s="1" t="s">
        <v>1755</v>
      </c>
      <c r="B488" t="s">
        <v>1756</v>
      </c>
      <c r="C488" t="s">
        <v>39</v>
      </c>
      <c r="D488" t="s">
        <v>16</v>
      </c>
      <c r="E488" t="s">
        <v>34</v>
      </c>
      <c r="F488" t="s">
        <v>18</v>
      </c>
      <c r="G488" t="s">
        <v>27</v>
      </c>
      <c r="H488" s="2">
        <v>48</v>
      </c>
      <c r="I488" s="2" t="str">
        <f>IF(Employee_Sample_Data[[#This Row],[Age]]&lt;31,"Youth",IF(55&lt;Employee_Sample_Data[[#This Row],[Age]],"Adult","Old"))</f>
        <v>Old</v>
      </c>
      <c r="J488" s="3">
        <v>41749</v>
      </c>
      <c r="K488" s="4">
        <v>91679</v>
      </c>
      <c r="L488" s="5">
        <v>7.0000000000000007E-2</v>
      </c>
      <c r="M488" t="s">
        <v>28</v>
      </c>
      <c r="N488" t="s">
        <v>29</v>
      </c>
    </row>
    <row r="489" spans="1:14" x14ac:dyDescent="0.35">
      <c r="A489" s="1" t="s">
        <v>1785</v>
      </c>
      <c r="B489" t="s">
        <v>1786</v>
      </c>
      <c r="C489" t="s">
        <v>183</v>
      </c>
      <c r="D489" t="s">
        <v>64</v>
      </c>
      <c r="E489" t="s">
        <v>17</v>
      </c>
      <c r="F489" t="s">
        <v>18</v>
      </c>
      <c r="G489" t="s">
        <v>84</v>
      </c>
      <c r="H489" s="2">
        <v>62</v>
      </c>
      <c r="I489" s="2" t="str">
        <f>IF(Employee_Sample_Data[[#This Row],[Age]]&lt;31,"Youth",IF(55&lt;Employee_Sample_Data[[#This Row],[Age]],"Adult","Old"))</f>
        <v>Adult</v>
      </c>
      <c r="J489" s="3">
        <v>41748</v>
      </c>
      <c r="K489" s="4">
        <v>45295</v>
      </c>
      <c r="L489" s="5">
        <v>0</v>
      </c>
      <c r="M489" t="s">
        <v>92</v>
      </c>
      <c r="N489" t="s">
        <v>217</v>
      </c>
    </row>
    <row r="490" spans="1:14" x14ac:dyDescent="0.35">
      <c r="A490" s="1" t="s">
        <v>1197</v>
      </c>
      <c r="B490" t="s">
        <v>1273</v>
      </c>
      <c r="C490" t="s">
        <v>54</v>
      </c>
      <c r="D490" t="s">
        <v>47</v>
      </c>
      <c r="E490" t="s">
        <v>34</v>
      </c>
      <c r="F490" t="s">
        <v>18</v>
      </c>
      <c r="G490" t="s">
        <v>35</v>
      </c>
      <c r="H490" s="2">
        <v>33</v>
      </c>
      <c r="I490" s="2" t="str">
        <f>IF(Employee_Sample_Data[[#This Row],[Age]]&lt;31,"Youth",IF(55&lt;Employee_Sample_Data[[#This Row],[Age]],"Adult","Old"))</f>
        <v>Old</v>
      </c>
      <c r="J490" s="3">
        <v>41742</v>
      </c>
      <c r="K490" s="4">
        <v>46878</v>
      </c>
      <c r="L490" s="5">
        <v>0</v>
      </c>
      <c r="M490" t="s">
        <v>20</v>
      </c>
      <c r="N490" t="s">
        <v>55</v>
      </c>
    </row>
    <row r="491" spans="1:14" x14ac:dyDescent="0.35">
      <c r="A491" s="1" t="s">
        <v>541</v>
      </c>
      <c r="B491" t="s">
        <v>1167</v>
      </c>
      <c r="C491" t="s">
        <v>371</v>
      </c>
      <c r="D491" t="s">
        <v>16</v>
      </c>
      <c r="E491" t="s">
        <v>48</v>
      </c>
      <c r="F491" t="s">
        <v>18</v>
      </c>
      <c r="G491" t="s">
        <v>84</v>
      </c>
      <c r="H491" s="2">
        <v>59</v>
      </c>
      <c r="I491" s="2" t="str">
        <f>IF(Employee_Sample_Data[[#This Row],[Age]]&lt;31,"Youth",IF(55&lt;Employee_Sample_Data[[#This Row],[Age]],"Adult","Old"))</f>
        <v>Adult</v>
      </c>
      <c r="J491" s="3">
        <v>41717</v>
      </c>
      <c r="K491" s="4">
        <v>90901</v>
      </c>
      <c r="L491" s="5">
        <v>0</v>
      </c>
      <c r="M491" t="s">
        <v>20</v>
      </c>
      <c r="N491" t="s">
        <v>21</v>
      </c>
    </row>
    <row r="492" spans="1:14" x14ac:dyDescent="0.35">
      <c r="A492" s="1" t="s">
        <v>378</v>
      </c>
      <c r="B492" t="s">
        <v>379</v>
      </c>
      <c r="C492" t="s">
        <v>123</v>
      </c>
      <c r="D492" t="s">
        <v>33</v>
      </c>
      <c r="E492" t="s">
        <v>17</v>
      </c>
      <c r="F492" t="s">
        <v>26</v>
      </c>
      <c r="G492" t="s">
        <v>27</v>
      </c>
      <c r="H492" s="2">
        <v>55</v>
      </c>
      <c r="I492" s="2" t="str">
        <f>IF(Employee_Sample_Data[[#This Row],[Age]]&lt;31,"Youth",IF(55&lt;Employee_Sample_Data[[#This Row],[Age]],"Adult","Old"))</f>
        <v>Old</v>
      </c>
      <c r="J492" s="3">
        <v>41714</v>
      </c>
      <c r="K492" s="4">
        <v>74552</v>
      </c>
      <c r="L492" s="5">
        <v>0</v>
      </c>
      <c r="M492" t="s">
        <v>28</v>
      </c>
      <c r="N492" t="s">
        <v>133</v>
      </c>
    </row>
    <row r="493" spans="1:14" x14ac:dyDescent="0.35">
      <c r="A493" s="1" t="s">
        <v>408</v>
      </c>
      <c r="B493" t="s">
        <v>409</v>
      </c>
      <c r="C493" t="s">
        <v>78</v>
      </c>
      <c r="D493" t="s">
        <v>58</v>
      </c>
      <c r="E493" t="s">
        <v>48</v>
      </c>
      <c r="F493" t="s">
        <v>18</v>
      </c>
      <c r="G493" t="s">
        <v>27</v>
      </c>
      <c r="H493" s="2">
        <v>56</v>
      </c>
      <c r="I493" s="2" t="str">
        <f>IF(Employee_Sample_Data[[#This Row],[Age]]&lt;31,"Youth",IF(55&lt;Employee_Sample_Data[[#This Row],[Age]],"Adult","Old"))</f>
        <v>Adult</v>
      </c>
      <c r="J493" s="3">
        <v>41714</v>
      </c>
      <c r="K493" s="4">
        <v>190815</v>
      </c>
      <c r="L493" s="5">
        <v>0.4</v>
      </c>
      <c r="M493" t="s">
        <v>20</v>
      </c>
      <c r="N493" t="s">
        <v>59</v>
      </c>
    </row>
    <row r="494" spans="1:14" x14ac:dyDescent="0.35">
      <c r="A494" s="1" t="s">
        <v>577</v>
      </c>
      <c r="B494" t="s">
        <v>578</v>
      </c>
      <c r="C494" t="s">
        <v>112</v>
      </c>
      <c r="D494" t="s">
        <v>68</v>
      </c>
      <c r="E494" t="s">
        <v>34</v>
      </c>
      <c r="F494" t="s">
        <v>18</v>
      </c>
      <c r="G494" t="s">
        <v>84</v>
      </c>
      <c r="H494" s="2">
        <v>45</v>
      </c>
      <c r="I494" s="2" t="str">
        <f>IF(Employee_Sample_Data[[#This Row],[Age]]&lt;31,"Youth",IF(55&lt;Employee_Sample_Data[[#This Row],[Age]],"Adult","Old"))</f>
        <v>Old</v>
      </c>
      <c r="J494" s="3">
        <v>41712</v>
      </c>
      <c r="K494" s="4">
        <v>113873</v>
      </c>
      <c r="L494" s="5">
        <v>0.11</v>
      </c>
      <c r="M494" t="s">
        <v>92</v>
      </c>
      <c r="N494" t="s">
        <v>98</v>
      </c>
    </row>
    <row r="495" spans="1:14" x14ac:dyDescent="0.35">
      <c r="A495" s="1" t="s">
        <v>415</v>
      </c>
      <c r="B495" t="s">
        <v>416</v>
      </c>
      <c r="C495" t="s">
        <v>78</v>
      </c>
      <c r="D495" t="s">
        <v>64</v>
      </c>
      <c r="E495" t="s">
        <v>17</v>
      </c>
      <c r="F495" t="s">
        <v>26</v>
      </c>
      <c r="G495" t="s">
        <v>27</v>
      </c>
      <c r="H495" s="2">
        <v>48</v>
      </c>
      <c r="I495" s="2" t="str">
        <f>IF(Employee_Sample_Data[[#This Row],[Age]]&lt;31,"Youth",IF(55&lt;Employee_Sample_Data[[#This Row],[Age]],"Adult","Old"))</f>
        <v>Old</v>
      </c>
      <c r="J495" s="3">
        <v>41706</v>
      </c>
      <c r="K495" s="4">
        <v>197367</v>
      </c>
      <c r="L495" s="5">
        <v>0.39</v>
      </c>
      <c r="M495" t="s">
        <v>20</v>
      </c>
      <c r="N495" t="s">
        <v>59</v>
      </c>
    </row>
    <row r="496" spans="1:14" x14ac:dyDescent="0.35">
      <c r="A496" s="1" t="s">
        <v>1532</v>
      </c>
      <c r="B496" t="s">
        <v>1533</v>
      </c>
      <c r="C496" t="s">
        <v>130</v>
      </c>
      <c r="D496" t="s">
        <v>16</v>
      </c>
      <c r="E496" t="s">
        <v>17</v>
      </c>
      <c r="F496" t="s">
        <v>18</v>
      </c>
      <c r="G496" t="s">
        <v>35</v>
      </c>
      <c r="H496" s="2">
        <v>49</v>
      </c>
      <c r="I496" s="2" t="str">
        <f>IF(Employee_Sample_Data[[#This Row],[Age]]&lt;31,"Youth",IF(55&lt;Employee_Sample_Data[[#This Row],[Age]],"Adult","Old"))</f>
        <v>Old</v>
      </c>
      <c r="J496" s="3">
        <v>41703</v>
      </c>
      <c r="K496" s="4">
        <v>88777</v>
      </c>
      <c r="L496" s="5">
        <v>0</v>
      </c>
      <c r="M496" t="s">
        <v>20</v>
      </c>
      <c r="N496" t="s">
        <v>36</v>
      </c>
    </row>
    <row r="497" spans="1:15" x14ac:dyDescent="0.35">
      <c r="A497" s="1" t="s">
        <v>101</v>
      </c>
      <c r="B497" t="s">
        <v>102</v>
      </c>
      <c r="C497" t="s">
        <v>78</v>
      </c>
      <c r="D497" t="s">
        <v>47</v>
      </c>
      <c r="E497" t="s">
        <v>34</v>
      </c>
      <c r="F497" t="s">
        <v>26</v>
      </c>
      <c r="G497" t="s">
        <v>27</v>
      </c>
      <c r="H497" s="2">
        <v>44</v>
      </c>
      <c r="I497" s="2" t="str">
        <f>IF(Employee_Sample_Data[[#This Row],[Age]]&lt;31,"Youth",IF(55&lt;Employee_Sample_Data[[#This Row],[Age]],"Adult","Old"))</f>
        <v>Old</v>
      </c>
      <c r="J497" s="3">
        <v>41700</v>
      </c>
      <c r="K497" s="4">
        <v>207172</v>
      </c>
      <c r="L497" s="5">
        <v>0.31</v>
      </c>
      <c r="M497" t="s">
        <v>28</v>
      </c>
      <c r="N497" t="s">
        <v>29</v>
      </c>
    </row>
    <row r="498" spans="1:15" x14ac:dyDescent="0.35">
      <c r="A498" s="1" t="s">
        <v>1320</v>
      </c>
      <c r="B498" t="s">
        <v>1458</v>
      </c>
      <c r="C498" t="s">
        <v>329</v>
      </c>
      <c r="D498" t="s">
        <v>16</v>
      </c>
      <c r="E498" t="s">
        <v>48</v>
      </c>
      <c r="F498" t="s">
        <v>26</v>
      </c>
      <c r="G498" t="s">
        <v>35</v>
      </c>
      <c r="H498" s="2">
        <v>51</v>
      </c>
      <c r="I498" s="2" t="str">
        <f>IF(Employee_Sample_Data[[#This Row],[Age]]&lt;31,"Youth",IF(55&lt;Employee_Sample_Data[[#This Row],[Age]],"Adult","Old"))</f>
        <v>Old</v>
      </c>
      <c r="J498" s="3">
        <v>41697</v>
      </c>
      <c r="K498" s="4">
        <v>53929</v>
      </c>
      <c r="L498" s="5">
        <v>0</v>
      </c>
      <c r="M498" t="s">
        <v>20</v>
      </c>
      <c r="N498" t="s">
        <v>55</v>
      </c>
      <c r="O498" s="3">
        <v>43091</v>
      </c>
    </row>
    <row r="499" spans="1:15" x14ac:dyDescent="0.35">
      <c r="A499" s="1" t="s">
        <v>334</v>
      </c>
      <c r="B499" t="s">
        <v>335</v>
      </c>
      <c r="C499" t="s">
        <v>1982</v>
      </c>
      <c r="D499" t="s">
        <v>16</v>
      </c>
      <c r="E499" t="s">
        <v>25</v>
      </c>
      <c r="F499" t="s">
        <v>26</v>
      </c>
      <c r="G499" t="s">
        <v>35</v>
      </c>
      <c r="H499" s="2">
        <v>37</v>
      </c>
      <c r="I499" s="2" t="str">
        <f>IF(Employee_Sample_Data[[#This Row],[Age]]&lt;31,"Youth",IF(55&lt;Employee_Sample_Data[[#This Row],[Age]],"Adult","Old"))</f>
        <v>Old</v>
      </c>
      <c r="J499" s="3">
        <v>41695</v>
      </c>
      <c r="K499" s="4">
        <v>128984</v>
      </c>
      <c r="L499" s="5">
        <v>0.12</v>
      </c>
      <c r="M499" t="s">
        <v>20</v>
      </c>
      <c r="N499" t="s">
        <v>55</v>
      </c>
      <c r="O499" s="3">
        <v>44317</v>
      </c>
    </row>
    <row r="500" spans="1:15" x14ac:dyDescent="0.35">
      <c r="A500" s="1" t="s">
        <v>466</v>
      </c>
      <c r="B500" t="s">
        <v>467</v>
      </c>
      <c r="C500" t="s">
        <v>78</v>
      </c>
      <c r="D500" t="s">
        <v>47</v>
      </c>
      <c r="E500" t="s">
        <v>25</v>
      </c>
      <c r="F500" t="s">
        <v>18</v>
      </c>
      <c r="G500" t="s">
        <v>27</v>
      </c>
      <c r="H500" s="2">
        <v>36</v>
      </c>
      <c r="I500" s="2" t="str">
        <f>IF(Employee_Sample_Data[[#This Row],[Age]]&lt;31,"Youth",IF(55&lt;Employee_Sample_Data[[#This Row],[Age]],"Adult","Old"))</f>
        <v>Old</v>
      </c>
      <c r="J500" s="3">
        <v>41692</v>
      </c>
      <c r="K500" s="4">
        <v>218530</v>
      </c>
      <c r="L500" s="5">
        <v>0.3</v>
      </c>
      <c r="M500" t="s">
        <v>28</v>
      </c>
      <c r="N500" t="s">
        <v>73</v>
      </c>
    </row>
    <row r="501" spans="1:15" x14ac:dyDescent="0.35">
      <c r="A501" s="1" t="s">
        <v>1174</v>
      </c>
      <c r="B501" t="s">
        <v>1175</v>
      </c>
      <c r="C501" t="s">
        <v>1982</v>
      </c>
      <c r="D501" t="s">
        <v>79</v>
      </c>
      <c r="E501" t="s">
        <v>34</v>
      </c>
      <c r="F501" t="s">
        <v>18</v>
      </c>
      <c r="G501" t="s">
        <v>27</v>
      </c>
      <c r="H501" s="2">
        <v>35</v>
      </c>
      <c r="I501" s="2" t="str">
        <f>IF(Employee_Sample_Data[[#This Row],[Age]]&lt;31,"Youth",IF(55&lt;Employee_Sample_Data[[#This Row],[Age]],"Adult","Old"))</f>
        <v>Old</v>
      </c>
      <c r="J501" s="3">
        <v>41690</v>
      </c>
      <c r="K501" s="4">
        <v>155905</v>
      </c>
      <c r="L501" s="5">
        <v>0.14000000000000001</v>
      </c>
      <c r="M501" t="s">
        <v>20</v>
      </c>
      <c r="N501" t="s">
        <v>43</v>
      </c>
    </row>
    <row r="502" spans="1:15" x14ac:dyDescent="0.35">
      <c r="A502" s="1" t="s">
        <v>128</v>
      </c>
      <c r="B502" t="s">
        <v>129</v>
      </c>
      <c r="C502" t="s">
        <v>130</v>
      </c>
      <c r="D502" t="s">
        <v>16</v>
      </c>
      <c r="E502" t="s">
        <v>25</v>
      </c>
      <c r="F502" t="s">
        <v>18</v>
      </c>
      <c r="G502" t="s">
        <v>35</v>
      </c>
      <c r="H502" s="2">
        <v>32</v>
      </c>
      <c r="I502" s="2" t="str">
        <f>IF(Employee_Sample_Data[[#This Row],[Age]]&lt;31,"Youth",IF(55&lt;Employee_Sample_Data[[#This Row],[Age]],"Adult","Old"))</f>
        <v>Old</v>
      </c>
      <c r="J502" s="3">
        <v>41681</v>
      </c>
      <c r="K502" s="4">
        <v>99575</v>
      </c>
      <c r="L502" s="5">
        <v>0</v>
      </c>
      <c r="M502" t="s">
        <v>20</v>
      </c>
      <c r="N502" t="s">
        <v>59</v>
      </c>
    </row>
    <row r="503" spans="1:15" x14ac:dyDescent="0.35">
      <c r="A503" s="1" t="s">
        <v>1577</v>
      </c>
      <c r="B503" t="s">
        <v>1578</v>
      </c>
      <c r="C503" t="s">
        <v>123</v>
      </c>
      <c r="D503" t="s">
        <v>58</v>
      </c>
      <c r="E503" t="s">
        <v>17</v>
      </c>
      <c r="F503" t="s">
        <v>26</v>
      </c>
      <c r="G503" t="s">
        <v>27</v>
      </c>
      <c r="H503" s="2">
        <v>43</v>
      </c>
      <c r="I503" s="2" t="str">
        <f>IF(Employee_Sample_Data[[#This Row],[Age]]&lt;31,"Youth",IF(55&lt;Employee_Sample_Data[[#This Row],[Age]],"Adult","Old"))</f>
        <v>Old</v>
      </c>
      <c r="J503" s="3">
        <v>41680</v>
      </c>
      <c r="K503" s="4">
        <v>58875</v>
      </c>
      <c r="L503" s="5">
        <v>0</v>
      </c>
      <c r="M503" t="s">
        <v>28</v>
      </c>
      <c r="N503" t="s">
        <v>133</v>
      </c>
    </row>
    <row r="504" spans="1:15" x14ac:dyDescent="0.35">
      <c r="A504" s="1" t="s">
        <v>1731</v>
      </c>
      <c r="B504" t="s">
        <v>1732</v>
      </c>
      <c r="C504" t="s">
        <v>78</v>
      </c>
      <c r="D504" t="s">
        <v>79</v>
      </c>
      <c r="E504" t="s">
        <v>48</v>
      </c>
      <c r="F504" t="s">
        <v>18</v>
      </c>
      <c r="G504" t="s">
        <v>84</v>
      </c>
      <c r="H504" s="2">
        <v>32</v>
      </c>
      <c r="I504" s="2" t="str">
        <f>IF(Employee_Sample_Data[[#This Row],[Age]]&lt;31,"Youth",IF(55&lt;Employee_Sample_Data[[#This Row],[Age]],"Adult","Old"))</f>
        <v>Old</v>
      </c>
      <c r="J504" s="3">
        <v>41675</v>
      </c>
      <c r="K504" s="4">
        <v>203445</v>
      </c>
      <c r="L504" s="5">
        <v>0.34</v>
      </c>
      <c r="M504" t="s">
        <v>92</v>
      </c>
      <c r="N504" t="s">
        <v>93</v>
      </c>
    </row>
    <row r="505" spans="1:15" x14ac:dyDescent="0.35">
      <c r="A505" s="1" t="s">
        <v>1309</v>
      </c>
      <c r="B505" t="s">
        <v>1310</v>
      </c>
      <c r="C505" t="s">
        <v>42</v>
      </c>
      <c r="D505" t="s">
        <v>58</v>
      </c>
      <c r="E505" t="s">
        <v>25</v>
      </c>
      <c r="F505" t="s">
        <v>18</v>
      </c>
      <c r="G505" t="s">
        <v>27</v>
      </c>
      <c r="H505" s="2">
        <v>43</v>
      </c>
      <c r="I505" s="2" t="str">
        <f>IF(Employee_Sample_Data[[#This Row],[Age]]&lt;31,"Youth",IF(55&lt;Employee_Sample_Data[[#This Row],[Age]],"Adult","Old"))</f>
        <v>Old</v>
      </c>
      <c r="J505" s="3">
        <v>41662</v>
      </c>
      <c r="K505" s="4">
        <v>92940</v>
      </c>
      <c r="L505" s="5">
        <v>0</v>
      </c>
      <c r="M505" t="s">
        <v>28</v>
      </c>
      <c r="N505" t="s">
        <v>133</v>
      </c>
    </row>
    <row r="506" spans="1:15" x14ac:dyDescent="0.35">
      <c r="A506" s="1" t="s">
        <v>241</v>
      </c>
      <c r="B506" t="s">
        <v>242</v>
      </c>
      <c r="C506" t="s">
        <v>32</v>
      </c>
      <c r="D506" t="s">
        <v>64</v>
      </c>
      <c r="E506" t="s">
        <v>25</v>
      </c>
      <c r="F506" t="s">
        <v>26</v>
      </c>
      <c r="G506" t="s">
        <v>27</v>
      </c>
      <c r="H506" s="2">
        <v>42</v>
      </c>
      <c r="I506" s="2" t="str">
        <f>IF(Employee_Sample_Data[[#This Row],[Age]]&lt;31,"Youth",IF(55&lt;Employee_Sample_Data[[#This Row],[Age]],"Adult","Old"))</f>
        <v>Old</v>
      </c>
      <c r="J506" s="3">
        <v>41655</v>
      </c>
      <c r="K506" s="4">
        <v>152214</v>
      </c>
      <c r="L506" s="5">
        <v>0.3</v>
      </c>
      <c r="M506" t="s">
        <v>28</v>
      </c>
      <c r="N506" t="s">
        <v>113</v>
      </c>
    </row>
    <row r="507" spans="1:15" x14ac:dyDescent="0.35">
      <c r="A507" s="1" t="s">
        <v>1227</v>
      </c>
      <c r="B507" t="s">
        <v>1228</v>
      </c>
      <c r="C507" t="s">
        <v>78</v>
      </c>
      <c r="D507" t="s">
        <v>33</v>
      </c>
      <c r="E507" t="s">
        <v>48</v>
      </c>
      <c r="F507" t="s">
        <v>18</v>
      </c>
      <c r="G507" t="s">
        <v>35</v>
      </c>
      <c r="H507" s="2">
        <v>36</v>
      </c>
      <c r="I507" s="2" t="str">
        <f>IF(Employee_Sample_Data[[#This Row],[Age]]&lt;31,"Youth",IF(55&lt;Employee_Sample_Data[[#This Row],[Age]],"Adult","Old"))</f>
        <v>Old</v>
      </c>
      <c r="J507" s="3">
        <v>41650</v>
      </c>
      <c r="K507" s="4">
        <v>202323</v>
      </c>
      <c r="L507" s="5">
        <v>0.39</v>
      </c>
      <c r="M507" t="s">
        <v>20</v>
      </c>
      <c r="N507" t="s">
        <v>36</v>
      </c>
    </row>
    <row r="508" spans="1:15" x14ac:dyDescent="0.35">
      <c r="A508" s="1" t="s">
        <v>1283</v>
      </c>
      <c r="B508" t="s">
        <v>1284</v>
      </c>
      <c r="C508" t="s">
        <v>298</v>
      </c>
      <c r="D508" t="s">
        <v>16</v>
      </c>
      <c r="E508" t="s">
        <v>34</v>
      </c>
      <c r="F508" t="s">
        <v>18</v>
      </c>
      <c r="G508" t="s">
        <v>27</v>
      </c>
      <c r="H508" s="2">
        <v>57</v>
      </c>
      <c r="I508" s="2" t="str">
        <f>IF(Employee_Sample_Data[[#This Row],[Age]]&lt;31,"Youth",IF(55&lt;Employee_Sample_Data[[#This Row],[Age]],"Adult","Old"))</f>
        <v>Adult</v>
      </c>
      <c r="J508" s="3">
        <v>41649</v>
      </c>
      <c r="K508" s="4">
        <v>74854</v>
      </c>
      <c r="L508" s="5">
        <v>0</v>
      </c>
      <c r="M508" t="s">
        <v>20</v>
      </c>
      <c r="N508" t="s">
        <v>21</v>
      </c>
    </row>
    <row r="509" spans="1:15" x14ac:dyDescent="0.35">
      <c r="A509" s="1" t="s">
        <v>1304</v>
      </c>
      <c r="B509" t="s">
        <v>1305</v>
      </c>
      <c r="C509" t="s">
        <v>123</v>
      </c>
      <c r="D509" t="s">
        <v>47</v>
      </c>
      <c r="E509" t="s">
        <v>34</v>
      </c>
      <c r="F509" t="s">
        <v>18</v>
      </c>
      <c r="G509" t="s">
        <v>27</v>
      </c>
      <c r="H509" s="2">
        <v>60</v>
      </c>
      <c r="I509" s="2" t="str">
        <f>IF(Employee_Sample_Data[[#This Row],[Age]]&lt;31,"Youth",IF(55&lt;Employee_Sample_Data[[#This Row],[Age]],"Adult","Old"))</f>
        <v>Adult</v>
      </c>
      <c r="J509" s="3">
        <v>41647</v>
      </c>
      <c r="K509" s="4">
        <v>51877</v>
      </c>
      <c r="L509" s="5">
        <v>0</v>
      </c>
      <c r="M509" t="s">
        <v>28</v>
      </c>
      <c r="N509" t="s">
        <v>113</v>
      </c>
    </row>
    <row r="510" spans="1:15" x14ac:dyDescent="0.35">
      <c r="A510" s="1" t="s">
        <v>386</v>
      </c>
      <c r="B510" t="s">
        <v>387</v>
      </c>
      <c r="C510" t="s">
        <v>51</v>
      </c>
      <c r="D510" t="s">
        <v>16</v>
      </c>
      <c r="E510" t="s">
        <v>48</v>
      </c>
      <c r="F510" t="s">
        <v>26</v>
      </c>
      <c r="G510" t="s">
        <v>35</v>
      </c>
      <c r="H510" s="2">
        <v>32</v>
      </c>
      <c r="I510" s="2" t="str">
        <f>IF(Employee_Sample_Data[[#This Row],[Age]]&lt;31,"Youth",IF(55&lt;Employee_Sample_Data[[#This Row],[Age]],"Adult","Old"))</f>
        <v>Old</v>
      </c>
      <c r="J510" s="3">
        <v>41642</v>
      </c>
      <c r="K510" s="4">
        <v>127148</v>
      </c>
      <c r="L510" s="5">
        <v>0.1</v>
      </c>
      <c r="M510" t="s">
        <v>20</v>
      </c>
      <c r="N510" t="s">
        <v>55</v>
      </c>
    </row>
    <row r="511" spans="1:15" x14ac:dyDescent="0.35">
      <c r="A511" s="1" t="s">
        <v>1502</v>
      </c>
      <c r="B511" t="s">
        <v>1503</v>
      </c>
      <c r="C511" t="s">
        <v>32</v>
      </c>
      <c r="D511" t="s">
        <v>47</v>
      </c>
      <c r="E511" t="s">
        <v>17</v>
      </c>
      <c r="F511" t="s">
        <v>26</v>
      </c>
      <c r="G511" t="s">
        <v>84</v>
      </c>
      <c r="H511" s="2">
        <v>39</v>
      </c>
      <c r="I511" s="2" t="str">
        <f>IF(Employee_Sample_Data[[#This Row],[Age]]&lt;31,"Youth",IF(55&lt;Employee_Sample_Data[[#This Row],[Age]],"Adult","Old"))</f>
        <v>Old</v>
      </c>
      <c r="J511" s="3">
        <v>41635</v>
      </c>
      <c r="K511" s="4">
        <v>165756</v>
      </c>
      <c r="L511" s="5">
        <v>0.28000000000000003</v>
      </c>
      <c r="M511" t="s">
        <v>20</v>
      </c>
      <c r="N511" t="s">
        <v>87</v>
      </c>
      <c r="O511" s="3">
        <v>43991</v>
      </c>
    </row>
    <row r="512" spans="1:15" x14ac:dyDescent="0.35">
      <c r="A512" s="1" t="s">
        <v>143</v>
      </c>
      <c r="B512" t="s">
        <v>144</v>
      </c>
      <c r="C512" t="s">
        <v>51</v>
      </c>
      <c r="D512" t="s">
        <v>79</v>
      </c>
      <c r="E512" t="s">
        <v>34</v>
      </c>
      <c r="F512" t="s">
        <v>18</v>
      </c>
      <c r="G512" t="s">
        <v>35</v>
      </c>
      <c r="H512" s="2">
        <v>53</v>
      </c>
      <c r="I512" s="2" t="str">
        <f>IF(Employee_Sample_Data[[#This Row],[Age]]&lt;31,"Youth",IF(55&lt;Employee_Sample_Data[[#This Row],[Age]],"Adult","Old"))</f>
        <v>Old</v>
      </c>
      <c r="J512" s="3">
        <v>41601</v>
      </c>
      <c r="K512" s="4">
        <v>113135</v>
      </c>
      <c r="L512" s="5">
        <v>0.05</v>
      </c>
      <c r="M512" t="s">
        <v>20</v>
      </c>
      <c r="N512" t="s">
        <v>59</v>
      </c>
    </row>
    <row r="513" spans="1:14" x14ac:dyDescent="0.35">
      <c r="A513" s="1" t="s">
        <v>553</v>
      </c>
      <c r="B513" t="s">
        <v>554</v>
      </c>
      <c r="C513" t="s">
        <v>1982</v>
      </c>
      <c r="D513" t="s">
        <v>47</v>
      </c>
      <c r="E513" t="s">
        <v>48</v>
      </c>
      <c r="F513" t="s">
        <v>26</v>
      </c>
      <c r="G513" t="s">
        <v>84</v>
      </c>
      <c r="H513" s="2">
        <v>55</v>
      </c>
      <c r="I513" s="2" t="str">
        <f>IF(Employee_Sample_Data[[#This Row],[Age]]&lt;31,"Youth",IF(55&lt;Employee_Sample_Data[[#This Row],[Age]],"Adult","Old"))</f>
        <v>Old</v>
      </c>
      <c r="J513" s="3">
        <v>41594</v>
      </c>
      <c r="K513" s="4">
        <v>124129</v>
      </c>
      <c r="L513" s="5">
        <v>0.15</v>
      </c>
      <c r="M513" t="s">
        <v>92</v>
      </c>
      <c r="N513" t="s">
        <v>217</v>
      </c>
    </row>
    <row r="514" spans="1:14" x14ac:dyDescent="0.35">
      <c r="A514" s="1" t="s">
        <v>147</v>
      </c>
      <c r="B514" t="s">
        <v>148</v>
      </c>
      <c r="C514" t="s">
        <v>46</v>
      </c>
      <c r="D514" t="s">
        <v>47</v>
      </c>
      <c r="E514" t="s">
        <v>34</v>
      </c>
      <c r="F514" t="s">
        <v>26</v>
      </c>
      <c r="G514" t="s">
        <v>27</v>
      </c>
      <c r="H514" s="2">
        <v>37</v>
      </c>
      <c r="I514" s="2" t="str">
        <f>IF(Employee_Sample_Data[[#This Row],[Age]]&lt;31,"Youth",IF(55&lt;Employee_Sample_Data[[#This Row],[Age]],"Adult","Old"))</f>
        <v>Old</v>
      </c>
      <c r="J514" s="3">
        <v>41592</v>
      </c>
      <c r="K514" s="4">
        <v>56037</v>
      </c>
      <c r="L514" s="5">
        <v>0</v>
      </c>
      <c r="M514" t="s">
        <v>28</v>
      </c>
      <c r="N514" t="s">
        <v>73</v>
      </c>
    </row>
    <row r="515" spans="1:14" x14ac:dyDescent="0.35">
      <c r="A515" s="1" t="s">
        <v>974</v>
      </c>
      <c r="B515" t="s">
        <v>975</v>
      </c>
      <c r="C515" t="s">
        <v>42</v>
      </c>
      <c r="D515" t="s">
        <v>79</v>
      </c>
      <c r="E515" t="s">
        <v>48</v>
      </c>
      <c r="F515" t="s">
        <v>18</v>
      </c>
      <c r="G515" t="s">
        <v>84</v>
      </c>
      <c r="H515" s="2">
        <v>32</v>
      </c>
      <c r="I515" s="2" t="str">
        <f>IF(Employee_Sample_Data[[#This Row],[Age]]&lt;31,"Youth",IF(55&lt;Employee_Sample_Data[[#This Row],[Age]],"Adult","Old"))</f>
        <v>Old</v>
      </c>
      <c r="J515" s="3">
        <v>41590</v>
      </c>
      <c r="K515" s="4">
        <v>88895</v>
      </c>
      <c r="L515" s="5">
        <v>0</v>
      </c>
      <c r="M515" t="s">
        <v>20</v>
      </c>
      <c r="N515" t="s">
        <v>36</v>
      </c>
    </row>
    <row r="516" spans="1:14" x14ac:dyDescent="0.35">
      <c r="A516" s="1" t="s">
        <v>85</v>
      </c>
      <c r="B516" t="s">
        <v>86</v>
      </c>
      <c r="C516" t="s">
        <v>32</v>
      </c>
      <c r="D516" t="s">
        <v>16</v>
      </c>
      <c r="E516" t="s">
        <v>48</v>
      </c>
      <c r="F516" t="s">
        <v>26</v>
      </c>
      <c r="G516" t="s">
        <v>35</v>
      </c>
      <c r="H516" s="2">
        <v>64</v>
      </c>
      <c r="I516" s="2" t="str">
        <f>IF(Employee_Sample_Data[[#This Row],[Age]]&lt;31,"Youth",IF(55&lt;Employee_Sample_Data[[#This Row],[Age]],"Adult","Old"))</f>
        <v>Adult</v>
      </c>
      <c r="J516" s="3">
        <v>41581</v>
      </c>
      <c r="K516" s="4">
        <v>186503</v>
      </c>
      <c r="L516" s="5">
        <v>0.24</v>
      </c>
      <c r="M516" t="s">
        <v>20</v>
      </c>
      <c r="N516" t="s">
        <v>87</v>
      </c>
    </row>
    <row r="517" spans="1:14" x14ac:dyDescent="0.35">
      <c r="A517" s="1" t="s">
        <v>1221</v>
      </c>
      <c r="B517" t="s">
        <v>1222</v>
      </c>
      <c r="C517" t="s">
        <v>461</v>
      </c>
      <c r="D517" t="s">
        <v>16</v>
      </c>
      <c r="E517" t="s">
        <v>25</v>
      </c>
      <c r="F517" t="s">
        <v>26</v>
      </c>
      <c r="G517" t="s">
        <v>35</v>
      </c>
      <c r="H517" s="2">
        <v>55</v>
      </c>
      <c r="I517" s="2" t="str">
        <f>IF(Employee_Sample_Data[[#This Row],[Age]]&lt;31,"Youth",IF(55&lt;Employee_Sample_Data[[#This Row],[Age]],"Adult","Old"))</f>
        <v>Old</v>
      </c>
      <c r="J517" s="3">
        <v>41565</v>
      </c>
      <c r="K517" s="4">
        <v>70334</v>
      </c>
      <c r="L517" s="5">
        <v>0</v>
      </c>
      <c r="M517" t="s">
        <v>20</v>
      </c>
      <c r="N517" t="s">
        <v>55</v>
      </c>
    </row>
    <row r="518" spans="1:14" x14ac:dyDescent="0.35">
      <c r="A518" s="1" t="s">
        <v>640</v>
      </c>
      <c r="B518" t="s">
        <v>641</v>
      </c>
      <c r="C518" t="s">
        <v>54</v>
      </c>
      <c r="D518" t="s">
        <v>79</v>
      </c>
      <c r="E518" t="s">
        <v>25</v>
      </c>
      <c r="F518" t="s">
        <v>18</v>
      </c>
      <c r="G518" t="s">
        <v>27</v>
      </c>
      <c r="H518" s="2">
        <v>65</v>
      </c>
      <c r="I518" s="2" t="str">
        <f>IF(Employee_Sample_Data[[#This Row],[Age]]&lt;31,"Youth",IF(55&lt;Employee_Sample_Data[[#This Row],[Age]],"Adult","Old"))</f>
        <v>Adult</v>
      </c>
      <c r="J518" s="3">
        <v>41543</v>
      </c>
      <c r="K518" s="4">
        <v>50341</v>
      </c>
      <c r="L518" s="5">
        <v>0</v>
      </c>
      <c r="M518" t="s">
        <v>28</v>
      </c>
      <c r="N518" t="s">
        <v>113</v>
      </c>
    </row>
    <row r="519" spans="1:14" x14ac:dyDescent="0.35">
      <c r="A519" s="1" t="s">
        <v>616</v>
      </c>
      <c r="B519" t="s">
        <v>617</v>
      </c>
      <c r="C519" t="s">
        <v>78</v>
      </c>
      <c r="D519" t="s">
        <v>47</v>
      </c>
      <c r="E519" t="s">
        <v>17</v>
      </c>
      <c r="F519" t="s">
        <v>18</v>
      </c>
      <c r="G519" t="s">
        <v>84</v>
      </c>
      <c r="H519" s="2">
        <v>42</v>
      </c>
      <c r="I519" s="2" t="str">
        <f>IF(Employee_Sample_Data[[#This Row],[Age]]&lt;31,"Youth",IF(55&lt;Employee_Sample_Data[[#This Row],[Age]],"Adult","Old"))</f>
        <v>Old</v>
      </c>
      <c r="J519" s="3">
        <v>41528</v>
      </c>
      <c r="K519" s="4">
        <v>181452</v>
      </c>
      <c r="L519" s="5">
        <v>0.3</v>
      </c>
      <c r="M519" t="s">
        <v>20</v>
      </c>
      <c r="N519" t="s">
        <v>87</v>
      </c>
    </row>
    <row r="520" spans="1:14" x14ac:dyDescent="0.35">
      <c r="A520" s="1" t="s">
        <v>670</v>
      </c>
      <c r="B520" t="s">
        <v>671</v>
      </c>
      <c r="C520" t="s">
        <v>222</v>
      </c>
      <c r="D520" t="s">
        <v>68</v>
      </c>
      <c r="E520" t="s">
        <v>17</v>
      </c>
      <c r="F520" t="s">
        <v>18</v>
      </c>
      <c r="G520" t="s">
        <v>27</v>
      </c>
      <c r="H520" s="2">
        <v>55</v>
      </c>
      <c r="I520" s="2" t="str">
        <f>IF(Employee_Sample_Data[[#This Row],[Age]]&lt;31,"Youth",IF(55&lt;Employee_Sample_Data[[#This Row],[Age]],"Adult","Old"))</f>
        <v>Old</v>
      </c>
      <c r="J520" s="3">
        <v>41525</v>
      </c>
      <c r="K520" s="4">
        <v>73248</v>
      </c>
      <c r="L520" s="5">
        <v>0</v>
      </c>
      <c r="M520" t="s">
        <v>20</v>
      </c>
      <c r="N520" t="s">
        <v>87</v>
      </c>
    </row>
    <row r="521" spans="1:14" x14ac:dyDescent="0.35">
      <c r="A521" s="1" t="s">
        <v>968</v>
      </c>
      <c r="B521" t="s">
        <v>969</v>
      </c>
      <c r="C521" t="s">
        <v>46</v>
      </c>
      <c r="D521" t="s">
        <v>47</v>
      </c>
      <c r="E521" t="s">
        <v>25</v>
      </c>
      <c r="F521" t="s">
        <v>26</v>
      </c>
      <c r="G521" t="s">
        <v>27</v>
      </c>
      <c r="H521" s="2">
        <v>35</v>
      </c>
      <c r="I521" s="2" t="str">
        <f>IF(Employee_Sample_Data[[#This Row],[Age]]&lt;31,"Youth",IF(55&lt;Employee_Sample_Data[[#This Row],[Age]],"Adult","Old"))</f>
        <v>Old</v>
      </c>
      <c r="J521" s="3">
        <v>41516</v>
      </c>
      <c r="K521" s="4">
        <v>59646</v>
      </c>
      <c r="L521" s="5">
        <v>0</v>
      </c>
      <c r="M521" t="s">
        <v>28</v>
      </c>
      <c r="N521" t="s">
        <v>73</v>
      </c>
    </row>
    <row r="522" spans="1:14" x14ac:dyDescent="0.35">
      <c r="A522" s="1" t="s">
        <v>801</v>
      </c>
      <c r="B522" t="s">
        <v>802</v>
      </c>
      <c r="C522" t="s">
        <v>130</v>
      </c>
      <c r="D522" t="s">
        <v>16</v>
      </c>
      <c r="E522" t="s">
        <v>48</v>
      </c>
      <c r="F522" t="s">
        <v>18</v>
      </c>
      <c r="G522" t="s">
        <v>27</v>
      </c>
      <c r="H522" s="2">
        <v>45</v>
      </c>
      <c r="I522" s="2" t="str">
        <f>IF(Employee_Sample_Data[[#This Row],[Age]]&lt;31,"Youth",IF(55&lt;Employee_Sample_Data[[#This Row],[Age]],"Adult","Old"))</f>
        <v>Old</v>
      </c>
      <c r="J522" s="3">
        <v>41511</v>
      </c>
      <c r="K522" s="4">
        <v>99169</v>
      </c>
      <c r="L522" s="5">
        <v>0</v>
      </c>
      <c r="M522" t="s">
        <v>28</v>
      </c>
      <c r="N522" t="s">
        <v>113</v>
      </c>
    </row>
    <row r="523" spans="1:14" x14ac:dyDescent="0.35">
      <c r="A523" s="1" t="s">
        <v>1693</v>
      </c>
      <c r="B523" t="s">
        <v>1694</v>
      </c>
      <c r="C523" t="s">
        <v>51</v>
      </c>
      <c r="D523" t="s">
        <v>64</v>
      </c>
      <c r="E523" t="s">
        <v>34</v>
      </c>
      <c r="F523" t="s">
        <v>18</v>
      </c>
      <c r="G523" t="s">
        <v>19</v>
      </c>
      <c r="H523" s="2">
        <v>33</v>
      </c>
      <c r="I523" s="2" t="str">
        <f>IF(Employee_Sample_Data[[#This Row],[Age]]&lt;31,"Youth",IF(55&lt;Employee_Sample_Data[[#This Row],[Age]],"Adult","Old"))</f>
        <v>Old</v>
      </c>
      <c r="J523" s="3">
        <v>41507</v>
      </c>
      <c r="K523" s="4">
        <v>105390</v>
      </c>
      <c r="L523" s="5">
        <v>0.06</v>
      </c>
      <c r="M523" t="s">
        <v>20</v>
      </c>
      <c r="N523" t="s">
        <v>87</v>
      </c>
    </row>
    <row r="524" spans="1:14" x14ac:dyDescent="0.35">
      <c r="A524" s="1" t="s">
        <v>202</v>
      </c>
      <c r="B524" t="s">
        <v>1516</v>
      </c>
      <c r="C524" t="s">
        <v>78</v>
      </c>
      <c r="D524" t="s">
        <v>58</v>
      </c>
      <c r="E524" t="s">
        <v>34</v>
      </c>
      <c r="F524" t="s">
        <v>26</v>
      </c>
      <c r="G524" t="s">
        <v>35</v>
      </c>
      <c r="H524" s="2">
        <v>41</v>
      </c>
      <c r="I524" s="2" t="str">
        <f>IF(Employee_Sample_Data[[#This Row],[Age]]&lt;31,"Youth",IF(55&lt;Employee_Sample_Data[[#This Row],[Age]],"Adult","Old"))</f>
        <v>Old</v>
      </c>
      <c r="J524" s="3">
        <v>41503</v>
      </c>
      <c r="K524" s="4">
        <v>235619</v>
      </c>
      <c r="L524" s="5">
        <v>0.3</v>
      </c>
      <c r="M524" t="s">
        <v>20</v>
      </c>
      <c r="N524" t="s">
        <v>21</v>
      </c>
    </row>
    <row r="525" spans="1:14" x14ac:dyDescent="0.35">
      <c r="A525" s="1" t="s">
        <v>1104</v>
      </c>
      <c r="B525" t="s">
        <v>1105</v>
      </c>
      <c r="C525" t="s">
        <v>51</v>
      </c>
      <c r="D525" t="s">
        <v>64</v>
      </c>
      <c r="E525" t="s">
        <v>25</v>
      </c>
      <c r="F525" t="s">
        <v>26</v>
      </c>
      <c r="G525" t="s">
        <v>84</v>
      </c>
      <c r="H525" s="2">
        <v>34</v>
      </c>
      <c r="I525" s="2" t="str">
        <f>IF(Employee_Sample_Data[[#This Row],[Age]]&lt;31,"Youth",IF(55&lt;Employee_Sample_Data[[#This Row],[Age]],"Adult","Old"))</f>
        <v>Old</v>
      </c>
      <c r="J525" s="3">
        <v>41499</v>
      </c>
      <c r="K525" s="4">
        <v>113909</v>
      </c>
      <c r="L525" s="5">
        <v>0.06</v>
      </c>
      <c r="M525" t="s">
        <v>92</v>
      </c>
      <c r="N525" t="s">
        <v>98</v>
      </c>
    </row>
    <row r="526" spans="1:14" x14ac:dyDescent="0.35">
      <c r="A526" s="1" t="s">
        <v>192</v>
      </c>
      <c r="B526" t="s">
        <v>193</v>
      </c>
      <c r="C526" t="s">
        <v>78</v>
      </c>
      <c r="D526" t="s">
        <v>64</v>
      </c>
      <c r="E526" t="s">
        <v>34</v>
      </c>
      <c r="F526" t="s">
        <v>26</v>
      </c>
      <c r="G526" t="s">
        <v>19</v>
      </c>
      <c r="H526" s="2">
        <v>45</v>
      </c>
      <c r="I526" s="2" t="str">
        <f>IF(Employee_Sample_Data[[#This Row],[Age]]&lt;31,"Youth",IF(55&lt;Employee_Sample_Data[[#This Row],[Age]],"Adult","Old"))</f>
        <v>Old</v>
      </c>
      <c r="J526" s="3">
        <v>41493</v>
      </c>
      <c r="K526" s="4">
        <v>236946</v>
      </c>
      <c r="L526" s="5">
        <v>0.37</v>
      </c>
      <c r="M526" t="s">
        <v>20</v>
      </c>
      <c r="N526" t="s">
        <v>21</v>
      </c>
    </row>
    <row r="527" spans="1:14" x14ac:dyDescent="0.35">
      <c r="A527" s="1" t="s">
        <v>366</v>
      </c>
      <c r="B527" t="s">
        <v>367</v>
      </c>
      <c r="C527" t="s">
        <v>1982</v>
      </c>
      <c r="D527" t="s">
        <v>47</v>
      </c>
      <c r="E527" t="s">
        <v>48</v>
      </c>
      <c r="F527" t="s">
        <v>18</v>
      </c>
      <c r="G527" t="s">
        <v>35</v>
      </c>
      <c r="H527" s="2">
        <v>46</v>
      </c>
      <c r="I527" s="2" t="str">
        <f>IF(Employee_Sample_Data[[#This Row],[Age]]&lt;31,"Youth",IF(55&lt;Employee_Sample_Data[[#This Row],[Age]],"Adult","Old"))</f>
        <v>Old</v>
      </c>
      <c r="J527" s="3">
        <v>41473</v>
      </c>
      <c r="K527" s="4">
        <v>149712</v>
      </c>
      <c r="L527" s="5">
        <v>0.14000000000000001</v>
      </c>
      <c r="M527" t="s">
        <v>20</v>
      </c>
      <c r="N527" t="s">
        <v>87</v>
      </c>
    </row>
    <row r="528" spans="1:14" x14ac:dyDescent="0.35">
      <c r="A528" s="1" t="s">
        <v>209</v>
      </c>
      <c r="B528" t="s">
        <v>370</v>
      </c>
      <c r="C528" t="s">
        <v>371</v>
      </c>
      <c r="D528" t="s">
        <v>16</v>
      </c>
      <c r="E528" t="s">
        <v>17</v>
      </c>
      <c r="F528" t="s">
        <v>26</v>
      </c>
      <c r="G528" t="s">
        <v>27</v>
      </c>
      <c r="H528" s="2">
        <v>54</v>
      </c>
      <c r="I528" s="2" t="str">
        <f>IF(Employee_Sample_Data[[#This Row],[Age]]&lt;31,"Youth",IF(55&lt;Employee_Sample_Data[[#This Row],[Age]],"Adult","Old"))</f>
        <v>Old</v>
      </c>
      <c r="J528" s="3">
        <v>41468</v>
      </c>
      <c r="K528" s="4">
        <v>83639</v>
      </c>
      <c r="L528" s="5">
        <v>0</v>
      </c>
      <c r="M528" t="s">
        <v>28</v>
      </c>
      <c r="N528" t="s">
        <v>113</v>
      </c>
    </row>
    <row r="529" spans="1:15" x14ac:dyDescent="0.35">
      <c r="A529" s="1" t="s">
        <v>281</v>
      </c>
      <c r="B529" t="s">
        <v>282</v>
      </c>
      <c r="C529" t="s">
        <v>1982</v>
      </c>
      <c r="D529" t="s">
        <v>33</v>
      </c>
      <c r="E529" t="s">
        <v>34</v>
      </c>
      <c r="F529" t="s">
        <v>26</v>
      </c>
      <c r="G529" t="s">
        <v>19</v>
      </c>
      <c r="H529" s="2">
        <v>64</v>
      </c>
      <c r="I529" s="2" t="str">
        <f>IF(Employee_Sample_Data[[#This Row],[Age]]&lt;31,"Youth",IF(55&lt;Employee_Sample_Data[[#This Row],[Age]],"Adult","Old"))</f>
        <v>Adult</v>
      </c>
      <c r="J529" s="3">
        <v>41454</v>
      </c>
      <c r="K529" s="4">
        <v>159571</v>
      </c>
      <c r="L529" s="5">
        <v>0.1</v>
      </c>
      <c r="M529" t="s">
        <v>20</v>
      </c>
      <c r="N529" t="s">
        <v>87</v>
      </c>
    </row>
    <row r="530" spans="1:15" x14ac:dyDescent="0.35">
      <c r="A530" s="1" t="s">
        <v>581</v>
      </c>
      <c r="B530" t="s">
        <v>582</v>
      </c>
      <c r="C530" t="s">
        <v>461</v>
      </c>
      <c r="D530" t="s">
        <v>16</v>
      </c>
      <c r="E530" t="s">
        <v>34</v>
      </c>
      <c r="F530" t="s">
        <v>18</v>
      </c>
      <c r="G530" t="s">
        <v>27</v>
      </c>
      <c r="H530" s="2">
        <v>40</v>
      </c>
      <c r="I530" s="2" t="str">
        <f>IF(Employee_Sample_Data[[#This Row],[Age]]&lt;31,"Youth",IF(55&lt;Employee_Sample_Data[[#This Row],[Age]],"Adult","Old"))</f>
        <v>Old</v>
      </c>
      <c r="J530" s="3">
        <v>41451</v>
      </c>
      <c r="K530" s="4">
        <v>69096</v>
      </c>
      <c r="L530" s="5">
        <v>0</v>
      </c>
      <c r="M530" t="s">
        <v>20</v>
      </c>
      <c r="N530" t="s">
        <v>21</v>
      </c>
    </row>
    <row r="531" spans="1:15" x14ac:dyDescent="0.35">
      <c r="A531" s="1" t="s">
        <v>1261</v>
      </c>
      <c r="B531" t="s">
        <v>1262</v>
      </c>
      <c r="C531" t="s">
        <v>51</v>
      </c>
      <c r="D531" t="s">
        <v>47</v>
      </c>
      <c r="E531" t="s">
        <v>34</v>
      </c>
      <c r="F531" t="s">
        <v>26</v>
      </c>
      <c r="G531" t="s">
        <v>35</v>
      </c>
      <c r="H531" s="2">
        <v>33</v>
      </c>
      <c r="I531" s="2" t="str">
        <f>IF(Employee_Sample_Data[[#This Row],[Age]]&lt;31,"Youth",IF(55&lt;Employee_Sample_Data[[#This Row],[Age]],"Adult","Old"))</f>
        <v>Old</v>
      </c>
      <c r="J531" s="3">
        <v>41446</v>
      </c>
      <c r="K531" s="4">
        <v>119631</v>
      </c>
      <c r="L531" s="5">
        <v>0.06</v>
      </c>
      <c r="M531" t="s">
        <v>20</v>
      </c>
      <c r="N531" t="s">
        <v>43</v>
      </c>
    </row>
    <row r="532" spans="1:15" x14ac:dyDescent="0.35">
      <c r="A532" s="1" t="s">
        <v>1599</v>
      </c>
      <c r="B532" t="s">
        <v>1600</v>
      </c>
      <c r="C532" t="s">
        <v>51</v>
      </c>
      <c r="D532" t="s">
        <v>33</v>
      </c>
      <c r="E532" t="s">
        <v>34</v>
      </c>
      <c r="F532" t="s">
        <v>18</v>
      </c>
      <c r="G532" t="s">
        <v>84</v>
      </c>
      <c r="H532" s="2">
        <v>51</v>
      </c>
      <c r="I532" s="2" t="str">
        <f>IF(Employee_Sample_Data[[#This Row],[Age]]&lt;31,"Youth",IF(55&lt;Employee_Sample_Data[[#This Row],[Age]],"Adult","Old"))</f>
        <v>Old</v>
      </c>
      <c r="J532" s="3">
        <v>41439</v>
      </c>
      <c r="K532" s="4">
        <v>108221</v>
      </c>
      <c r="L532" s="5">
        <v>0.05</v>
      </c>
      <c r="M532" t="s">
        <v>92</v>
      </c>
      <c r="N532" t="s">
        <v>93</v>
      </c>
    </row>
    <row r="533" spans="1:15" x14ac:dyDescent="0.35">
      <c r="A533" s="1" t="s">
        <v>1011</v>
      </c>
      <c r="B533" t="s">
        <v>1012</v>
      </c>
      <c r="C533" t="s">
        <v>32</v>
      </c>
      <c r="D533" t="s">
        <v>58</v>
      </c>
      <c r="E533" t="s">
        <v>34</v>
      </c>
      <c r="F533" t="s">
        <v>26</v>
      </c>
      <c r="G533" t="s">
        <v>35</v>
      </c>
      <c r="H533" s="2">
        <v>41</v>
      </c>
      <c r="I533" s="2" t="str">
        <f>IF(Employee_Sample_Data[[#This Row],[Age]]&lt;31,"Youth",IF(55&lt;Employee_Sample_Data[[#This Row],[Age]],"Adult","Old"))</f>
        <v>Old</v>
      </c>
      <c r="J533" s="3">
        <v>41429</v>
      </c>
      <c r="K533" s="4">
        <v>167526</v>
      </c>
      <c r="L533" s="5">
        <v>0.26</v>
      </c>
      <c r="M533" t="s">
        <v>20</v>
      </c>
      <c r="N533" t="s">
        <v>55</v>
      </c>
    </row>
    <row r="534" spans="1:15" x14ac:dyDescent="0.35">
      <c r="A534" s="1" t="s">
        <v>1349</v>
      </c>
      <c r="B534" t="s">
        <v>1350</v>
      </c>
      <c r="C534" t="s">
        <v>78</v>
      </c>
      <c r="D534" t="s">
        <v>68</v>
      </c>
      <c r="E534" t="s">
        <v>25</v>
      </c>
      <c r="F534" t="s">
        <v>26</v>
      </c>
      <c r="G534" t="s">
        <v>27</v>
      </c>
      <c r="H534" s="2">
        <v>63</v>
      </c>
      <c r="I534" s="2" t="str">
        <f>IF(Employee_Sample_Data[[#This Row],[Age]]&lt;31,"Youth",IF(55&lt;Employee_Sample_Data[[#This Row],[Age]],"Adult","Old"))</f>
        <v>Adult</v>
      </c>
      <c r="J534" s="3">
        <v>41428</v>
      </c>
      <c r="K534" s="4">
        <v>254289</v>
      </c>
      <c r="L534" s="5">
        <v>0.39</v>
      </c>
      <c r="M534" t="s">
        <v>20</v>
      </c>
      <c r="N534" t="s">
        <v>36</v>
      </c>
    </row>
    <row r="535" spans="1:15" x14ac:dyDescent="0.35">
      <c r="A535" s="1" t="s">
        <v>1045</v>
      </c>
      <c r="B535" t="s">
        <v>1108</v>
      </c>
      <c r="C535" t="s">
        <v>39</v>
      </c>
      <c r="D535" t="s">
        <v>16</v>
      </c>
      <c r="E535" t="s">
        <v>17</v>
      </c>
      <c r="F535" t="s">
        <v>26</v>
      </c>
      <c r="G535" t="s">
        <v>35</v>
      </c>
      <c r="H535" s="2">
        <v>52</v>
      </c>
      <c r="I535" s="2" t="str">
        <f>IF(Employee_Sample_Data[[#This Row],[Age]]&lt;31,"Youth",IF(55&lt;Employee_Sample_Data[[#This Row],[Age]],"Adult","Old"))</f>
        <v>Old</v>
      </c>
      <c r="J535" s="3">
        <v>41417</v>
      </c>
      <c r="K535" s="4">
        <v>99557</v>
      </c>
      <c r="L535" s="5">
        <v>0.09</v>
      </c>
      <c r="M535" t="s">
        <v>20</v>
      </c>
      <c r="N535" t="s">
        <v>21</v>
      </c>
    </row>
    <row r="536" spans="1:15" x14ac:dyDescent="0.35">
      <c r="A536" s="1" t="s">
        <v>136</v>
      </c>
      <c r="B536" t="s">
        <v>137</v>
      </c>
      <c r="C536" t="s">
        <v>24</v>
      </c>
      <c r="D536" t="s">
        <v>16</v>
      </c>
      <c r="E536" t="s">
        <v>25</v>
      </c>
      <c r="F536" t="s">
        <v>18</v>
      </c>
      <c r="G536" t="s">
        <v>84</v>
      </c>
      <c r="H536" s="2">
        <v>35</v>
      </c>
      <c r="I536" s="2" t="str">
        <f>IF(Employee_Sample_Data[[#This Row],[Age]]&lt;31,"Youth",IF(55&lt;Employee_Sample_Data[[#This Row],[Age]],"Adult","Old"))</f>
        <v>Old</v>
      </c>
      <c r="J536" s="3">
        <v>41409</v>
      </c>
      <c r="K536" s="4">
        <v>78940</v>
      </c>
      <c r="L536" s="5">
        <v>0</v>
      </c>
      <c r="M536" t="s">
        <v>20</v>
      </c>
      <c r="N536" t="s">
        <v>55</v>
      </c>
    </row>
    <row r="537" spans="1:15" x14ac:dyDescent="0.35">
      <c r="A537" s="1" t="s">
        <v>891</v>
      </c>
      <c r="B537" t="s">
        <v>892</v>
      </c>
      <c r="C537" t="s">
        <v>107</v>
      </c>
      <c r="D537" t="s">
        <v>68</v>
      </c>
      <c r="E537" t="s">
        <v>17</v>
      </c>
      <c r="F537" t="s">
        <v>18</v>
      </c>
      <c r="G537" t="s">
        <v>27</v>
      </c>
      <c r="H537" s="2">
        <v>50</v>
      </c>
      <c r="I537" s="2" t="str">
        <f>IF(Employee_Sample_Data[[#This Row],[Age]]&lt;31,"Youth",IF(55&lt;Employee_Sample_Data[[#This Row],[Age]],"Adult","Old"))</f>
        <v>Old</v>
      </c>
      <c r="J537" s="3">
        <v>41404</v>
      </c>
      <c r="K537" s="4">
        <v>79388</v>
      </c>
      <c r="L537" s="5">
        <v>0</v>
      </c>
      <c r="M537" t="s">
        <v>20</v>
      </c>
      <c r="N537" t="s">
        <v>59</v>
      </c>
      <c r="O537" s="3">
        <v>43681</v>
      </c>
    </row>
    <row r="538" spans="1:15" x14ac:dyDescent="0.35">
      <c r="A538" s="1" t="s">
        <v>270</v>
      </c>
      <c r="B538" t="s">
        <v>271</v>
      </c>
      <c r="C538" t="s">
        <v>222</v>
      </c>
      <c r="D538" t="s">
        <v>68</v>
      </c>
      <c r="E538" t="s">
        <v>17</v>
      </c>
      <c r="F538" t="s">
        <v>18</v>
      </c>
      <c r="G538" t="s">
        <v>35</v>
      </c>
      <c r="H538" s="2">
        <v>45</v>
      </c>
      <c r="I538" s="2" t="str">
        <f>IF(Employee_Sample_Data[[#This Row],[Age]]&lt;31,"Youth",IF(55&lt;Employee_Sample_Data[[#This Row],[Age]],"Adult","Old"))</f>
        <v>Old</v>
      </c>
      <c r="J538" s="3">
        <v>41386</v>
      </c>
      <c r="K538" s="4">
        <v>61773</v>
      </c>
      <c r="L538" s="5">
        <v>0</v>
      </c>
      <c r="M538" t="s">
        <v>20</v>
      </c>
      <c r="N538" t="s">
        <v>21</v>
      </c>
    </row>
    <row r="539" spans="1:15" x14ac:dyDescent="0.35">
      <c r="A539" s="1" t="s">
        <v>1620</v>
      </c>
      <c r="B539" t="s">
        <v>1621</v>
      </c>
      <c r="C539" t="s">
        <v>1982</v>
      </c>
      <c r="D539" t="s">
        <v>64</v>
      </c>
      <c r="E539" t="s">
        <v>25</v>
      </c>
      <c r="F539" t="s">
        <v>26</v>
      </c>
      <c r="G539" t="s">
        <v>35</v>
      </c>
      <c r="H539" s="2">
        <v>42</v>
      </c>
      <c r="I539" s="2" t="str">
        <f>IF(Employee_Sample_Data[[#This Row],[Age]]&lt;31,"Youth",IF(55&lt;Employee_Sample_Data[[#This Row],[Age]],"Adult","Old"))</f>
        <v>Old</v>
      </c>
      <c r="J539" s="3">
        <v>41382</v>
      </c>
      <c r="K539" s="4">
        <v>131179</v>
      </c>
      <c r="L539" s="5">
        <v>0.15</v>
      </c>
      <c r="M539" t="s">
        <v>20</v>
      </c>
      <c r="N539" t="s">
        <v>87</v>
      </c>
    </row>
    <row r="540" spans="1:15" x14ac:dyDescent="0.35">
      <c r="A540" s="1" t="s">
        <v>694</v>
      </c>
      <c r="B540" t="s">
        <v>695</v>
      </c>
      <c r="C540" t="s">
        <v>1982</v>
      </c>
      <c r="D540" t="s">
        <v>47</v>
      </c>
      <c r="E540" t="s">
        <v>25</v>
      </c>
      <c r="F540" t="s">
        <v>18</v>
      </c>
      <c r="G540" t="s">
        <v>35</v>
      </c>
      <c r="H540" s="2">
        <v>49</v>
      </c>
      <c r="I540" s="2" t="str">
        <f>IF(Employee_Sample_Data[[#This Row],[Age]]&lt;31,"Youth",IF(55&lt;Employee_Sample_Data[[#This Row],[Age]],"Adult","Old"))</f>
        <v>Old</v>
      </c>
      <c r="J540" s="3">
        <v>41379</v>
      </c>
      <c r="K540" s="4">
        <v>128303</v>
      </c>
      <c r="L540" s="5">
        <v>0.15</v>
      </c>
      <c r="M540" t="s">
        <v>20</v>
      </c>
      <c r="N540" t="s">
        <v>43</v>
      </c>
    </row>
    <row r="541" spans="1:15" x14ac:dyDescent="0.35">
      <c r="A541" s="1" t="s">
        <v>770</v>
      </c>
      <c r="B541" t="s">
        <v>771</v>
      </c>
      <c r="C541" t="s">
        <v>123</v>
      </c>
      <c r="D541" t="s">
        <v>79</v>
      </c>
      <c r="E541" t="s">
        <v>34</v>
      </c>
      <c r="F541" t="s">
        <v>26</v>
      </c>
      <c r="G541" t="s">
        <v>84</v>
      </c>
      <c r="H541" s="2">
        <v>37</v>
      </c>
      <c r="I541" s="2" t="str">
        <f>IF(Employee_Sample_Data[[#This Row],[Age]]&lt;31,"Youth",IF(55&lt;Employee_Sample_Data[[#This Row],[Age]],"Adult","Old"))</f>
        <v>Old</v>
      </c>
      <c r="J541" s="3">
        <v>41363</v>
      </c>
      <c r="K541" s="4">
        <v>69570</v>
      </c>
      <c r="L541" s="5">
        <v>0</v>
      </c>
      <c r="M541" t="s">
        <v>20</v>
      </c>
      <c r="N541" t="s">
        <v>55</v>
      </c>
    </row>
    <row r="542" spans="1:15" x14ac:dyDescent="0.35">
      <c r="A542" s="1" t="s">
        <v>1624</v>
      </c>
      <c r="B542" t="s">
        <v>1625</v>
      </c>
      <c r="C542" t="s">
        <v>78</v>
      </c>
      <c r="D542" t="s">
        <v>58</v>
      </c>
      <c r="E542" t="s">
        <v>25</v>
      </c>
      <c r="F542" t="s">
        <v>26</v>
      </c>
      <c r="G542" t="s">
        <v>27</v>
      </c>
      <c r="H542" s="2">
        <v>64</v>
      </c>
      <c r="I542" s="2" t="str">
        <f>IF(Employee_Sample_Data[[#This Row],[Age]]&lt;31,"Youth",IF(55&lt;Employee_Sample_Data[[#This Row],[Age]],"Adult","Old"))</f>
        <v>Adult</v>
      </c>
      <c r="J542" s="3">
        <v>41362</v>
      </c>
      <c r="K542" s="4">
        <v>252325</v>
      </c>
      <c r="L542" s="5">
        <v>0.4</v>
      </c>
      <c r="M542" t="s">
        <v>20</v>
      </c>
      <c r="N542" t="s">
        <v>87</v>
      </c>
    </row>
    <row r="543" spans="1:15" x14ac:dyDescent="0.35">
      <c r="A543" s="1" t="s">
        <v>153</v>
      </c>
      <c r="B543" t="s">
        <v>154</v>
      </c>
      <c r="C543" t="s">
        <v>39</v>
      </c>
      <c r="D543" t="s">
        <v>16</v>
      </c>
      <c r="E543" t="s">
        <v>48</v>
      </c>
      <c r="F543" t="s">
        <v>26</v>
      </c>
      <c r="G543" t="s">
        <v>84</v>
      </c>
      <c r="H543" s="2">
        <v>32</v>
      </c>
      <c r="I543" s="2" t="str">
        <f>IF(Employee_Sample_Data[[#This Row],[Age]]&lt;31,"Youth",IF(55&lt;Employee_Sample_Data[[#This Row],[Age]],"Adult","Old"))</f>
        <v>Old</v>
      </c>
      <c r="J543" s="3">
        <v>41353</v>
      </c>
      <c r="K543" s="4">
        <v>79921</v>
      </c>
      <c r="L543" s="5">
        <v>0.05</v>
      </c>
      <c r="M543" t="s">
        <v>20</v>
      </c>
      <c r="N543" t="s">
        <v>59</v>
      </c>
    </row>
    <row r="544" spans="1:15" x14ac:dyDescent="0.35">
      <c r="A544" s="1" t="s">
        <v>76</v>
      </c>
      <c r="B544" t="s">
        <v>77</v>
      </c>
      <c r="C544" t="s">
        <v>78</v>
      </c>
      <c r="D544" t="s">
        <v>79</v>
      </c>
      <c r="E544" t="s">
        <v>17</v>
      </c>
      <c r="F544" t="s">
        <v>18</v>
      </c>
      <c r="G544" t="s">
        <v>27</v>
      </c>
      <c r="H544" s="2">
        <v>41</v>
      </c>
      <c r="I544" s="2" t="str">
        <f>IF(Employee_Sample_Data[[#This Row],[Age]]&lt;31,"Youth",IF(55&lt;Employee_Sample_Data[[#This Row],[Age]],"Adult","Old"))</f>
        <v>Old</v>
      </c>
      <c r="J544" s="3">
        <v>41346</v>
      </c>
      <c r="K544" s="4">
        <v>249270</v>
      </c>
      <c r="L544" s="5">
        <v>0.3</v>
      </c>
      <c r="M544" t="s">
        <v>20</v>
      </c>
      <c r="N544" t="s">
        <v>21</v>
      </c>
    </row>
    <row r="545" spans="1:15" x14ac:dyDescent="0.35">
      <c r="A545" s="1" t="s">
        <v>925</v>
      </c>
      <c r="B545" t="s">
        <v>926</v>
      </c>
      <c r="C545" t="s">
        <v>54</v>
      </c>
      <c r="D545" t="s">
        <v>47</v>
      </c>
      <c r="E545" t="s">
        <v>48</v>
      </c>
      <c r="F545" t="s">
        <v>26</v>
      </c>
      <c r="G545" t="s">
        <v>35</v>
      </c>
      <c r="H545" s="2">
        <v>47</v>
      </c>
      <c r="I545" s="2" t="str">
        <f>IF(Employee_Sample_Data[[#This Row],[Age]]&lt;31,"Youth",IF(55&lt;Employee_Sample_Data[[#This Row],[Age]],"Adult","Old"))</f>
        <v>Old</v>
      </c>
      <c r="J545" s="3">
        <v>41333</v>
      </c>
      <c r="K545" s="4">
        <v>54635</v>
      </c>
      <c r="L545" s="5">
        <v>0</v>
      </c>
      <c r="M545" t="s">
        <v>20</v>
      </c>
      <c r="N545" t="s">
        <v>36</v>
      </c>
    </row>
    <row r="546" spans="1:15" x14ac:dyDescent="0.35">
      <c r="A546" s="1" t="s">
        <v>563</v>
      </c>
      <c r="B546" t="s">
        <v>564</v>
      </c>
      <c r="C546" t="s">
        <v>1982</v>
      </c>
      <c r="D546" t="s">
        <v>33</v>
      </c>
      <c r="E546" t="s">
        <v>25</v>
      </c>
      <c r="F546" t="s">
        <v>18</v>
      </c>
      <c r="G546" t="s">
        <v>84</v>
      </c>
      <c r="H546" s="2">
        <v>37</v>
      </c>
      <c r="I546" s="2" t="str">
        <f>IF(Employee_Sample_Data[[#This Row],[Age]]&lt;31,"Youth",IF(55&lt;Employee_Sample_Data[[#This Row],[Age]],"Adult","Old"))</f>
        <v>Old</v>
      </c>
      <c r="J546" s="3">
        <v>41329</v>
      </c>
      <c r="K546" s="4">
        <v>157474</v>
      </c>
      <c r="L546" s="5">
        <v>0.11</v>
      </c>
      <c r="M546" t="s">
        <v>92</v>
      </c>
      <c r="N546" t="s">
        <v>98</v>
      </c>
    </row>
    <row r="547" spans="1:15" x14ac:dyDescent="0.35">
      <c r="A547" s="1" t="s">
        <v>1938</v>
      </c>
      <c r="B547" t="s">
        <v>1939</v>
      </c>
      <c r="C547" t="s">
        <v>67</v>
      </c>
      <c r="D547" t="s">
        <v>68</v>
      </c>
      <c r="E547" t="s">
        <v>34</v>
      </c>
      <c r="F547" t="s">
        <v>18</v>
      </c>
      <c r="G547" t="s">
        <v>27</v>
      </c>
      <c r="H547" s="2">
        <v>37</v>
      </c>
      <c r="I547" s="2" t="str">
        <f>IF(Employee_Sample_Data[[#This Row],[Age]]&lt;31,"Youth",IF(55&lt;Employee_Sample_Data[[#This Row],[Age]],"Adult","Old"))</f>
        <v>Old</v>
      </c>
      <c r="J547" s="3">
        <v>41318</v>
      </c>
      <c r="K547" s="4">
        <v>124827</v>
      </c>
      <c r="L547" s="5">
        <v>0</v>
      </c>
      <c r="M547" t="s">
        <v>28</v>
      </c>
      <c r="N547" t="s">
        <v>113</v>
      </c>
    </row>
    <row r="548" spans="1:15" x14ac:dyDescent="0.35">
      <c r="A548" s="1" t="s">
        <v>549</v>
      </c>
      <c r="B548" t="s">
        <v>550</v>
      </c>
      <c r="C548" t="s">
        <v>1982</v>
      </c>
      <c r="D548" t="s">
        <v>58</v>
      </c>
      <c r="E548" t="s">
        <v>48</v>
      </c>
      <c r="F548" t="s">
        <v>26</v>
      </c>
      <c r="G548" t="s">
        <v>35</v>
      </c>
      <c r="H548" s="2">
        <v>33</v>
      </c>
      <c r="I548" s="2" t="str">
        <f>IF(Employee_Sample_Data[[#This Row],[Age]]&lt;31,"Youth",IF(55&lt;Employee_Sample_Data[[#This Row],[Age]],"Adult","Old"))</f>
        <v>Old</v>
      </c>
      <c r="J548" s="3">
        <v>41315</v>
      </c>
      <c r="K548" s="4">
        <v>144231</v>
      </c>
      <c r="L548" s="5">
        <v>0.14000000000000001</v>
      </c>
      <c r="M548" t="s">
        <v>20</v>
      </c>
      <c r="N548" t="s">
        <v>87</v>
      </c>
      <c r="O548" s="3">
        <v>44029</v>
      </c>
    </row>
    <row r="549" spans="1:15" x14ac:dyDescent="0.35">
      <c r="A549" s="1" t="s">
        <v>509</v>
      </c>
      <c r="B549" t="s">
        <v>510</v>
      </c>
      <c r="C549" t="s">
        <v>42</v>
      </c>
      <c r="D549" t="s">
        <v>33</v>
      </c>
      <c r="E549" t="s">
        <v>48</v>
      </c>
      <c r="F549" t="s">
        <v>26</v>
      </c>
      <c r="G549" t="s">
        <v>84</v>
      </c>
      <c r="H549" s="2">
        <v>46</v>
      </c>
      <c r="I549" s="2" t="str">
        <f>IF(Employee_Sample_Data[[#This Row],[Age]]&lt;31,"Youth",IF(55&lt;Employee_Sample_Data[[#This Row],[Age]],"Adult","Old"))</f>
        <v>Old</v>
      </c>
      <c r="J549" s="3">
        <v>41294</v>
      </c>
      <c r="K549" s="4">
        <v>86061</v>
      </c>
      <c r="L549" s="5">
        <v>0</v>
      </c>
      <c r="M549" t="s">
        <v>92</v>
      </c>
      <c r="N549" t="s">
        <v>98</v>
      </c>
    </row>
    <row r="550" spans="1:15" x14ac:dyDescent="0.35">
      <c r="A550" s="1" t="s">
        <v>1891</v>
      </c>
      <c r="B550" t="s">
        <v>1892</v>
      </c>
      <c r="C550" t="s">
        <v>1982</v>
      </c>
      <c r="D550" t="s">
        <v>16</v>
      </c>
      <c r="E550" t="s">
        <v>34</v>
      </c>
      <c r="F550" t="s">
        <v>26</v>
      </c>
      <c r="G550" t="s">
        <v>84</v>
      </c>
      <c r="H550" s="2">
        <v>33</v>
      </c>
      <c r="I550" s="2" t="str">
        <f>IF(Employee_Sample_Data[[#This Row],[Age]]&lt;31,"Youth",IF(55&lt;Employee_Sample_Data[[#This Row],[Age]],"Adult","Old"))</f>
        <v>Old</v>
      </c>
      <c r="J550" s="3">
        <v>41267</v>
      </c>
      <c r="K550" s="4">
        <v>132544</v>
      </c>
      <c r="L550" s="5">
        <v>0.1</v>
      </c>
      <c r="M550" t="s">
        <v>92</v>
      </c>
      <c r="N550" t="s">
        <v>98</v>
      </c>
    </row>
    <row r="551" spans="1:15" x14ac:dyDescent="0.35">
      <c r="A551" s="1" t="s">
        <v>1862</v>
      </c>
      <c r="B551" t="s">
        <v>1863</v>
      </c>
      <c r="C551" t="s">
        <v>32</v>
      </c>
      <c r="D551" t="s">
        <v>33</v>
      </c>
      <c r="E551" t="s">
        <v>48</v>
      </c>
      <c r="F551" t="s">
        <v>18</v>
      </c>
      <c r="G551" t="s">
        <v>35</v>
      </c>
      <c r="H551" s="2">
        <v>64</v>
      </c>
      <c r="I551" s="2" t="str">
        <f>IF(Employee_Sample_Data[[#This Row],[Age]]&lt;31,"Youth",IF(55&lt;Employee_Sample_Data[[#This Row],[Age]],"Adult","Old"))</f>
        <v>Adult</v>
      </c>
      <c r="J551" s="3">
        <v>41264</v>
      </c>
      <c r="K551" s="4">
        <v>153253</v>
      </c>
      <c r="L551" s="5">
        <v>0.24</v>
      </c>
      <c r="M551" t="s">
        <v>20</v>
      </c>
      <c r="N551" t="s">
        <v>59</v>
      </c>
    </row>
    <row r="552" spans="1:15" x14ac:dyDescent="0.35">
      <c r="A552" s="1" t="s">
        <v>1459</v>
      </c>
      <c r="B552" t="s">
        <v>1460</v>
      </c>
      <c r="C552" t="s">
        <v>78</v>
      </c>
      <c r="D552" t="s">
        <v>58</v>
      </c>
      <c r="E552" t="s">
        <v>25</v>
      </c>
      <c r="F552" t="s">
        <v>18</v>
      </c>
      <c r="G552" t="s">
        <v>27</v>
      </c>
      <c r="H552" s="2">
        <v>38</v>
      </c>
      <c r="I552" s="2" t="str">
        <f>IF(Employee_Sample_Data[[#This Row],[Age]]&lt;31,"Youth",IF(55&lt;Employee_Sample_Data[[#This Row],[Age]],"Adult","Old"))</f>
        <v>Old</v>
      </c>
      <c r="J552" s="3">
        <v>41256</v>
      </c>
      <c r="K552" s="4">
        <v>191571</v>
      </c>
      <c r="L552" s="5">
        <v>0.32</v>
      </c>
      <c r="M552" t="s">
        <v>20</v>
      </c>
      <c r="N552" t="s">
        <v>59</v>
      </c>
    </row>
    <row r="553" spans="1:15" x14ac:dyDescent="0.35">
      <c r="A553" s="1" t="s">
        <v>1494</v>
      </c>
      <c r="B553" t="s">
        <v>1495</v>
      </c>
      <c r="C553" t="s">
        <v>276</v>
      </c>
      <c r="D553" t="s">
        <v>68</v>
      </c>
      <c r="E553" t="s">
        <v>34</v>
      </c>
      <c r="F553" t="s">
        <v>26</v>
      </c>
      <c r="G553" t="s">
        <v>84</v>
      </c>
      <c r="H553" s="2">
        <v>54</v>
      </c>
      <c r="I553" s="2" t="str">
        <f>IF(Employee_Sample_Data[[#This Row],[Age]]&lt;31,"Youth",IF(55&lt;Employee_Sample_Data[[#This Row],[Age]],"Adult","Old"))</f>
        <v>Old</v>
      </c>
      <c r="J553" s="3">
        <v>41237</v>
      </c>
      <c r="K553" s="4">
        <v>94407</v>
      </c>
      <c r="L553" s="5">
        <v>0</v>
      </c>
      <c r="M553" t="s">
        <v>92</v>
      </c>
      <c r="N553" t="s">
        <v>217</v>
      </c>
    </row>
    <row r="554" spans="1:15" x14ac:dyDescent="0.35">
      <c r="A554" s="1" t="s">
        <v>601</v>
      </c>
      <c r="B554" t="s">
        <v>602</v>
      </c>
      <c r="C554" t="s">
        <v>32</v>
      </c>
      <c r="D554" t="s">
        <v>16</v>
      </c>
      <c r="E554" t="s">
        <v>34</v>
      </c>
      <c r="F554" t="s">
        <v>18</v>
      </c>
      <c r="G554" t="s">
        <v>27</v>
      </c>
      <c r="H554" s="2">
        <v>47</v>
      </c>
      <c r="I554" s="2" t="str">
        <f>IF(Employee_Sample_Data[[#This Row],[Age]]&lt;31,"Youth",IF(55&lt;Employee_Sample_Data[[#This Row],[Age]],"Adult","Old"))</f>
        <v>Old</v>
      </c>
      <c r="J554" s="3">
        <v>41208</v>
      </c>
      <c r="K554" s="4">
        <v>183156</v>
      </c>
      <c r="L554" s="5">
        <v>0.3</v>
      </c>
      <c r="M554" t="s">
        <v>20</v>
      </c>
      <c r="N554" t="s">
        <v>21</v>
      </c>
    </row>
    <row r="555" spans="1:15" x14ac:dyDescent="0.35">
      <c r="A555" s="1" t="s">
        <v>813</v>
      </c>
      <c r="B555" t="s">
        <v>814</v>
      </c>
      <c r="C555" t="s">
        <v>32</v>
      </c>
      <c r="D555" t="s">
        <v>68</v>
      </c>
      <c r="E555" t="s">
        <v>25</v>
      </c>
      <c r="F555" t="s">
        <v>26</v>
      </c>
      <c r="G555" t="s">
        <v>27</v>
      </c>
      <c r="H555" s="2">
        <v>53</v>
      </c>
      <c r="I555" s="2" t="str">
        <f>IF(Employee_Sample_Data[[#This Row],[Age]]&lt;31,"Youth",IF(55&lt;Employee_Sample_Data[[#This Row],[Age]],"Adult","Old"))</f>
        <v>Old</v>
      </c>
      <c r="J555" s="3">
        <v>41204</v>
      </c>
      <c r="K555" s="4">
        <v>168510</v>
      </c>
      <c r="L555" s="5">
        <v>0.28999999999999998</v>
      </c>
      <c r="M555" t="s">
        <v>20</v>
      </c>
      <c r="N555" t="s">
        <v>21</v>
      </c>
    </row>
    <row r="556" spans="1:15" x14ac:dyDescent="0.35">
      <c r="A556" s="1" t="s">
        <v>901</v>
      </c>
      <c r="B556" t="s">
        <v>902</v>
      </c>
      <c r="C556" t="s">
        <v>51</v>
      </c>
      <c r="D556" t="s">
        <v>47</v>
      </c>
      <c r="E556" t="s">
        <v>34</v>
      </c>
      <c r="F556" t="s">
        <v>18</v>
      </c>
      <c r="G556" t="s">
        <v>27</v>
      </c>
      <c r="H556" s="2">
        <v>55</v>
      </c>
      <c r="I556" s="2" t="str">
        <f>IF(Employee_Sample_Data[[#This Row],[Age]]&lt;31,"Youth",IF(55&lt;Employee_Sample_Data[[#This Row],[Age]],"Adult","Old"))</f>
        <v>Old</v>
      </c>
      <c r="J556" s="3">
        <v>41202</v>
      </c>
      <c r="K556" s="4">
        <v>108686</v>
      </c>
      <c r="L556" s="5">
        <v>0.06</v>
      </c>
      <c r="M556" t="s">
        <v>20</v>
      </c>
      <c r="N556" t="s">
        <v>87</v>
      </c>
    </row>
    <row r="557" spans="1:15" x14ac:dyDescent="0.35">
      <c r="A557" s="1" t="s">
        <v>157</v>
      </c>
      <c r="B557" t="s">
        <v>158</v>
      </c>
      <c r="C557" t="s">
        <v>107</v>
      </c>
      <c r="D557" t="s">
        <v>68</v>
      </c>
      <c r="E557" t="s">
        <v>17</v>
      </c>
      <c r="F557" t="s">
        <v>26</v>
      </c>
      <c r="G557" t="s">
        <v>35</v>
      </c>
      <c r="H557" s="2">
        <v>52</v>
      </c>
      <c r="I557" s="2" t="str">
        <f>IF(Employee_Sample_Data[[#This Row],[Age]]&lt;31,"Youth",IF(55&lt;Employee_Sample_Data[[#This Row],[Age]],"Adult","Old"))</f>
        <v>Old</v>
      </c>
      <c r="J557" s="3">
        <v>41199</v>
      </c>
      <c r="K557" s="4">
        <v>71476</v>
      </c>
      <c r="L557" s="5">
        <v>0</v>
      </c>
      <c r="M557" t="s">
        <v>20</v>
      </c>
      <c r="N557" t="s">
        <v>43</v>
      </c>
    </row>
    <row r="558" spans="1:15" x14ac:dyDescent="0.35">
      <c r="A558" s="1" t="s">
        <v>1168</v>
      </c>
      <c r="B558" t="s">
        <v>1169</v>
      </c>
      <c r="C558" t="s">
        <v>51</v>
      </c>
      <c r="D558" t="s">
        <v>58</v>
      </c>
      <c r="E558" t="s">
        <v>48</v>
      </c>
      <c r="F558" t="s">
        <v>18</v>
      </c>
      <c r="G558" t="s">
        <v>27</v>
      </c>
      <c r="H558" s="2">
        <v>50</v>
      </c>
      <c r="I558" s="2" t="str">
        <f>IF(Employee_Sample_Data[[#This Row],[Age]]&lt;31,"Youth",IF(55&lt;Employee_Sample_Data[[#This Row],[Age]],"Adult","Old"))</f>
        <v>Old</v>
      </c>
      <c r="J558" s="3">
        <v>41155</v>
      </c>
      <c r="K558" s="4">
        <v>102033</v>
      </c>
      <c r="L558" s="5">
        <v>0.08</v>
      </c>
      <c r="M558" t="s">
        <v>20</v>
      </c>
      <c r="N558" t="s">
        <v>59</v>
      </c>
    </row>
    <row r="559" spans="1:15" x14ac:dyDescent="0.35">
      <c r="A559" s="1" t="s">
        <v>1783</v>
      </c>
      <c r="B559" t="s">
        <v>1784</v>
      </c>
      <c r="C559" t="s">
        <v>51</v>
      </c>
      <c r="D559" t="s">
        <v>47</v>
      </c>
      <c r="E559" t="s">
        <v>17</v>
      </c>
      <c r="F559" t="s">
        <v>26</v>
      </c>
      <c r="G559" t="s">
        <v>27</v>
      </c>
      <c r="H559" s="2">
        <v>49</v>
      </c>
      <c r="I559" s="2" t="str">
        <f>IF(Employee_Sample_Data[[#This Row],[Age]]&lt;31,"Youth",IF(55&lt;Employee_Sample_Data[[#This Row],[Age]],"Adult","Old"))</f>
        <v>Old</v>
      </c>
      <c r="J559" s="3">
        <v>41131</v>
      </c>
      <c r="K559" s="4">
        <v>109850</v>
      </c>
      <c r="L559" s="5">
        <v>7.0000000000000007E-2</v>
      </c>
      <c r="M559" t="s">
        <v>28</v>
      </c>
      <c r="N559" t="s">
        <v>113</v>
      </c>
      <c r="O559" s="3">
        <v>43865</v>
      </c>
    </row>
    <row r="560" spans="1:15" x14ac:dyDescent="0.35">
      <c r="A560" s="1" t="s">
        <v>1866</v>
      </c>
      <c r="B560" t="s">
        <v>1867</v>
      </c>
      <c r="C560" t="s">
        <v>78</v>
      </c>
      <c r="D560" t="s">
        <v>58</v>
      </c>
      <c r="E560" t="s">
        <v>34</v>
      </c>
      <c r="F560" t="s">
        <v>18</v>
      </c>
      <c r="G560" t="s">
        <v>35</v>
      </c>
      <c r="H560" s="2">
        <v>41</v>
      </c>
      <c r="I560" s="2" t="str">
        <f>IF(Employee_Sample_Data[[#This Row],[Age]]&lt;31,"Youth",IF(55&lt;Employee_Sample_Data[[#This Row],[Age]],"Adult","Old"))</f>
        <v>Old</v>
      </c>
      <c r="J560" s="3">
        <v>41130</v>
      </c>
      <c r="K560" s="4">
        <v>245360</v>
      </c>
      <c r="L560" s="5">
        <v>0.37</v>
      </c>
      <c r="M560" t="s">
        <v>20</v>
      </c>
      <c r="N560" t="s">
        <v>59</v>
      </c>
    </row>
    <row r="561" spans="1:15" x14ac:dyDescent="0.35">
      <c r="A561" s="1" t="s">
        <v>1829</v>
      </c>
      <c r="B561" t="s">
        <v>1830</v>
      </c>
      <c r="C561" t="s">
        <v>123</v>
      </c>
      <c r="D561" t="s">
        <v>33</v>
      </c>
      <c r="E561" t="s">
        <v>17</v>
      </c>
      <c r="F561" t="s">
        <v>18</v>
      </c>
      <c r="G561" t="s">
        <v>84</v>
      </c>
      <c r="H561" s="2">
        <v>45</v>
      </c>
      <c r="I561" s="2" t="str">
        <f>IF(Employee_Sample_Data[[#This Row],[Age]]&lt;31,"Youth",IF(55&lt;Employee_Sample_Data[[#This Row],[Age]],"Adult","Old"))</f>
        <v>Old</v>
      </c>
      <c r="J561" s="3">
        <v>41127</v>
      </c>
      <c r="K561" s="4">
        <v>58586</v>
      </c>
      <c r="L561" s="5">
        <v>0</v>
      </c>
      <c r="M561" t="s">
        <v>92</v>
      </c>
      <c r="N561" t="s">
        <v>217</v>
      </c>
    </row>
    <row r="562" spans="1:15" x14ac:dyDescent="0.35">
      <c r="A562" s="1" t="s">
        <v>782</v>
      </c>
      <c r="B562" t="s">
        <v>783</v>
      </c>
      <c r="C562" t="s">
        <v>51</v>
      </c>
      <c r="D562" t="s">
        <v>47</v>
      </c>
      <c r="E562" t="s">
        <v>17</v>
      </c>
      <c r="F562" t="s">
        <v>26</v>
      </c>
      <c r="G562" t="s">
        <v>84</v>
      </c>
      <c r="H562" s="2">
        <v>36</v>
      </c>
      <c r="I562" s="2" t="str">
        <f>IF(Employee_Sample_Data[[#This Row],[Age]]&lt;31,"Youth",IF(55&lt;Employee_Sample_Data[[#This Row],[Age]],"Adult","Old"))</f>
        <v>Old</v>
      </c>
      <c r="J562" s="3">
        <v>41116</v>
      </c>
      <c r="K562" s="4">
        <v>105891</v>
      </c>
      <c r="L562" s="5">
        <v>7.0000000000000007E-2</v>
      </c>
      <c r="M562" t="s">
        <v>20</v>
      </c>
      <c r="N562" t="s">
        <v>21</v>
      </c>
    </row>
    <row r="563" spans="1:15" x14ac:dyDescent="0.35">
      <c r="A563" s="1" t="s">
        <v>787</v>
      </c>
      <c r="B563" t="s">
        <v>788</v>
      </c>
      <c r="C563" t="s">
        <v>78</v>
      </c>
      <c r="D563" t="s">
        <v>64</v>
      </c>
      <c r="E563" t="s">
        <v>25</v>
      </c>
      <c r="F563" t="s">
        <v>18</v>
      </c>
      <c r="G563" t="s">
        <v>27</v>
      </c>
      <c r="H563" s="2">
        <v>52</v>
      </c>
      <c r="I563" s="2" t="str">
        <f>IF(Employee_Sample_Data[[#This Row],[Age]]&lt;31,"Youth",IF(55&lt;Employee_Sample_Data[[#This Row],[Age]],"Adult","Old"))</f>
        <v>Old</v>
      </c>
      <c r="J563" s="3">
        <v>41113</v>
      </c>
      <c r="K563" s="4">
        <v>187048</v>
      </c>
      <c r="L563" s="5">
        <v>0.32</v>
      </c>
      <c r="M563" t="s">
        <v>28</v>
      </c>
      <c r="N563" t="s">
        <v>133</v>
      </c>
    </row>
    <row r="564" spans="1:15" x14ac:dyDescent="0.35">
      <c r="A564" s="1" t="s">
        <v>549</v>
      </c>
      <c r="B564" t="s">
        <v>1552</v>
      </c>
      <c r="C564" t="s">
        <v>51</v>
      </c>
      <c r="D564" t="s">
        <v>64</v>
      </c>
      <c r="E564" t="s">
        <v>48</v>
      </c>
      <c r="F564" t="s">
        <v>26</v>
      </c>
      <c r="G564" t="s">
        <v>35</v>
      </c>
      <c r="H564" s="2">
        <v>45</v>
      </c>
      <c r="I564" s="2" t="str">
        <f>IF(Employee_Sample_Data[[#This Row],[Age]]&lt;31,"Youth",IF(55&lt;Employee_Sample_Data[[#This Row],[Age]],"Adult","Old"))</f>
        <v>Old</v>
      </c>
      <c r="J564" s="3">
        <v>41099</v>
      </c>
      <c r="K564" s="4">
        <v>109883</v>
      </c>
      <c r="L564" s="5">
        <v>7.0000000000000007E-2</v>
      </c>
      <c r="M564" t="s">
        <v>20</v>
      </c>
      <c r="N564" t="s">
        <v>87</v>
      </c>
    </row>
    <row r="565" spans="1:15" x14ac:dyDescent="0.35">
      <c r="A565" s="1" t="s">
        <v>545</v>
      </c>
      <c r="B565" t="s">
        <v>546</v>
      </c>
      <c r="C565" t="s">
        <v>42</v>
      </c>
      <c r="D565" t="s">
        <v>79</v>
      </c>
      <c r="E565" t="s">
        <v>17</v>
      </c>
      <c r="F565" t="s">
        <v>18</v>
      </c>
      <c r="G565" t="s">
        <v>35</v>
      </c>
      <c r="H565" s="2">
        <v>34</v>
      </c>
      <c r="I565" s="2" t="str">
        <f>IF(Employee_Sample_Data[[#This Row],[Age]]&lt;31,"Youth",IF(55&lt;Employee_Sample_Data[[#This Row],[Age]],"Adult","Old"))</f>
        <v>Old</v>
      </c>
      <c r="J565" s="3">
        <v>41085</v>
      </c>
      <c r="K565" s="4">
        <v>83066</v>
      </c>
      <c r="L565" s="5">
        <v>0</v>
      </c>
      <c r="M565" t="s">
        <v>20</v>
      </c>
      <c r="N565" t="s">
        <v>36</v>
      </c>
      <c r="O565" s="3">
        <v>41430</v>
      </c>
    </row>
    <row r="566" spans="1:15" x14ac:dyDescent="0.35">
      <c r="A566" s="1" t="s">
        <v>638</v>
      </c>
      <c r="B566" t="s">
        <v>639</v>
      </c>
      <c r="C566" t="s">
        <v>78</v>
      </c>
      <c r="D566" t="s">
        <v>68</v>
      </c>
      <c r="E566" t="s">
        <v>34</v>
      </c>
      <c r="F566" t="s">
        <v>26</v>
      </c>
      <c r="G566" t="s">
        <v>27</v>
      </c>
      <c r="H566" s="2">
        <v>47</v>
      </c>
      <c r="I566" s="2" t="str">
        <f>IF(Employee_Sample_Data[[#This Row],[Age]]&lt;31,"Youth",IF(55&lt;Employee_Sample_Data[[#This Row],[Age]],"Adult","Old"))</f>
        <v>Old</v>
      </c>
      <c r="J566" s="3">
        <v>41071</v>
      </c>
      <c r="K566" s="4">
        <v>222941</v>
      </c>
      <c r="L566" s="5">
        <v>0.39</v>
      </c>
      <c r="M566" t="s">
        <v>28</v>
      </c>
      <c r="N566" t="s">
        <v>113</v>
      </c>
    </row>
    <row r="567" spans="1:15" x14ac:dyDescent="0.35">
      <c r="A567" s="1" t="s">
        <v>1567</v>
      </c>
      <c r="B567" t="s">
        <v>1568</v>
      </c>
      <c r="C567" t="s">
        <v>51</v>
      </c>
      <c r="D567" t="s">
        <v>64</v>
      </c>
      <c r="E567" t="s">
        <v>17</v>
      </c>
      <c r="F567" t="s">
        <v>18</v>
      </c>
      <c r="G567" t="s">
        <v>35</v>
      </c>
      <c r="H567" s="2">
        <v>33</v>
      </c>
      <c r="I567" s="2" t="str">
        <f>IF(Employee_Sample_Data[[#This Row],[Age]]&lt;31,"Youth",IF(55&lt;Employee_Sample_Data[[#This Row],[Age]],"Adult","Old"))</f>
        <v>Old</v>
      </c>
      <c r="J567" s="3">
        <v>41071</v>
      </c>
      <c r="K567" s="4">
        <v>118253</v>
      </c>
      <c r="L567" s="5">
        <v>0.08</v>
      </c>
      <c r="M567" t="s">
        <v>20</v>
      </c>
      <c r="N567" t="s">
        <v>59</v>
      </c>
    </row>
    <row r="568" spans="1:15" x14ac:dyDescent="0.35">
      <c r="A568" s="1" t="s">
        <v>1219</v>
      </c>
      <c r="B568" t="s">
        <v>1220</v>
      </c>
      <c r="C568" t="s">
        <v>123</v>
      </c>
      <c r="D568" t="s">
        <v>47</v>
      </c>
      <c r="E568" t="s">
        <v>48</v>
      </c>
      <c r="F568" t="s">
        <v>18</v>
      </c>
      <c r="G568" t="s">
        <v>84</v>
      </c>
      <c r="H568" s="2">
        <v>34</v>
      </c>
      <c r="I568" s="2" t="str">
        <f>IF(Employee_Sample_Data[[#This Row],[Age]]&lt;31,"Youth",IF(55&lt;Employee_Sample_Data[[#This Row],[Age]],"Adult","Old"))</f>
        <v>Old</v>
      </c>
      <c r="J568" s="3">
        <v>41066</v>
      </c>
      <c r="K568" s="4">
        <v>72126</v>
      </c>
      <c r="L568" s="5">
        <v>0</v>
      </c>
      <c r="M568" t="s">
        <v>92</v>
      </c>
      <c r="N568" t="s">
        <v>93</v>
      </c>
    </row>
    <row r="569" spans="1:15" x14ac:dyDescent="0.35">
      <c r="A569" s="1" t="s">
        <v>764</v>
      </c>
      <c r="B569" t="s">
        <v>765</v>
      </c>
      <c r="C569" t="s">
        <v>32</v>
      </c>
      <c r="D569" t="s">
        <v>64</v>
      </c>
      <c r="E569" t="s">
        <v>17</v>
      </c>
      <c r="F569" t="s">
        <v>26</v>
      </c>
      <c r="G569" t="s">
        <v>27</v>
      </c>
      <c r="H569" s="2">
        <v>37</v>
      </c>
      <c r="I569" s="2" t="str">
        <f>IF(Employee_Sample_Data[[#This Row],[Age]]&lt;31,"Youth",IF(55&lt;Employee_Sample_Data[[#This Row],[Age]],"Adult","Old"))</f>
        <v>Old</v>
      </c>
      <c r="J569" s="3">
        <v>41048</v>
      </c>
      <c r="K569" s="4">
        <v>160280</v>
      </c>
      <c r="L569" s="5">
        <v>0.19</v>
      </c>
      <c r="M569" t="s">
        <v>28</v>
      </c>
      <c r="N569" t="s">
        <v>113</v>
      </c>
    </row>
    <row r="570" spans="1:15" x14ac:dyDescent="0.35">
      <c r="A570" s="1" t="s">
        <v>1080</v>
      </c>
      <c r="B570" t="s">
        <v>1081</v>
      </c>
      <c r="C570" t="s">
        <v>42</v>
      </c>
      <c r="D570" t="s">
        <v>47</v>
      </c>
      <c r="E570" t="s">
        <v>25</v>
      </c>
      <c r="F570" t="s">
        <v>18</v>
      </c>
      <c r="G570" t="s">
        <v>84</v>
      </c>
      <c r="H570" s="2">
        <v>33</v>
      </c>
      <c r="I570" s="2" t="str">
        <f>IF(Employee_Sample_Data[[#This Row],[Age]]&lt;31,"Youth",IF(55&lt;Employee_Sample_Data[[#This Row],[Age]],"Adult","Old"))</f>
        <v>Old</v>
      </c>
      <c r="J570" s="3">
        <v>41043</v>
      </c>
      <c r="K570" s="4">
        <v>88343</v>
      </c>
      <c r="L570" s="5">
        <v>0</v>
      </c>
      <c r="M570" t="s">
        <v>92</v>
      </c>
      <c r="N570" t="s">
        <v>98</v>
      </c>
    </row>
    <row r="571" spans="1:15" x14ac:dyDescent="0.35">
      <c r="A571" s="1" t="s">
        <v>114</v>
      </c>
      <c r="B571" t="s">
        <v>115</v>
      </c>
      <c r="C571" t="s">
        <v>78</v>
      </c>
      <c r="D571" t="s">
        <v>16</v>
      </c>
      <c r="E571" t="s">
        <v>48</v>
      </c>
      <c r="F571" t="s">
        <v>26</v>
      </c>
      <c r="G571" t="s">
        <v>27</v>
      </c>
      <c r="H571" s="2">
        <v>63</v>
      </c>
      <c r="I571" s="2" t="str">
        <f>IF(Employee_Sample_Data[[#This Row],[Age]]&lt;31,"Youth",IF(55&lt;Employee_Sample_Data[[#This Row],[Age]],"Adult","Old"))</f>
        <v>Adult</v>
      </c>
      <c r="J571" s="3">
        <v>41040</v>
      </c>
      <c r="K571" s="4">
        <v>231141</v>
      </c>
      <c r="L571" s="5">
        <v>0.34</v>
      </c>
      <c r="M571" t="s">
        <v>28</v>
      </c>
      <c r="N571" t="s">
        <v>113</v>
      </c>
    </row>
    <row r="572" spans="1:15" x14ac:dyDescent="0.35">
      <c r="A572" s="1" t="s">
        <v>1485</v>
      </c>
      <c r="B572" t="s">
        <v>1486</v>
      </c>
      <c r="C572" t="s">
        <v>276</v>
      </c>
      <c r="D572" t="s">
        <v>68</v>
      </c>
      <c r="E572" t="s">
        <v>34</v>
      </c>
      <c r="F572" t="s">
        <v>18</v>
      </c>
      <c r="G572" t="s">
        <v>27</v>
      </c>
      <c r="H572" s="2">
        <v>48</v>
      </c>
      <c r="I572" s="2" t="str">
        <f>IF(Employee_Sample_Data[[#This Row],[Age]]&lt;31,"Youth",IF(55&lt;Employee_Sample_Data[[#This Row],[Age]],"Adult","Old"))</f>
        <v>Old</v>
      </c>
      <c r="J572" s="3">
        <v>41032</v>
      </c>
      <c r="K572" s="4">
        <v>65340</v>
      </c>
      <c r="L572" s="5">
        <v>0</v>
      </c>
      <c r="M572" t="s">
        <v>28</v>
      </c>
      <c r="N572" t="s">
        <v>73</v>
      </c>
      <c r="O572" s="3">
        <v>43229</v>
      </c>
    </row>
    <row r="573" spans="1:15" x14ac:dyDescent="0.35">
      <c r="A573" s="1" t="s">
        <v>1209</v>
      </c>
      <c r="B573" t="s">
        <v>1210</v>
      </c>
      <c r="C573" t="s">
        <v>107</v>
      </c>
      <c r="D573" t="s">
        <v>68</v>
      </c>
      <c r="E573" t="s">
        <v>34</v>
      </c>
      <c r="F573" t="s">
        <v>26</v>
      </c>
      <c r="G573" t="s">
        <v>84</v>
      </c>
      <c r="H573" s="2">
        <v>54</v>
      </c>
      <c r="I573" s="2" t="str">
        <f>IF(Employee_Sample_Data[[#This Row],[Age]]&lt;31,"Youth",IF(55&lt;Employee_Sample_Data[[#This Row],[Age]],"Adult","Old"))</f>
        <v>Old</v>
      </c>
      <c r="J573" s="3">
        <v>41028</v>
      </c>
      <c r="K573" s="4">
        <v>96441</v>
      </c>
      <c r="L573" s="5">
        <v>0</v>
      </c>
      <c r="M573" t="s">
        <v>92</v>
      </c>
      <c r="N573" t="s">
        <v>217</v>
      </c>
    </row>
    <row r="574" spans="1:15" x14ac:dyDescent="0.35">
      <c r="A574" s="1" t="s">
        <v>1610</v>
      </c>
      <c r="B574" t="s">
        <v>1611</v>
      </c>
      <c r="C574" t="s">
        <v>174</v>
      </c>
      <c r="D574" t="s">
        <v>68</v>
      </c>
      <c r="E574" t="s">
        <v>25</v>
      </c>
      <c r="F574" t="s">
        <v>18</v>
      </c>
      <c r="G574" t="s">
        <v>27</v>
      </c>
      <c r="H574" s="2">
        <v>42</v>
      </c>
      <c r="I574" s="2" t="str">
        <f>IF(Employee_Sample_Data[[#This Row],[Age]]&lt;31,"Youth",IF(55&lt;Employee_Sample_Data[[#This Row],[Age]],"Adult","Old"))</f>
        <v>Old</v>
      </c>
      <c r="J574" s="3">
        <v>41026</v>
      </c>
      <c r="K574" s="4">
        <v>72903</v>
      </c>
      <c r="L574" s="5">
        <v>0</v>
      </c>
      <c r="M574" t="s">
        <v>20</v>
      </c>
      <c r="N574" t="s">
        <v>43</v>
      </c>
    </row>
    <row r="575" spans="1:15" x14ac:dyDescent="0.35">
      <c r="A575" s="1" t="s">
        <v>1852</v>
      </c>
      <c r="B575" t="s">
        <v>1853</v>
      </c>
      <c r="C575" t="s">
        <v>51</v>
      </c>
      <c r="D575" t="s">
        <v>47</v>
      </c>
      <c r="E575" t="s">
        <v>48</v>
      </c>
      <c r="F575" t="s">
        <v>26</v>
      </c>
      <c r="G575" t="s">
        <v>84</v>
      </c>
      <c r="H575" s="2">
        <v>50</v>
      </c>
      <c r="I575" s="2" t="str">
        <f>IF(Employee_Sample_Data[[#This Row],[Age]]&lt;31,"Youth",IF(55&lt;Employee_Sample_Data[[#This Row],[Age]],"Adult","Old"))</f>
        <v>Old</v>
      </c>
      <c r="J575" s="3">
        <v>41024</v>
      </c>
      <c r="K575" s="4">
        <v>113269</v>
      </c>
      <c r="L575" s="5">
        <v>0.09</v>
      </c>
      <c r="M575" t="s">
        <v>92</v>
      </c>
      <c r="N575" t="s">
        <v>217</v>
      </c>
    </row>
    <row r="576" spans="1:15" x14ac:dyDescent="0.35">
      <c r="A576" s="1" t="s">
        <v>875</v>
      </c>
      <c r="B576" t="s">
        <v>876</v>
      </c>
      <c r="C576" t="s">
        <v>42</v>
      </c>
      <c r="D576" t="s">
        <v>79</v>
      </c>
      <c r="E576" t="s">
        <v>25</v>
      </c>
      <c r="F576" t="s">
        <v>26</v>
      </c>
      <c r="G576" t="s">
        <v>27</v>
      </c>
      <c r="H576" s="2">
        <v>51</v>
      </c>
      <c r="I576" s="2" t="str">
        <f>IF(Employee_Sample_Data[[#This Row],[Age]]&lt;31,"Youth",IF(55&lt;Employee_Sample_Data[[#This Row],[Age]],"Adult","Old"))</f>
        <v>Old</v>
      </c>
      <c r="J576" s="3">
        <v>41013</v>
      </c>
      <c r="K576" s="4">
        <v>82300</v>
      </c>
      <c r="L576" s="5">
        <v>0</v>
      </c>
      <c r="M576" t="s">
        <v>28</v>
      </c>
      <c r="N576" t="s">
        <v>133</v>
      </c>
    </row>
    <row r="577" spans="1:14" x14ac:dyDescent="0.35">
      <c r="A577" s="1" t="s">
        <v>909</v>
      </c>
      <c r="B577" t="s">
        <v>910</v>
      </c>
      <c r="C577" t="s">
        <v>54</v>
      </c>
      <c r="D577" t="s">
        <v>33</v>
      </c>
      <c r="E577" t="s">
        <v>48</v>
      </c>
      <c r="F577" t="s">
        <v>18</v>
      </c>
      <c r="G577" t="s">
        <v>35</v>
      </c>
      <c r="H577" s="2">
        <v>63</v>
      </c>
      <c r="I577" s="2" t="str">
        <f>IF(Employee_Sample_Data[[#This Row],[Age]]&lt;31,"Youth",IF(55&lt;Employee_Sample_Data[[#This Row],[Age]],"Adult","Old"))</f>
        <v>Adult</v>
      </c>
      <c r="J577" s="3">
        <v>40984</v>
      </c>
      <c r="K577" s="4">
        <v>46081</v>
      </c>
      <c r="L577" s="5">
        <v>0</v>
      </c>
      <c r="M577" t="s">
        <v>20</v>
      </c>
      <c r="N577" t="s">
        <v>36</v>
      </c>
    </row>
    <row r="578" spans="1:14" x14ac:dyDescent="0.35">
      <c r="A578" s="1" t="s">
        <v>1815</v>
      </c>
      <c r="B578" t="s">
        <v>1816</v>
      </c>
      <c r="C578" t="s">
        <v>51</v>
      </c>
      <c r="D578" t="s">
        <v>64</v>
      </c>
      <c r="E578" t="s">
        <v>34</v>
      </c>
      <c r="F578" t="s">
        <v>26</v>
      </c>
      <c r="G578" t="s">
        <v>27</v>
      </c>
      <c r="H578" s="2">
        <v>50</v>
      </c>
      <c r="I578" s="2" t="str">
        <f>IF(Employee_Sample_Data[[#This Row],[Age]]&lt;31,"Youth",IF(55&lt;Employee_Sample_Data[[#This Row],[Age]],"Adult","Old"))</f>
        <v>Old</v>
      </c>
      <c r="J578" s="3">
        <v>40983</v>
      </c>
      <c r="K578" s="4">
        <v>117226</v>
      </c>
      <c r="L578" s="5">
        <v>0.08</v>
      </c>
      <c r="M578" t="s">
        <v>20</v>
      </c>
      <c r="N578" t="s">
        <v>43</v>
      </c>
    </row>
    <row r="579" spans="1:14" x14ac:dyDescent="0.35">
      <c r="A579" s="1" t="s">
        <v>1431</v>
      </c>
      <c r="B579" t="s">
        <v>1432</v>
      </c>
      <c r="C579" t="s">
        <v>51</v>
      </c>
      <c r="D579" t="s">
        <v>79</v>
      </c>
      <c r="E579" t="s">
        <v>25</v>
      </c>
      <c r="F579" t="s">
        <v>18</v>
      </c>
      <c r="G579" t="s">
        <v>27</v>
      </c>
      <c r="H579" s="2">
        <v>50</v>
      </c>
      <c r="I579" s="2" t="str">
        <f>IF(Employee_Sample_Data[[#This Row],[Age]]&lt;31,"Youth",IF(55&lt;Employee_Sample_Data[[#This Row],[Age]],"Adult","Old"))</f>
        <v>Old</v>
      </c>
      <c r="J579" s="3">
        <v>40979</v>
      </c>
      <c r="K579" s="4">
        <v>108134</v>
      </c>
      <c r="L579" s="5">
        <v>0.1</v>
      </c>
      <c r="M579" t="s">
        <v>28</v>
      </c>
      <c r="N579" t="s">
        <v>73</v>
      </c>
    </row>
    <row r="580" spans="1:14" x14ac:dyDescent="0.35">
      <c r="A580" s="1" t="s">
        <v>1956</v>
      </c>
      <c r="B580" t="s">
        <v>1957</v>
      </c>
      <c r="C580" t="s">
        <v>174</v>
      </c>
      <c r="D580" t="s">
        <v>68</v>
      </c>
      <c r="E580" t="s">
        <v>48</v>
      </c>
      <c r="F580" t="s">
        <v>18</v>
      </c>
      <c r="G580" t="s">
        <v>27</v>
      </c>
      <c r="H580" s="2">
        <v>45</v>
      </c>
      <c r="I580" s="2" t="str">
        <f>IF(Employee_Sample_Data[[#This Row],[Age]]&lt;31,"Youth",IF(55&lt;Employee_Sample_Data[[#This Row],[Age]],"Adult","Old"))</f>
        <v>Old</v>
      </c>
      <c r="J580" s="3">
        <v>40967</v>
      </c>
      <c r="K580" s="4">
        <v>89659</v>
      </c>
      <c r="L580" s="5">
        <v>0</v>
      </c>
      <c r="M580" t="s">
        <v>28</v>
      </c>
      <c r="N580" t="s">
        <v>113</v>
      </c>
    </row>
    <row r="581" spans="1:14" x14ac:dyDescent="0.35">
      <c r="A581" s="1" t="s">
        <v>778</v>
      </c>
      <c r="B581" t="s">
        <v>779</v>
      </c>
      <c r="C581" t="s">
        <v>298</v>
      </c>
      <c r="D581" t="s">
        <v>16</v>
      </c>
      <c r="E581" t="s">
        <v>17</v>
      </c>
      <c r="F581" t="s">
        <v>18</v>
      </c>
      <c r="G581" t="s">
        <v>27</v>
      </c>
      <c r="H581" s="2">
        <v>51</v>
      </c>
      <c r="I581" s="2" t="str">
        <f>IF(Employee_Sample_Data[[#This Row],[Age]]&lt;31,"Youth",IF(55&lt;Employee_Sample_Data[[#This Row],[Age]],"Adult","Old"))</f>
        <v>Old</v>
      </c>
      <c r="J581" s="3">
        <v>40964</v>
      </c>
      <c r="K581" s="4">
        <v>64170</v>
      </c>
      <c r="L581" s="5">
        <v>0</v>
      </c>
      <c r="M581" t="s">
        <v>20</v>
      </c>
      <c r="N581" t="s">
        <v>87</v>
      </c>
    </row>
    <row r="582" spans="1:14" x14ac:dyDescent="0.35">
      <c r="A582" s="1" t="s">
        <v>1137</v>
      </c>
      <c r="B582" t="s">
        <v>1138</v>
      </c>
      <c r="C582" t="s">
        <v>51</v>
      </c>
      <c r="D582" t="s">
        <v>58</v>
      </c>
      <c r="E582" t="s">
        <v>34</v>
      </c>
      <c r="F582" t="s">
        <v>26</v>
      </c>
      <c r="G582" t="s">
        <v>27</v>
      </c>
      <c r="H582" s="2">
        <v>34</v>
      </c>
      <c r="I582" s="2" t="str">
        <f>IF(Employee_Sample_Data[[#This Row],[Age]]&lt;31,"Youth",IF(55&lt;Employee_Sample_Data[[#This Row],[Age]],"Adult","Old"))</f>
        <v>Old</v>
      </c>
      <c r="J582" s="3">
        <v>40952</v>
      </c>
      <c r="K582" s="4">
        <v>118708</v>
      </c>
      <c r="L582" s="5">
        <v>7.0000000000000007E-2</v>
      </c>
      <c r="M582" t="s">
        <v>28</v>
      </c>
      <c r="N582" t="s">
        <v>73</v>
      </c>
    </row>
    <row r="583" spans="1:14" x14ac:dyDescent="0.35">
      <c r="A583" s="1" t="s">
        <v>1934</v>
      </c>
      <c r="B583" t="s">
        <v>1935</v>
      </c>
      <c r="C583" t="s">
        <v>484</v>
      </c>
      <c r="D583" t="s">
        <v>16</v>
      </c>
      <c r="E583" t="s">
        <v>48</v>
      </c>
      <c r="F583" t="s">
        <v>18</v>
      </c>
      <c r="G583" t="s">
        <v>35</v>
      </c>
      <c r="H583" s="2">
        <v>40</v>
      </c>
      <c r="I583" s="2" t="str">
        <f>IF(Employee_Sample_Data[[#This Row],[Age]]&lt;31,"Youth",IF(55&lt;Employee_Sample_Data[[#This Row],[Age]],"Adult","Old"))</f>
        <v>Old</v>
      </c>
      <c r="J583" s="3">
        <v>40944</v>
      </c>
      <c r="K583" s="4">
        <v>61523</v>
      </c>
      <c r="L583" s="5">
        <v>0</v>
      </c>
      <c r="M583" t="s">
        <v>20</v>
      </c>
      <c r="N583" t="s">
        <v>87</v>
      </c>
    </row>
    <row r="584" spans="1:14" x14ac:dyDescent="0.35">
      <c r="A584" s="1" t="s">
        <v>1977</v>
      </c>
      <c r="B584" t="s">
        <v>1978</v>
      </c>
      <c r="C584" t="s">
        <v>42</v>
      </c>
      <c r="D584" t="s">
        <v>33</v>
      </c>
      <c r="E584" t="s">
        <v>34</v>
      </c>
      <c r="F584" t="s">
        <v>18</v>
      </c>
      <c r="G584" t="s">
        <v>27</v>
      </c>
      <c r="H584" s="2">
        <v>33</v>
      </c>
      <c r="I584" s="2" t="str">
        <f>IF(Employee_Sample_Data[[#This Row],[Age]]&lt;31,"Youth",IF(55&lt;Employee_Sample_Data[[#This Row],[Age]],"Adult","Old"))</f>
        <v>Old</v>
      </c>
      <c r="J584" s="3">
        <v>40936</v>
      </c>
      <c r="K584" s="4">
        <v>95960</v>
      </c>
      <c r="L584" s="5">
        <v>0</v>
      </c>
      <c r="M584" t="s">
        <v>28</v>
      </c>
      <c r="N584" t="s">
        <v>133</v>
      </c>
    </row>
    <row r="585" spans="1:14" x14ac:dyDescent="0.35">
      <c r="A585" s="1" t="s">
        <v>1150</v>
      </c>
      <c r="B585" t="s">
        <v>1151</v>
      </c>
      <c r="C585" t="s">
        <v>107</v>
      </c>
      <c r="D585" t="s">
        <v>68</v>
      </c>
      <c r="E585" t="s">
        <v>17</v>
      </c>
      <c r="F585" t="s">
        <v>26</v>
      </c>
      <c r="G585" t="s">
        <v>84</v>
      </c>
      <c r="H585" s="2">
        <v>41</v>
      </c>
      <c r="I585" s="2" t="str">
        <f>IF(Employee_Sample_Data[[#This Row],[Age]]&lt;31,"Youth",IF(55&lt;Employee_Sample_Data[[#This Row],[Age]],"Adult","Old"))</f>
        <v>Old</v>
      </c>
      <c r="J585" s="3">
        <v>40929</v>
      </c>
      <c r="K585" s="4">
        <v>94658</v>
      </c>
      <c r="L585" s="5">
        <v>0</v>
      </c>
      <c r="M585" t="s">
        <v>20</v>
      </c>
      <c r="N585" t="s">
        <v>55</v>
      </c>
    </row>
    <row r="586" spans="1:14" x14ac:dyDescent="0.35">
      <c r="A586" s="1" t="s">
        <v>90</v>
      </c>
      <c r="B586" t="s">
        <v>91</v>
      </c>
      <c r="C586" t="s">
        <v>1982</v>
      </c>
      <c r="D586" t="s">
        <v>16</v>
      </c>
      <c r="E586" t="s">
        <v>25</v>
      </c>
      <c r="F586" t="s">
        <v>26</v>
      </c>
      <c r="G586" t="s">
        <v>84</v>
      </c>
      <c r="H586" s="2">
        <v>56</v>
      </c>
      <c r="I586" s="2" t="str">
        <f>IF(Employee_Sample_Data[[#This Row],[Age]]&lt;31,"Youth",IF(55&lt;Employee_Sample_Data[[#This Row],[Age]],"Adult","Old"))</f>
        <v>Adult</v>
      </c>
      <c r="J586" s="3">
        <v>40917</v>
      </c>
      <c r="K586" s="4">
        <v>146140</v>
      </c>
      <c r="L586" s="5">
        <v>0.1</v>
      </c>
      <c r="M586" t="s">
        <v>92</v>
      </c>
      <c r="N586" t="s">
        <v>93</v>
      </c>
    </row>
    <row r="587" spans="1:14" x14ac:dyDescent="0.35">
      <c r="A587" s="1" t="s">
        <v>1061</v>
      </c>
      <c r="B587" t="s">
        <v>1062</v>
      </c>
      <c r="C587" t="s">
        <v>54</v>
      </c>
      <c r="D587" t="s">
        <v>58</v>
      </c>
      <c r="E587" t="s">
        <v>48</v>
      </c>
      <c r="F587" t="s">
        <v>18</v>
      </c>
      <c r="G587" t="s">
        <v>27</v>
      </c>
      <c r="H587" s="2">
        <v>55</v>
      </c>
      <c r="I587" s="2" t="str">
        <f>IF(Employee_Sample_Data[[#This Row],[Age]]&lt;31,"Youth",IF(55&lt;Employee_Sample_Data[[#This Row],[Age]],"Adult","Old"))</f>
        <v>Old</v>
      </c>
      <c r="J587" s="3">
        <v>40899</v>
      </c>
      <c r="K587" s="4">
        <v>54733</v>
      </c>
      <c r="L587" s="5">
        <v>0</v>
      </c>
      <c r="M587" t="s">
        <v>28</v>
      </c>
      <c r="N587" t="s">
        <v>29</v>
      </c>
    </row>
    <row r="588" spans="1:14" x14ac:dyDescent="0.35">
      <c r="A588" s="1" t="s">
        <v>1879</v>
      </c>
      <c r="B588" t="s">
        <v>1340</v>
      </c>
      <c r="C588" t="s">
        <v>54</v>
      </c>
      <c r="D588" t="s">
        <v>58</v>
      </c>
      <c r="E588" t="s">
        <v>34</v>
      </c>
      <c r="F588" t="s">
        <v>26</v>
      </c>
      <c r="G588" t="s">
        <v>35</v>
      </c>
      <c r="H588" s="2">
        <v>49</v>
      </c>
      <c r="I588" s="2" t="str">
        <f>IF(Employee_Sample_Data[[#This Row],[Age]]&lt;31,"Youth",IF(55&lt;Employee_Sample_Data[[#This Row],[Age]],"Adult","Old"))</f>
        <v>Old</v>
      </c>
      <c r="J588" s="3">
        <v>40894</v>
      </c>
      <c r="K588" s="4">
        <v>56878</v>
      </c>
      <c r="L588" s="5">
        <v>0</v>
      </c>
      <c r="M588" t="s">
        <v>20</v>
      </c>
      <c r="N588" t="s">
        <v>21</v>
      </c>
    </row>
    <row r="589" spans="1:14" x14ac:dyDescent="0.35">
      <c r="A589" s="1" t="s">
        <v>332</v>
      </c>
      <c r="B589" t="s">
        <v>333</v>
      </c>
      <c r="C589" t="s">
        <v>78</v>
      </c>
      <c r="D589" t="s">
        <v>33</v>
      </c>
      <c r="E589" t="s">
        <v>48</v>
      </c>
      <c r="F589" t="s">
        <v>18</v>
      </c>
      <c r="G589" t="s">
        <v>27</v>
      </c>
      <c r="H589" s="2">
        <v>37</v>
      </c>
      <c r="I589" s="2" t="str">
        <f>IF(Employee_Sample_Data[[#This Row],[Age]]&lt;31,"Youth",IF(55&lt;Employee_Sample_Data[[#This Row],[Age]],"Adult","Old"))</f>
        <v>Old</v>
      </c>
      <c r="J589" s="3">
        <v>40883</v>
      </c>
      <c r="K589" s="4">
        <v>225558</v>
      </c>
      <c r="L589" s="5">
        <v>0.33</v>
      </c>
      <c r="M589" t="s">
        <v>28</v>
      </c>
      <c r="N589" t="s">
        <v>73</v>
      </c>
    </row>
    <row r="590" spans="1:14" x14ac:dyDescent="0.35">
      <c r="A590" s="1" t="s">
        <v>1831</v>
      </c>
      <c r="B590" t="s">
        <v>1832</v>
      </c>
      <c r="C590" t="s">
        <v>293</v>
      </c>
      <c r="D590" t="s">
        <v>47</v>
      </c>
      <c r="E590" t="s">
        <v>48</v>
      </c>
      <c r="F590" t="s">
        <v>26</v>
      </c>
      <c r="G590" t="s">
        <v>27</v>
      </c>
      <c r="H590" s="2">
        <v>38</v>
      </c>
      <c r="I590" s="2" t="str">
        <f>IF(Employee_Sample_Data[[#This Row],[Age]]&lt;31,"Youth",IF(55&lt;Employee_Sample_Data[[#This Row],[Age]],"Adult","Old"))</f>
        <v>Old</v>
      </c>
      <c r="J590" s="3">
        <v>40875</v>
      </c>
      <c r="K590" s="4">
        <v>74010</v>
      </c>
      <c r="L590" s="5">
        <v>0</v>
      </c>
      <c r="M590" t="s">
        <v>20</v>
      </c>
      <c r="N590" t="s">
        <v>36</v>
      </c>
    </row>
    <row r="591" spans="1:14" x14ac:dyDescent="0.35">
      <c r="A591" s="1" t="s">
        <v>883</v>
      </c>
      <c r="B591" t="s">
        <v>884</v>
      </c>
      <c r="C591" t="s">
        <v>441</v>
      </c>
      <c r="D591" t="s">
        <v>16</v>
      </c>
      <c r="E591" t="s">
        <v>25</v>
      </c>
      <c r="F591" t="s">
        <v>18</v>
      </c>
      <c r="G591" t="s">
        <v>35</v>
      </c>
      <c r="H591" s="2">
        <v>55</v>
      </c>
      <c r="I591" s="2" t="str">
        <f>IF(Employee_Sample_Data[[#This Row],[Age]]&lt;31,"Youth",IF(55&lt;Employee_Sample_Data[[#This Row],[Age]],"Adult","Old"))</f>
        <v>Old</v>
      </c>
      <c r="J591" s="3">
        <v>40868</v>
      </c>
      <c r="K591" s="4">
        <v>81218</v>
      </c>
      <c r="L591" s="5">
        <v>0</v>
      </c>
      <c r="M591" t="s">
        <v>20</v>
      </c>
      <c r="N591" t="s">
        <v>36</v>
      </c>
    </row>
    <row r="592" spans="1:14" x14ac:dyDescent="0.35">
      <c r="A592" s="1" t="s">
        <v>1113</v>
      </c>
      <c r="B592" t="s">
        <v>1114</v>
      </c>
      <c r="C592" t="s">
        <v>78</v>
      </c>
      <c r="D592" t="s">
        <v>16</v>
      </c>
      <c r="E592" t="s">
        <v>17</v>
      </c>
      <c r="F592" t="s">
        <v>18</v>
      </c>
      <c r="G592" t="s">
        <v>35</v>
      </c>
      <c r="H592" s="2">
        <v>53</v>
      </c>
      <c r="I592" s="2" t="str">
        <f>IF(Employee_Sample_Data[[#This Row],[Age]]&lt;31,"Youth",IF(55&lt;Employee_Sample_Data[[#This Row],[Age]],"Adult","Old"))</f>
        <v>Old</v>
      </c>
      <c r="J592" s="3">
        <v>40856</v>
      </c>
      <c r="K592" s="4">
        <v>198473</v>
      </c>
      <c r="L592" s="5">
        <v>0.32</v>
      </c>
      <c r="M592" t="s">
        <v>20</v>
      </c>
      <c r="N592" t="s">
        <v>55</v>
      </c>
    </row>
    <row r="593" spans="1:15" x14ac:dyDescent="0.35">
      <c r="A593" s="1" t="s">
        <v>1211</v>
      </c>
      <c r="B593" t="s">
        <v>1212</v>
      </c>
      <c r="C593" t="s">
        <v>112</v>
      </c>
      <c r="D593" t="s">
        <v>68</v>
      </c>
      <c r="E593" t="s">
        <v>34</v>
      </c>
      <c r="F593" t="s">
        <v>26</v>
      </c>
      <c r="G593" t="s">
        <v>27</v>
      </c>
      <c r="H593" s="2">
        <v>46</v>
      </c>
      <c r="I593" s="2" t="str">
        <f>IF(Employee_Sample_Data[[#This Row],[Age]]&lt;31,"Youth",IF(55&lt;Employee_Sample_Data[[#This Row],[Age]],"Adult","Old"))</f>
        <v>Old</v>
      </c>
      <c r="J593" s="3">
        <v>40836</v>
      </c>
      <c r="K593" s="4">
        <v>114250</v>
      </c>
      <c r="L593" s="5">
        <v>0.14000000000000001</v>
      </c>
      <c r="M593" t="s">
        <v>28</v>
      </c>
      <c r="N593" t="s">
        <v>133</v>
      </c>
    </row>
    <row r="594" spans="1:15" x14ac:dyDescent="0.35">
      <c r="A594" s="1" t="s">
        <v>1271</v>
      </c>
      <c r="B594" t="s">
        <v>1272</v>
      </c>
      <c r="C594" t="s">
        <v>51</v>
      </c>
      <c r="D594" t="s">
        <v>47</v>
      </c>
      <c r="E594" t="s">
        <v>34</v>
      </c>
      <c r="F594" t="s">
        <v>18</v>
      </c>
      <c r="G594" t="s">
        <v>27</v>
      </c>
      <c r="H594" s="2">
        <v>45</v>
      </c>
      <c r="I594" s="2" t="str">
        <f>IF(Employee_Sample_Data[[#This Row],[Age]]&lt;31,"Youth",IF(55&lt;Employee_Sample_Data[[#This Row],[Age]],"Adult","Old"))</f>
        <v>Old</v>
      </c>
      <c r="J594" s="3">
        <v>40836</v>
      </c>
      <c r="K594" s="4">
        <v>123640</v>
      </c>
      <c r="L594" s="5">
        <v>7.0000000000000007E-2</v>
      </c>
      <c r="M594" t="s">
        <v>28</v>
      </c>
      <c r="N594" t="s">
        <v>73</v>
      </c>
    </row>
    <row r="595" spans="1:15" x14ac:dyDescent="0.35">
      <c r="A595" s="1" t="s">
        <v>1856</v>
      </c>
      <c r="B595" t="s">
        <v>1857</v>
      </c>
      <c r="C595" t="s">
        <v>1982</v>
      </c>
      <c r="D595" t="s">
        <v>47</v>
      </c>
      <c r="E595" t="s">
        <v>34</v>
      </c>
      <c r="F595" t="s">
        <v>26</v>
      </c>
      <c r="G595" t="s">
        <v>84</v>
      </c>
      <c r="H595" s="2">
        <v>54</v>
      </c>
      <c r="I595" s="2" t="str">
        <f>IF(Employee_Sample_Data[[#This Row],[Age]]&lt;31,"Youth",IF(55&lt;Employee_Sample_Data[[#This Row],[Age]],"Adult","Old"))</f>
        <v>Old</v>
      </c>
      <c r="J595" s="3">
        <v>40836</v>
      </c>
      <c r="K595" s="4">
        <v>122644</v>
      </c>
      <c r="L595" s="5">
        <v>0.12</v>
      </c>
      <c r="M595" t="s">
        <v>20</v>
      </c>
      <c r="N595" t="s">
        <v>59</v>
      </c>
    </row>
    <row r="596" spans="1:15" x14ac:dyDescent="0.35">
      <c r="A596" s="1" t="s">
        <v>476</v>
      </c>
      <c r="B596" t="s">
        <v>477</v>
      </c>
      <c r="C596" t="s">
        <v>78</v>
      </c>
      <c r="D596" t="s">
        <v>68</v>
      </c>
      <c r="E596" t="s">
        <v>25</v>
      </c>
      <c r="F596" t="s">
        <v>26</v>
      </c>
      <c r="G596" t="s">
        <v>27</v>
      </c>
      <c r="H596" s="2">
        <v>35</v>
      </c>
      <c r="I596" s="2" t="str">
        <f>IF(Employee_Sample_Data[[#This Row],[Age]]&lt;31,"Youth",IF(55&lt;Employee_Sample_Data[[#This Row],[Age]],"Adult","Old"))</f>
        <v>Old</v>
      </c>
      <c r="J596" s="3">
        <v>40826</v>
      </c>
      <c r="K596" s="4">
        <v>245482</v>
      </c>
      <c r="L596" s="5">
        <v>0.39</v>
      </c>
      <c r="M596" t="s">
        <v>20</v>
      </c>
      <c r="N596" t="s">
        <v>21</v>
      </c>
    </row>
    <row r="597" spans="1:15" x14ac:dyDescent="0.35">
      <c r="A597" s="1" t="s">
        <v>947</v>
      </c>
      <c r="B597" t="s">
        <v>948</v>
      </c>
      <c r="C597" t="s">
        <v>222</v>
      </c>
      <c r="D597" t="s">
        <v>68</v>
      </c>
      <c r="E597" t="s">
        <v>17</v>
      </c>
      <c r="F597" t="s">
        <v>26</v>
      </c>
      <c r="G597" t="s">
        <v>35</v>
      </c>
      <c r="H597" s="2">
        <v>62</v>
      </c>
      <c r="I597" s="2" t="str">
        <f>IF(Employee_Sample_Data[[#This Row],[Age]]&lt;31,"Youth",IF(55&lt;Employee_Sample_Data[[#This Row],[Age]],"Adult","Old"))</f>
        <v>Adult</v>
      </c>
      <c r="J597" s="3">
        <v>40820</v>
      </c>
      <c r="K597" s="4">
        <v>63959</v>
      </c>
      <c r="L597" s="5">
        <v>0</v>
      </c>
      <c r="M597" t="s">
        <v>20</v>
      </c>
      <c r="N597" t="s">
        <v>21</v>
      </c>
    </row>
    <row r="598" spans="1:15" x14ac:dyDescent="0.35">
      <c r="A598" s="1" t="s">
        <v>698</v>
      </c>
      <c r="B598" t="s">
        <v>699</v>
      </c>
      <c r="C598" t="s">
        <v>51</v>
      </c>
      <c r="D598" t="s">
        <v>64</v>
      </c>
      <c r="E598" t="s">
        <v>48</v>
      </c>
      <c r="F598" t="s">
        <v>26</v>
      </c>
      <c r="G598" t="s">
        <v>84</v>
      </c>
      <c r="H598" s="2">
        <v>46</v>
      </c>
      <c r="I598" s="2" t="str">
        <f>IF(Employee_Sample_Data[[#This Row],[Age]]&lt;31,"Youth",IF(55&lt;Employee_Sample_Data[[#This Row],[Age]],"Adult","Old"))</f>
        <v>Old</v>
      </c>
      <c r="J598" s="3">
        <v>40810</v>
      </c>
      <c r="K598" s="4">
        <v>102167</v>
      </c>
      <c r="L598" s="5">
        <v>0.06</v>
      </c>
      <c r="M598" t="s">
        <v>92</v>
      </c>
      <c r="N598" t="s">
        <v>98</v>
      </c>
    </row>
    <row r="599" spans="1:15" x14ac:dyDescent="0.35">
      <c r="A599" s="1" t="s">
        <v>319</v>
      </c>
      <c r="B599" t="s">
        <v>320</v>
      </c>
      <c r="C599" t="s">
        <v>51</v>
      </c>
      <c r="D599" t="s">
        <v>79</v>
      </c>
      <c r="E599" t="s">
        <v>25</v>
      </c>
      <c r="F599" t="s">
        <v>18</v>
      </c>
      <c r="G599" t="s">
        <v>35</v>
      </c>
      <c r="H599" s="2">
        <v>65</v>
      </c>
      <c r="I599" s="2" t="str">
        <f>IF(Employee_Sample_Data[[#This Row],[Age]]&lt;31,"Youth",IF(55&lt;Employee_Sample_Data[[#This Row],[Age]],"Adult","Old"))</f>
        <v>Adult</v>
      </c>
      <c r="J599" s="3">
        <v>40793</v>
      </c>
      <c r="K599" s="4">
        <v>104903</v>
      </c>
      <c r="L599" s="5">
        <v>0.1</v>
      </c>
      <c r="M599" t="s">
        <v>20</v>
      </c>
      <c r="N599" t="s">
        <v>87</v>
      </c>
    </row>
    <row r="600" spans="1:15" x14ac:dyDescent="0.35">
      <c r="A600" s="1" t="s">
        <v>348</v>
      </c>
      <c r="B600" t="s">
        <v>349</v>
      </c>
      <c r="C600" t="s">
        <v>78</v>
      </c>
      <c r="D600" t="s">
        <v>47</v>
      </c>
      <c r="E600" t="s">
        <v>17</v>
      </c>
      <c r="F600" t="s">
        <v>26</v>
      </c>
      <c r="G600" t="s">
        <v>84</v>
      </c>
      <c r="H600" s="2">
        <v>39</v>
      </c>
      <c r="I600" s="2" t="str">
        <f>IF(Employee_Sample_Data[[#This Row],[Age]]&lt;31,"Youth",IF(55&lt;Employee_Sample_Data[[#This Row],[Age]],"Adult","Old"))</f>
        <v>Old</v>
      </c>
      <c r="J600" s="3">
        <v>40778</v>
      </c>
      <c r="K600" s="4">
        <v>249506</v>
      </c>
      <c r="L600" s="5">
        <v>0.3</v>
      </c>
      <c r="M600" t="s">
        <v>92</v>
      </c>
      <c r="N600" t="s">
        <v>98</v>
      </c>
    </row>
    <row r="601" spans="1:15" x14ac:dyDescent="0.35">
      <c r="A601" s="1" t="s">
        <v>846</v>
      </c>
      <c r="B601" t="s">
        <v>847</v>
      </c>
      <c r="C601" t="s">
        <v>42</v>
      </c>
      <c r="D601" t="s">
        <v>58</v>
      </c>
      <c r="E601" t="s">
        <v>17</v>
      </c>
      <c r="F601" t="s">
        <v>26</v>
      </c>
      <c r="G601" t="s">
        <v>27</v>
      </c>
      <c r="H601" s="2">
        <v>34</v>
      </c>
      <c r="I601" s="2" t="str">
        <f>IF(Employee_Sample_Data[[#This Row],[Age]]&lt;31,"Youth",IF(55&lt;Employee_Sample_Data[[#This Row],[Age]],"Adult","Old"))</f>
        <v>Old</v>
      </c>
      <c r="J601" s="3">
        <v>40750</v>
      </c>
      <c r="K601" s="4">
        <v>97231</v>
      </c>
      <c r="L601" s="5">
        <v>0</v>
      </c>
      <c r="M601" t="s">
        <v>28</v>
      </c>
      <c r="N601" t="s">
        <v>113</v>
      </c>
    </row>
    <row r="602" spans="1:15" x14ac:dyDescent="0.35">
      <c r="A602" s="1" t="s">
        <v>1772</v>
      </c>
      <c r="B602" t="s">
        <v>1773</v>
      </c>
      <c r="C602" t="s">
        <v>78</v>
      </c>
      <c r="D602" t="s">
        <v>79</v>
      </c>
      <c r="E602" t="s">
        <v>25</v>
      </c>
      <c r="F602" t="s">
        <v>18</v>
      </c>
      <c r="G602" t="s">
        <v>84</v>
      </c>
      <c r="H602" s="2">
        <v>37</v>
      </c>
      <c r="I602" s="2" t="str">
        <f>IF(Employee_Sample_Data[[#This Row],[Age]]&lt;31,"Youth",IF(55&lt;Employee_Sample_Data[[#This Row],[Age]],"Adult","Old"))</f>
        <v>Old</v>
      </c>
      <c r="J602" s="3">
        <v>40745</v>
      </c>
      <c r="K602" s="4">
        <v>219474</v>
      </c>
      <c r="L602" s="5">
        <v>0.36</v>
      </c>
      <c r="M602" t="s">
        <v>92</v>
      </c>
      <c r="N602" t="s">
        <v>93</v>
      </c>
    </row>
    <row r="603" spans="1:15" x14ac:dyDescent="0.35">
      <c r="A603" s="1" t="s">
        <v>957</v>
      </c>
      <c r="B603" t="s">
        <v>958</v>
      </c>
      <c r="C603" t="s">
        <v>206</v>
      </c>
      <c r="D603" t="s">
        <v>16</v>
      </c>
      <c r="E603" t="s">
        <v>48</v>
      </c>
      <c r="F603" t="s">
        <v>18</v>
      </c>
      <c r="G603" t="s">
        <v>27</v>
      </c>
      <c r="H603" s="2">
        <v>53</v>
      </c>
      <c r="I603" s="2" t="str">
        <f>IF(Employee_Sample_Data[[#This Row],[Age]]&lt;31,"Youth",IF(55&lt;Employee_Sample_Data[[#This Row],[Age]],"Adult","Old"))</f>
        <v>Old</v>
      </c>
      <c r="J603" s="3">
        <v>40744</v>
      </c>
      <c r="K603" s="4">
        <v>86173</v>
      </c>
      <c r="L603" s="5">
        <v>0</v>
      </c>
      <c r="M603" t="s">
        <v>28</v>
      </c>
      <c r="N603" t="s">
        <v>29</v>
      </c>
    </row>
    <row r="604" spans="1:15" x14ac:dyDescent="0.35">
      <c r="A604" s="1" t="s">
        <v>263</v>
      </c>
      <c r="B604" t="s">
        <v>171</v>
      </c>
      <c r="C604" t="s">
        <v>78</v>
      </c>
      <c r="D604" t="s">
        <v>33</v>
      </c>
      <c r="E604" t="s">
        <v>34</v>
      </c>
      <c r="F604" t="s">
        <v>18</v>
      </c>
      <c r="G604" t="s">
        <v>27</v>
      </c>
      <c r="H604" s="2">
        <v>54</v>
      </c>
      <c r="I604" s="2" t="str">
        <f>IF(Employee_Sample_Data[[#This Row],[Age]]&lt;31,"Youth",IF(55&lt;Employee_Sample_Data[[#This Row],[Age]],"Adult","Old"))</f>
        <v>Old</v>
      </c>
      <c r="J604" s="3">
        <v>40734</v>
      </c>
      <c r="K604" s="4">
        <v>247022</v>
      </c>
      <c r="L604" s="5">
        <v>0.3</v>
      </c>
      <c r="M604" t="s">
        <v>28</v>
      </c>
      <c r="N604" t="s">
        <v>113</v>
      </c>
    </row>
    <row r="605" spans="1:15" x14ac:dyDescent="0.35">
      <c r="A605" s="1" t="s">
        <v>1233</v>
      </c>
      <c r="B605" t="s">
        <v>1234</v>
      </c>
      <c r="C605" t="s">
        <v>78</v>
      </c>
      <c r="D605" t="s">
        <v>16</v>
      </c>
      <c r="E605" t="s">
        <v>25</v>
      </c>
      <c r="F605" t="s">
        <v>26</v>
      </c>
      <c r="G605" t="s">
        <v>27</v>
      </c>
      <c r="H605" s="2">
        <v>37</v>
      </c>
      <c r="I605" s="2" t="str">
        <f>IF(Employee_Sample_Data[[#This Row],[Age]]&lt;31,"Youth",IF(55&lt;Employee_Sample_Data[[#This Row],[Age]],"Adult","Old"))</f>
        <v>Old</v>
      </c>
      <c r="J605" s="3">
        <v>40719</v>
      </c>
      <c r="K605" s="4">
        <v>221592</v>
      </c>
      <c r="L605" s="5">
        <v>0.31</v>
      </c>
      <c r="M605" t="s">
        <v>20</v>
      </c>
      <c r="N605" t="s">
        <v>87</v>
      </c>
    </row>
    <row r="606" spans="1:15" x14ac:dyDescent="0.35">
      <c r="A606" s="1" t="s">
        <v>1297</v>
      </c>
      <c r="B606" t="s">
        <v>1298</v>
      </c>
      <c r="C606" t="s">
        <v>54</v>
      </c>
      <c r="D606" t="s">
        <v>79</v>
      </c>
      <c r="E606" t="s">
        <v>17</v>
      </c>
      <c r="F606" t="s">
        <v>18</v>
      </c>
      <c r="G606" t="s">
        <v>19</v>
      </c>
      <c r="H606" s="2">
        <v>65</v>
      </c>
      <c r="I606" s="2" t="str">
        <f>IF(Employee_Sample_Data[[#This Row],[Age]]&lt;31,"Youth",IF(55&lt;Employee_Sample_Data[[#This Row],[Age]],"Adult","Old"))</f>
        <v>Adult</v>
      </c>
      <c r="J606" s="3">
        <v>40711</v>
      </c>
      <c r="K606" s="4">
        <v>56686</v>
      </c>
      <c r="L606" s="5">
        <v>0</v>
      </c>
      <c r="M606" t="s">
        <v>20</v>
      </c>
      <c r="N606" t="s">
        <v>21</v>
      </c>
      <c r="O606" s="3">
        <v>42164</v>
      </c>
    </row>
    <row r="607" spans="1:15" x14ac:dyDescent="0.35">
      <c r="A607" s="1" t="s">
        <v>585</v>
      </c>
      <c r="B607" t="s">
        <v>1447</v>
      </c>
      <c r="C607" t="s">
        <v>51</v>
      </c>
      <c r="D607" t="s">
        <v>47</v>
      </c>
      <c r="E607" t="s">
        <v>48</v>
      </c>
      <c r="F607" t="s">
        <v>26</v>
      </c>
      <c r="G607" t="s">
        <v>19</v>
      </c>
      <c r="H607" s="2">
        <v>42</v>
      </c>
      <c r="I607" s="2" t="str">
        <f>IF(Employee_Sample_Data[[#This Row],[Age]]&lt;31,"Youth",IF(55&lt;Employee_Sample_Data[[#This Row],[Age]],"Adult","Old"))</f>
        <v>Old</v>
      </c>
      <c r="J607" s="3">
        <v>40692</v>
      </c>
      <c r="K607" s="4">
        <v>102440</v>
      </c>
      <c r="L607" s="5">
        <v>0.06</v>
      </c>
      <c r="M607" t="s">
        <v>20</v>
      </c>
      <c r="N607" t="s">
        <v>36</v>
      </c>
    </row>
    <row r="608" spans="1:15" x14ac:dyDescent="0.35">
      <c r="A608" s="1" t="s">
        <v>1192</v>
      </c>
      <c r="B608" t="s">
        <v>1193</v>
      </c>
      <c r="C608" t="s">
        <v>1982</v>
      </c>
      <c r="D608" t="s">
        <v>64</v>
      </c>
      <c r="E608" t="s">
        <v>34</v>
      </c>
      <c r="F608" t="s">
        <v>18</v>
      </c>
      <c r="G608" t="s">
        <v>84</v>
      </c>
      <c r="H608" s="2">
        <v>45</v>
      </c>
      <c r="I608" s="2" t="str">
        <f>IF(Employee_Sample_Data[[#This Row],[Age]]&lt;31,"Youth",IF(55&lt;Employee_Sample_Data[[#This Row],[Age]],"Adult","Old"))</f>
        <v>Old</v>
      </c>
      <c r="J608" s="3">
        <v>40685</v>
      </c>
      <c r="K608" s="4">
        <v>152353</v>
      </c>
      <c r="L608" s="5">
        <v>0.14000000000000001</v>
      </c>
      <c r="M608" t="s">
        <v>20</v>
      </c>
      <c r="N608" t="s">
        <v>21</v>
      </c>
    </row>
    <row r="609" spans="1:15" x14ac:dyDescent="0.35">
      <c r="A609" s="1" t="s">
        <v>1749</v>
      </c>
      <c r="B609" t="s">
        <v>1750</v>
      </c>
      <c r="C609" t="s">
        <v>163</v>
      </c>
      <c r="D609" t="s">
        <v>64</v>
      </c>
      <c r="E609" t="s">
        <v>25</v>
      </c>
      <c r="F609" t="s">
        <v>18</v>
      </c>
      <c r="G609" t="s">
        <v>35</v>
      </c>
      <c r="H609" s="2">
        <v>61</v>
      </c>
      <c r="I609" s="2" t="str">
        <f>IF(Employee_Sample_Data[[#This Row],[Age]]&lt;31,"Youth",IF(55&lt;Employee_Sample_Data[[#This Row],[Age]],"Adult","Old"))</f>
        <v>Adult</v>
      </c>
      <c r="J609" s="3">
        <v>40683</v>
      </c>
      <c r="K609" s="4">
        <v>64937</v>
      </c>
      <c r="L609" s="5">
        <v>0</v>
      </c>
      <c r="M609" t="s">
        <v>20</v>
      </c>
      <c r="N609" t="s">
        <v>43</v>
      </c>
    </row>
    <row r="610" spans="1:15" x14ac:dyDescent="0.35">
      <c r="A610" s="1" t="s">
        <v>491</v>
      </c>
      <c r="B610" t="s">
        <v>492</v>
      </c>
      <c r="C610" t="s">
        <v>78</v>
      </c>
      <c r="D610" t="s">
        <v>58</v>
      </c>
      <c r="E610" t="s">
        <v>17</v>
      </c>
      <c r="F610" t="s">
        <v>26</v>
      </c>
      <c r="G610" t="s">
        <v>27</v>
      </c>
      <c r="H610" s="2">
        <v>59</v>
      </c>
      <c r="I610" s="2" t="str">
        <f>IF(Employee_Sample_Data[[#This Row],[Age]]&lt;31,"Youth",IF(55&lt;Employee_Sample_Data[[#This Row],[Age]],"Adult","Old"))</f>
        <v>Adult</v>
      </c>
      <c r="J610" s="3">
        <v>40681</v>
      </c>
      <c r="K610" s="4">
        <v>192213</v>
      </c>
      <c r="L610" s="5">
        <v>0.4</v>
      </c>
      <c r="M610" t="s">
        <v>20</v>
      </c>
      <c r="N610" t="s">
        <v>36</v>
      </c>
    </row>
    <row r="611" spans="1:15" x14ac:dyDescent="0.35">
      <c r="A611" s="1" t="s">
        <v>168</v>
      </c>
      <c r="B611" t="s">
        <v>169</v>
      </c>
      <c r="C611" t="s">
        <v>123</v>
      </c>
      <c r="D611" t="s">
        <v>79</v>
      </c>
      <c r="E611" t="s">
        <v>25</v>
      </c>
      <c r="F611" t="s">
        <v>26</v>
      </c>
      <c r="G611" t="s">
        <v>84</v>
      </c>
      <c r="H611" s="2">
        <v>35</v>
      </c>
      <c r="I611" s="2" t="str">
        <f>IF(Employee_Sample_Data[[#This Row],[Age]]&lt;31,"Youth",IF(55&lt;Employee_Sample_Data[[#This Row],[Age]],"Adult","Old"))</f>
        <v>Old</v>
      </c>
      <c r="J611" s="3">
        <v>40678</v>
      </c>
      <c r="K611" s="4">
        <v>66889</v>
      </c>
      <c r="L611" s="5">
        <v>0</v>
      </c>
      <c r="M611" t="s">
        <v>20</v>
      </c>
      <c r="N611" t="s">
        <v>87</v>
      </c>
    </row>
    <row r="612" spans="1:15" x14ac:dyDescent="0.35">
      <c r="A612" s="1" t="s">
        <v>1152</v>
      </c>
      <c r="B612" t="s">
        <v>1153</v>
      </c>
      <c r="C612" t="s">
        <v>107</v>
      </c>
      <c r="D612" t="s">
        <v>68</v>
      </c>
      <c r="E612" t="s">
        <v>17</v>
      </c>
      <c r="F612" t="s">
        <v>26</v>
      </c>
      <c r="G612" t="s">
        <v>27</v>
      </c>
      <c r="H612" s="2">
        <v>55</v>
      </c>
      <c r="I612" s="2" t="str">
        <f>IF(Employee_Sample_Data[[#This Row],[Age]]&lt;31,"Youth",IF(55&lt;Employee_Sample_Data[[#This Row],[Age]],"Adult","Old"))</f>
        <v>Old</v>
      </c>
      <c r="J612" s="3">
        <v>40663</v>
      </c>
      <c r="K612" s="4">
        <v>89419</v>
      </c>
      <c r="L612" s="5">
        <v>0</v>
      </c>
      <c r="M612" t="s">
        <v>28</v>
      </c>
      <c r="N612" t="s">
        <v>73</v>
      </c>
    </row>
    <row r="613" spans="1:15" x14ac:dyDescent="0.35">
      <c r="A613" s="1" t="s">
        <v>1608</v>
      </c>
      <c r="B613" t="s">
        <v>1609</v>
      </c>
      <c r="C613" t="s">
        <v>54</v>
      </c>
      <c r="D613" t="s">
        <v>33</v>
      </c>
      <c r="E613" t="s">
        <v>17</v>
      </c>
      <c r="F613" t="s">
        <v>26</v>
      </c>
      <c r="G613" t="s">
        <v>27</v>
      </c>
      <c r="H613" s="2">
        <v>46</v>
      </c>
      <c r="I613" s="2" t="str">
        <f>IF(Employee_Sample_Data[[#This Row],[Age]]&lt;31,"Youth",IF(55&lt;Employee_Sample_Data[[#This Row],[Age]],"Adult","Old"))</f>
        <v>Old</v>
      </c>
      <c r="J613" s="3">
        <v>40657</v>
      </c>
      <c r="K613" s="4">
        <v>55894</v>
      </c>
      <c r="L613" s="5">
        <v>0</v>
      </c>
      <c r="M613" t="s">
        <v>20</v>
      </c>
      <c r="N613" t="s">
        <v>21</v>
      </c>
    </row>
    <row r="614" spans="1:15" x14ac:dyDescent="0.35">
      <c r="A614" s="1" t="s">
        <v>1668</v>
      </c>
      <c r="B614" t="s">
        <v>1669</v>
      </c>
      <c r="C614" t="s">
        <v>1982</v>
      </c>
      <c r="D614" t="s">
        <v>33</v>
      </c>
      <c r="E614" t="s">
        <v>34</v>
      </c>
      <c r="F614" t="s">
        <v>18</v>
      </c>
      <c r="G614" t="s">
        <v>27</v>
      </c>
      <c r="H614" s="2">
        <v>37</v>
      </c>
      <c r="I614" s="2" t="str">
        <f>IF(Employee_Sample_Data[[#This Row],[Age]]&lt;31,"Youth",IF(55&lt;Employee_Sample_Data[[#This Row],[Age]],"Adult","Old"))</f>
        <v>Old</v>
      </c>
      <c r="J614" s="3">
        <v>40657</v>
      </c>
      <c r="K614" s="4">
        <v>131183</v>
      </c>
      <c r="L614" s="5">
        <v>0.14000000000000001</v>
      </c>
      <c r="M614" t="s">
        <v>28</v>
      </c>
      <c r="N614" t="s">
        <v>73</v>
      </c>
      <c r="O614" s="3">
        <v>42445</v>
      </c>
    </row>
    <row r="615" spans="1:15" x14ac:dyDescent="0.35">
      <c r="A615" s="1" t="s">
        <v>545</v>
      </c>
      <c r="B615" t="s">
        <v>788</v>
      </c>
      <c r="C615" t="s">
        <v>1982</v>
      </c>
      <c r="D615" t="s">
        <v>33</v>
      </c>
      <c r="E615" t="s">
        <v>25</v>
      </c>
      <c r="F615" t="s">
        <v>18</v>
      </c>
      <c r="G615" t="s">
        <v>27</v>
      </c>
      <c r="H615" s="2">
        <v>42</v>
      </c>
      <c r="I615" s="2" t="str">
        <f>IF(Employee_Sample_Data[[#This Row],[Age]]&lt;31,"Youth",IF(55&lt;Employee_Sample_Data[[#This Row],[Age]],"Adult","Old"))</f>
        <v>Old</v>
      </c>
      <c r="J615" s="3">
        <v>40620</v>
      </c>
      <c r="K615" s="4">
        <v>150034</v>
      </c>
      <c r="L615" s="5">
        <v>0.12</v>
      </c>
      <c r="M615" t="s">
        <v>28</v>
      </c>
      <c r="N615" t="s">
        <v>113</v>
      </c>
    </row>
    <row r="616" spans="1:15" x14ac:dyDescent="0.35">
      <c r="A616" s="1" t="s">
        <v>1316</v>
      </c>
      <c r="B616" t="s">
        <v>1317</v>
      </c>
      <c r="C616" t="s">
        <v>42</v>
      </c>
      <c r="D616" t="s">
        <v>47</v>
      </c>
      <c r="E616" t="s">
        <v>48</v>
      </c>
      <c r="F616" t="s">
        <v>26</v>
      </c>
      <c r="G616" t="s">
        <v>35</v>
      </c>
      <c r="H616" s="2">
        <v>45</v>
      </c>
      <c r="I616" s="2" t="str">
        <f>IF(Employee_Sample_Data[[#This Row],[Age]]&lt;31,"Youth",IF(55&lt;Employee_Sample_Data[[#This Row],[Age]],"Adult","Old"))</f>
        <v>Old</v>
      </c>
      <c r="J616" s="3">
        <v>40618</v>
      </c>
      <c r="K616" s="4">
        <v>81687</v>
      </c>
      <c r="L616" s="5">
        <v>0</v>
      </c>
      <c r="M616" t="s">
        <v>20</v>
      </c>
      <c r="N616" t="s">
        <v>43</v>
      </c>
    </row>
    <row r="617" spans="1:15" x14ac:dyDescent="0.35">
      <c r="A617" s="1" t="s">
        <v>1111</v>
      </c>
      <c r="B617" t="s">
        <v>1112</v>
      </c>
      <c r="C617" t="s">
        <v>441</v>
      </c>
      <c r="D617" t="s">
        <v>16</v>
      </c>
      <c r="E617" t="s">
        <v>25</v>
      </c>
      <c r="F617" t="s">
        <v>18</v>
      </c>
      <c r="G617" t="s">
        <v>84</v>
      </c>
      <c r="H617" s="2">
        <v>44</v>
      </c>
      <c r="I617" s="2" t="str">
        <f>IF(Employee_Sample_Data[[#This Row],[Age]]&lt;31,"Youth",IF(55&lt;Employee_Sample_Data[[#This Row],[Age]],"Adult","Old"))</f>
        <v>Old</v>
      </c>
      <c r="J617" s="3">
        <v>40603</v>
      </c>
      <c r="K617" s="4">
        <v>82462</v>
      </c>
      <c r="L617" s="5">
        <v>0</v>
      </c>
      <c r="M617" t="s">
        <v>20</v>
      </c>
      <c r="N617" t="s">
        <v>59</v>
      </c>
    </row>
    <row r="618" spans="1:15" x14ac:dyDescent="0.35">
      <c r="A618" s="1" t="s">
        <v>978</v>
      </c>
      <c r="B618" t="s">
        <v>979</v>
      </c>
      <c r="C618" t="s">
        <v>183</v>
      </c>
      <c r="D618" t="s">
        <v>64</v>
      </c>
      <c r="E618" t="s">
        <v>17</v>
      </c>
      <c r="F618" t="s">
        <v>26</v>
      </c>
      <c r="G618" t="s">
        <v>27</v>
      </c>
      <c r="H618" s="2">
        <v>35</v>
      </c>
      <c r="I618" s="2" t="str">
        <f>IF(Employee_Sample_Data[[#This Row],[Age]]&lt;31,"Youth",IF(55&lt;Employee_Sample_Data[[#This Row],[Age]],"Adult","Old"))</f>
        <v>Old</v>
      </c>
      <c r="J618" s="3">
        <v>40596</v>
      </c>
      <c r="K618" s="4">
        <v>43336</v>
      </c>
      <c r="L618" s="5">
        <v>0</v>
      </c>
      <c r="M618" t="s">
        <v>20</v>
      </c>
      <c r="N618" t="s">
        <v>59</v>
      </c>
      <c r="O618" s="3">
        <v>44024</v>
      </c>
    </row>
    <row r="619" spans="1:15" x14ac:dyDescent="0.35">
      <c r="A619" s="1" t="s">
        <v>1028</v>
      </c>
      <c r="B619" t="s">
        <v>1029</v>
      </c>
      <c r="C619" t="s">
        <v>298</v>
      </c>
      <c r="D619" t="s">
        <v>16</v>
      </c>
      <c r="E619" t="s">
        <v>25</v>
      </c>
      <c r="F619" t="s">
        <v>18</v>
      </c>
      <c r="G619" t="s">
        <v>19</v>
      </c>
      <c r="H619" s="2">
        <v>42</v>
      </c>
      <c r="I619" s="2" t="str">
        <f>IF(Employee_Sample_Data[[#This Row],[Age]]&lt;31,"Youth",IF(55&lt;Employee_Sample_Data[[#This Row],[Age]],"Adult","Old"))</f>
        <v>Old</v>
      </c>
      <c r="J619" s="3">
        <v>40593</v>
      </c>
      <c r="K619" s="4">
        <v>72486</v>
      </c>
      <c r="L619" s="5">
        <v>0</v>
      </c>
      <c r="M619" t="s">
        <v>20</v>
      </c>
      <c r="N619" t="s">
        <v>21</v>
      </c>
    </row>
    <row r="620" spans="1:15" x14ac:dyDescent="0.35">
      <c r="A620" s="1" t="s">
        <v>1452</v>
      </c>
      <c r="B620" t="s">
        <v>1705</v>
      </c>
      <c r="C620" t="s">
        <v>42</v>
      </c>
      <c r="D620" t="s">
        <v>58</v>
      </c>
      <c r="E620" t="s">
        <v>34</v>
      </c>
      <c r="F620" t="s">
        <v>26</v>
      </c>
      <c r="G620" t="s">
        <v>84</v>
      </c>
      <c r="H620" s="2">
        <v>62</v>
      </c>
      <c r="I620" s="2" t="str">
        <f>IF(Employee_Sample_Data[[#This Row],[Age]]&lt;31,"Youth",IF(55&lt;Employee_Sample_Data[[#This Row],[Age]],"Adult","Old"))</f>
        <v>Adult</v>
      </c>
      <c r="J620" s="3">
        <v>40591</v>
      </c>
      <c r="K620" s="4">
        <v>94422</v>
      </c>
      <c r="L620" s="5">
        <v>0</v>
      </c>
      <c r="M620" t="s">
        <v>20</v>
      </c>
      <c r="N620" t="s">
        <v>43</v>
      </c>
    </row>
    <row r="621" spans="1:15" x14ac:dyDescent="0.35">
      <c r="A621" s="1" t="s">
        <v>829</v>
      </c>
      <c r="B621" t="s">
        <v>830</v>
      </c>
      <c r="C621" t="s">
        <v>32</v>
      </c>
      <c r="D621" t="s">
        <v>79</v>
      </c>
      <c r="E621" t="s">
        <v>25</v>
      </c>
      <c r="F621" t="s">
        <v>18</v>
      </c>
      <c r="G621" t="s">
        <v>27</v>
      </c>
      <c r="H621" s="2">
        <v>64</v>
      </c>
      <c r="I621" s="2" t="str">
        <f>IF(Employee_Sample_Data[[#This Row],[Age]]&lt;31,"Youth",IF(55&lt;Employee_Sample_Data[[#This Row],[Age]],"Adult","Old"))</f>
        <v>Adult</v>
      </c>
      <c r="J621" s="3">
        <v>40588</v>
      </c>
      <c r="K621" s="4">
        <v>171217</v>
      </c>
      <c r="L621" s="5">
        <v>0.19</v>
      </c>
      <c r="M621" t="s">
        <v>20</v>
      </c>
      <c r="N621" t="s">
        <v>21</v>
      </c>
    </row>
    <row r="622" spans="1:15" x14ac:dyDescent="0.35">
      <c r="A622" s="1" t="s">
        <v>344</v>
      </c>
      <c r="B622" t="s">
        <v>345</v>
      </c>
      <c r="C622" t="s">
        <v>130</v>
      </c>
      <c r="D622" t="s">
        <v>16</v>
      </c>
      <c r="E622" t="s">
        <v>25</v>
      </c>
      <c r="F622" t="s">
        <v>26</v>
      </c>
      <c r="G622" t="s">
        <v>35</v>
      </c>
      <c r="H622" s="2">
        <v>40</v>
      </c>
      <c r="I622" s="2" t="str">
        <f>IF(Employee_Sample_Data[[#This Row],[Age]]&lt;31,"Youth",IF(55&lt;Employee_Sample_Data[[#This Row],[Age]],"Adult","Old"))</f>
        <v>Old</v>
      </c>
      <c r="J622" s="3">
        <v>40565</v>
      </c>
      <c r="K622" s="4">
        <v>97339</v>
      </c>
      <c r="L622" s="5">
        <v>0</v>
      </c>
      <c r="M622" t="s">
        <v>20</v>
      </c>
      <c r="N622" t="s">
        <v>59</v>
      </c>
    </row>
    <row r="623" spans="1:15" x14ac:dyDescent="0.35">
      <c r="A623" s="1" t="s">
        <v>523</v>
      </c>
      <c r="B623" t="s">
        <v>524</v>
      </c>
      <c r="C623" t="s">
        <v>293</v>
      </c>
      <c r="D623" t="s">
        <v>47</v>
      </c>
      <c r="E623" t="s">
        <v>48</v>
      </c>
      <c r="F623" t="s">
        <v>18</v>
      </c>
      <c r="G623" t="s">
        <v>27</v>
      </c>
      <c r="H623" s="2">
        <v>40</v>
      </c>
      <c r="I623" s="2" t="str">
        <f>IF(Employee_Sample_Data[[#This Row],[Age]]&lt;31,"Youth",IF(55&lt;Employee_Sample_Data[[#This Row],[Age]],"Adult","Old"))</f>
        <v>Old</v>
      </c>
      <c r="J623" s="3">
        <v>40563</v>
      </c>
      <c r="K623" s="4">
        <v>96719</v>
      </c>
      <c r="L623" s="5">
        <v>0</v>
      </c>
      <c r="M623" t="s">
        <v>28</v>
      </c>
      <c r="N623" t="s">
        <v>133</v>
      </c>
    </row>
    <row r="624" spans="1:15" x14ac:dyDescent="0.35">
      <c r="A624" s="1" t="s">
        <v>1733</v>
      </c>
      <c r="B624" t="s">
        <v>1734</v>
      </c>
      <c r="C624" t="s">
        <v>1982</v>
      </c>
      <c r="D624" t="s">
        <v>64</v>
      </c>
      <c r="E624" t="s">
        <v>17</v>
      </c>
      <c r="F624" t="s">
        <v>18</v>
      </c>
      <c r="G624" t="s">
        <v>27</v>
      </c>
      <c r="H624" s="2">
        <v>37</v>
      </c>
      <c r="I624" s="2" t="str">
        <f>IF(Employee_Sample_Data[[#This Row],[Age]]&lt;31,"Youth",IF(55&lt;Employee_Sample_Data[[#This Row],[Age]],"Adult","Old"))</f>
        <v>Old</v>
      </c>
      <c r="J624" s="3">
        <v>40560</v>
      </c>
      <c r="K624" s="4">
        <v>131353</v>
      </c>
      <c r="L624" s="5">
        <v>0.11</v>
      </c>
      <c r="M624" t="s">
        <v>28</v>
      </c>
      <c r="N624" t="s">
        <v>73</v>
      </c>
    </row>
    <row r="625" spans="1:15" x14ac:dyDescent="0.35">
      <c r="A625" s="1" t="s">
        <v>575</v>
      </c>
      <c r="B625" t="s">
        <v>576</v>
      </c>
      <c r="C625" t="s">
        <v>1982</v>
      </c>
      <c r="D625" t="s">
        <v>58</v>
      </c>
      <c r="E625" t="s">
        <v>25</v>
      </c>
      <c r="F625" t="s">
        <v>18</v>
      </c>
      <c r="G625" t="s">
        <v>35</v>
      </c>
      <c r="H625" s="2">
        <v>55</v>
      </c>
      <c r="I625" s="2" t="str">
        <f>IF(Employee_Sample_Data[[#This Row],[Age]]&lt;31,"Youth",IF(55&lt;Employee_Sample_Data[[#This Row],[Age]],"Adult","Old"))</f>
        <v>Old</v>
      </c>
      <c r="J625" s="3">
        <v>40552</v>
      </c>
      <c r="K625" s="4">
        <v>138521</v>
      </c>
      <c r="L625" s="5">
        <v>0.1</v>
      </c>
      <c r="M625" t="s">
        <v>20</v>
      </c>
      <c r="N625" t="s">
        <v>55</v>
      </c>
    </row>
    <row r="626" spans="1:15" x14ac:dyDescent="0.35">
      <c r="A626" s="1" t="s">
        <v>1448</v>
      </c>
      <c r="B626" t="s">
        <v>1449</v>
      </c>
      <c r="C626" t="s">
        <v>78</v>
      </c>
      <c r="D626" t="s">
        <v>16</v>
      </c>
      <c r="E626" t="s">
        <v>34</v>
      </c>
      <c r="F626" t="s">
        <v>26</v>
      </c>
      <c r="G626" t="s">
        <v>19</v>
      </c>
      <c r="H626" s="2">
        <v>59</v>
      </c>
      <c r="I626" s="2" t="str">
        <f>IF(Employee_Sample_Data[[#This Row],[Age]]&lt;31,"Youth",IF(55&lt;Employee_Sample_Data[[#This Row],[Age]],"Adult","Old"))</f>
        <v>Adult</v>
      </c>
      <c r="J626" s="3">
        <v>40542</v>
      </c>
      <c r="K626" s="4">
        <v>246619</v>
      </c>
      <c r="L626" s="5">
        <v>0.36</v>
      </c>
      <c r="M626" t="s">
        <v>20</v>
      </c>
      <c r="N626" t="s">
        <v>55</v>
      </c>
    </row>
    <row r="627" spans="1:15" x14ac:dyDescent="0.35">
      <c r="A627" s="1" t="s">
        <v>459</v>
      </c>
      <c r="B627" t="s">
        <v>460</v>
      </c>
      <c r="C627" t="s">
        <v>461</v>
      </c>
      <c r="D627" t="s">
        <v>16</v>
      </c>
      <c r="E627" t="s">
        <v>25</v>
      </c>
      <c r="F627" t="s">
        <v>26</v>
      </c>
      <c r="G627" t="s">
        <v>19</v>
      </c>
      <c r="H627" s="2">
        <v>54</v>
      </c>
      <c r="I627" s="2" t="str">
        <f>IF(Employee_Sample_Data[[#This Row],[Age]]&lt;31,"Youth",IF(55&lt;Employee_Sample_Data[[#This Row],[Age]],"Adult","Old"))</f>
        <v>Old</v>
      </c>
      <c r="J627" s="3">
        <v>40540</v>
      </c>
      <c r="K627" s="4">
        <v>64417</v>
      </c>
      <c r="L627" s="5">
        <v>0</v>
      </c>
      <c r="M627" t="s">
        <v>20</v>
      </c>
      <c r="N627" t="s">
        <v>87</v>
      </c>
    </row>
    <row r="628" spans="1:15" x14ac:dyDescent="0.35">
      <c r="A628" s="1" t="s">
        <v>218</v>
      </c>
      <c r="B628" t="s">
        <v>219</v>
      </c>
      <c r="C628" t="s">
        <v>118</v>
      </c>
      <c r="D628" t="s">
        <v>16</v>
      </c>
      <c r="E628" t="s">
        <v>25</v>
      </c>
      <c r="F628" t="s">
        <v>26</v>
      </c>
      <c r="G628" t="s">
        <v>84</v>
      </c>
      <c r="H628" s="2">
        <v>36</v>
      </c>
      <c r="I628" s="2" t="str">
        <f>IF(Employee_Sample_Data[[#This Row],[Age]]&lt;31,"Youth",IF(55&lt;Employee_Sample_Data[[#This Row],[Age]],"Adult","Old"))</f>
        <v>Old</v>
      </c>
      <c r="J628" s="3">
        <v>40535</v>
      </c>
      <c r="K628" s="4">
        <v>53215</v>
      </c>
      <c r="L628" s="5">
        <v>0</v>
      </c>
      <c r="M628" t="s">
        <v>92</v>
      </c>
      <c r="N628" t="s">
        <v>217</v>
      </c>
      <c r="O628" s="3">
        <v>41725</v>
      </c>
    </row>
    <row r="629" spans="1:15" x14ac:dyDescent="0.35">
      <c r="A629" s="1" t="s">
        <v>1936</v>
      </c>
      <c r="B629" t="s">
        <v>1937</v>
      </c>
      <c r="C629" t="s">
        <v>78</v>
      </c>
      <c r="D629" t="s">
        <v>64</v>
      </c>
      <c r="E629" t="s">
        <v>48</v>
      </c>
      <c r="F629" t="s">
        <v>26</v>
      </c>
      <c r="G629" t="s">
        <v>19</v>
      </c>
      <c r="H629" s="2">
        <v>45</v>
      </c>
      <c r="I629" s="2" t="str">
        <f>IF(Employee_Sample_Data[[#This Row],[Age]]&lt;31,"Youth",IF(55&lt;Employee_Sample_Data[[#This Row],[Age]],"Adult","Old"))</f>
        <v>Old</v>
      </c>
      <c r="J629" s="3">
        <v>40524</v>
      </c>
      <c r="K629" s="4">
        <v>190512</v>
      </c>
      <c r="L629" s="5">
        <v>0.32</v>
      </c>
      <c r="M629" t="s">
        <v>20</v>
      </c>
      <c r="N629" t="s">
        <v>87</v>
      </c>
    </row>
    <row r="630" spans="1:15" x14ac:dyDescent="0.35">
      <c r="A630" s="1" t="s">
        <v>688</v>
      </c>
      <c r="B630" t="s">
        <v>689</v>
      </c>
      <c r="C630" t="s">
        <v>371</v>
      </c>
      <c r="D630" t="s">
        <v>16</v>
      </c>
      <c r="E630" t="s">
        <v>48</v>
      </c>
      <c r="F630" t="s">
        <v>18</v>
      </c>
      <c r="G630" t="s">
        <v>35</v>
      </c>
      <c r="H630" s="2">
        <v>40</v>
      </c>
      <c r="I630" s="2" t="str">
        <f>IF(Employee_Sample_Data[[#This Row],[Age]]&lt;31,"Youth",IF(55&lt;Employee_Sample_Data[[#This Row],[Age]],"Adult","Old"))</f>
        <v>Old</v>
      </c>
      <c r="J630" s="3">
        <v>40522</v>
      </c>
      <c r="K630" s="4">
        <v>97807</v>
      </c>
      <c r="L630" s="5">
        <v>0</v>
      </c>
      <c r="M630" t="s">
        <v>20</v>
      </c>
      <c r="N630" t="s">
        <v>36</v>
      </c>
    </row>
    <row r="631" spans="1:15" x14ac:dyDescent="0.35">
      <c r="A631" s="1" t="s">
        <v>1712</v>
      </c>
      <c r="B631" t="s">
        <v>1713</v>
      </c>
      <c r="C631" t="s">
        <v>180</v>
      </c>
      <c r="D631" t="s">
        <v>68</v>
      </c>
      <c r="E631" t="s">
        <v>34</v>
      </c>
      <c r="F631" t="s">
        <v>26</v>
      </c>
      <c r="G631" t="s">
        <v>35</v>
      </c>
      <c r="H631" s="2">
        <v>54</v>
      </c>
      <c r="I631" s="2" t="str">
        <f>IF(Employee_Sample_Data[[#This Row],[Age]]&lt;31,"Youth",IF(55&lt;Employee_Sample_Data[[#This Row],[Age]],"Adult","Old"))</f>
        <v>Old</v>
      </c>
      <c r="J631" s="3">
        <v>40517</v>
      </c>
      <c r="K631" s="4">
        <v>113982</v>
      </c>
      <c r="L631" s="5">
        <v>0</v>
      </c>
      <c r="M631" t="s">
        <v>20</v>
      </c>
      <c r="N631" t="s">
        <v>21</v>
      </c>
    </row>
    <row r="632" spans="1:15" x14ac:dyDescent="0.35">
      <c r="A632" s="1" t="s">
        <v>1686</v>
      </c>
      <c r="B632" t="s">
        <v>1687</v>
      </c>
      <c r="C632" t="s">
        <v>32</v>
      </c>
      <c r="D632" t="s">
        <v>68</v>
      </c>
      <c r="E632" t="s">
        <v>34</v>
      </c>
      <c r="F632" t="s">
        <v>26</v>
      </c>
      <c r="G632" t="s">
        <v>35</v>
      </c>
      <c r="H632" s="2">
        <v>45</v>
      </c>
      <c r="I632" s="2" t="str">
        <f>IF(Employee_Sample_Data[[#This Row],[Age]]&lt;31,"Youth",IF(55&lt;Employee_Sample_Data[[#This Row],[Age]],"Adult","Old"))</f>
        <v>Old</v>
      </c>
      <c r="J632" s="3">
        <v>40511</v>
      </c>
      <c r="K632" s="4">
        <v>153767</v>
      </c>
      <c r="L632" s="5">
        <v>0.27</v>
      </c>
      <c r="M632" t="s">
        <v>20</v>
      </c>
      <c r="N632" t="s">
        <v>43</v>
      </c>
    </row>
    <row r="633" spans="1:15" x14ac:dyDescent="0.35">
      <c r="A633" s="1" t="s">
        <v>1708</v>
      </c>
      <c r="B633" t="s">
        <v>1709</v>
      </c>
      <c r="C633" t="s">
        <v>78</v>
      </c>
      <c r="D633" t="s">
        <v>16</v>
      </c>
      <c r="E633" t="s">
        <v>17</v>
      </c>
      <c r="F633" t="s">
        <v>26</v>
      </c>
      <c r="G633" t="s">
        <v>84</v>
      </c>
      <c r="H633" s="2">
        <v>42</v>
      </c>
      <c r="I633" s="2" t="str">
        <f>IF(Employee_Sample_Data[[#This Row],[Age]]&lt;31,"Youth",IF(55&lt;Employee_Sample_Data[[#This Row],[Age]],"Adult","Old"))</f>
        <v>Old</v>
      </c>
      <c r="J633" s="3">
        <v>40511</v>
      </c>
      <c r="K633" s="4">
        <v>186725</v>
      </c>
      <c r="L633" s="5">
        <v>0.32</v>
      </c>
      <c r="M633" t="s">
        <v>92</v>
      </c>
      <c r="N633" t="s">
        <v>93</v>
      </c>
    </row>
    <row r="634" spans="1:15" x14ac:dyDescent="0.35">
      <c r="A634" s="1" t="s">
        <v>1962</v>
      </c>
      <c r="B634" t="s">
        <v>1963</v>
      </c>
      <c r="C634" t="s">
        <v>1982</v>
      </c>
      <c r="D634" t="s">
        <v>16</v>
      </c>
      <c r="E634" t="s">
        <v>17</v>
      </c>
      <c r="F634" t="s">
        <v>26</v>
      </c>
      <c r="G634" t="s">
        <v>27</v>
      </c>
      <c r="H634" s="2">
        <v>37</v>
      </c>
      <c r="I634" s="2" t="str">
        <f>IF(Employee_Sample_Data[[#This Row],[Age]]&lt;31,"Youth",IF(55&lt;Employee_Sample_Data[[#This Row],[Age]],"Adult","Old"))</f>
        <v>Old</v>
      </c>
      <c r="J634" s="3">
        <v>40511</v>
      </c>
      <c r="K634" s="4">
        <v>146961</v>
      </c>
      <c r="L634" s="5">
        <v>0.11</v>
      </c>
      <c r="M634" t="s">
        <v>20</v>
      </c>
      <c r="N634" t="s">
        <v>87</v>
      </c>
    </row>
    <row r="635" spans="1:15" x14ac:dyDescent="0.35">
      <c r="A635" s="1" t="s">
        <v>151</v>
      </c>
      <c r="B635" t="s">
        <v>152</v>
      </c>
      <c r="C635" t="s">
        <v>130</v>
      </c>
      <c r="D635" t="s">
        <v>16</v>
      </c>
      <c r="E635" t="s">
        <v>17</v>
      </c>
      <c r="F635" t="s">
        <v>26</v>
      </c>
      <c r="G635" t="s">
        <v>35</v>
      </c>
      <c r="H635" s="2">
        <v>40</v>
      </c>
      <c r="I635" s="2" t="str">
        <f>IF(Employee_Sample_Data[[#This Row],[Age]]&lt;31,"Youth",IF(55&lt;Employee_Sample_Data[[#This Row],[Age]],"Adult","Old"))</f>
        <v>Old</v>
      </c>
      <c r="J635" s="3">
        <v>40486</v>
      </c>
      <c r="K635" s="4">
        <v>92952</v>
      </c>
      <c r="L635" s="5">
        <v>0</v>
      </c>
      <c r="M635" t="s">
        <v>20</v>
      </c>
      <c r="N635" t="s">
        <v>21</v>
      </c>
    </row>
    <row r="636" spans="1:15" x14ac:dyDescent="0.35">
      <c r="A636" s="1" t="s">
        <v>898</v>
      </c>
      <c r="B636" t="s">
        <v>899</v>
      </c>
      <c r="C636" t="s">
        <v>32</v>
      </c>
      <c r="D636" t="s">
        <v>58</v>
      </c>
      <c r="E636" t="s">
        <v>34</v>
      </c>
      <c r="F636" t="s">
        <v>18</v>
      </c>
      <c r="G636" t="s">
        <v>27</v>
      </c>
      <c r="H636" s="2">
        <v>55</v>
      </c>
      <c r="I636" s="2" t="str">
        <f>IF(Employee_Sample_Data[[#This Row],[Age]]&lt;31,"Youth",IF(55&lt;Employee_Sample_Data[[#This Row],[Age]],"Adult","Old"))</f>
        <v>Old</v>
      </c>
      <c r="J636" s="3">
        <v>40468</v>
      </c>
      <c r="K636" s="4">
        <v>188727</v>
      </c>
      <c r="L636" s="5">
        <v>0.23</v>
      </c>
      <c r="M636" t="s">
        <v>28</v>
      </c>
      <c r="N636" t="s">
        <v>133</v>
      </c>
    </row>
    <row r="637" spans="1:15" x14ac:dyDescent="0.35">
      <c r="A637" s="1" t="s">
        <v>1036</v>
      </c>
      <c r="B637" t="s">
        <v>1037</v>
      </c>
      <c r="C637" t="s">
        <v>183</v>
      </c>
      <c r="D637" t="s">
        <v>64</v>
      </c>
      <c r="E637" t="s">
        <v>25</v>
      </c>
      <c r="F637" t="s">
        <v>18</v>
      </c>
      <c r="G637" t="s">
        <v>84</v>
      </c>
      <c r="H637" s="2">
        <v>58</v>
      </c>
      <c r="I637" s="2" t="str">
        <f>IF(Employee_Sample_Data[[#This Row],[Age]]&lt;31,"Youth",IF(55&lt;Employee_Sample_Data[[#This Row],[Age]],"Adult","Old"))</f>
        <v>Adult</v>
      </c>
      <c r="J637" s="3">
        <v>40463</v>
      </c>
      <c r="K637" s="4">
        <v>43001</v>
      </c>
      <c r="L637" s="5">
        <v>0</v>
      </c>
      <c r="M637" t="s">
        <v>20</v>
      </c>
      <c r="N637" t="s">
        <v>59</v>
      </c>
    </row>
    <row r="638" spans="1:15" x14ac:dyDescent="0.35">
      <c r="A638" s="1" t="s">
        <v>301</v>
      </c>
      <c r="B638" t="s">
        <v>1619</v>
      </c>
      <c r="C638" t="s">
        <v>206</v>
      </c>
      <c r="D638" t="s">
        <v>16</v>
      </c>
      <c r="E638" t="s">
        <v>17</v>
      </c>
      <c r="F638" t="s">
        <v>26</v>
      </c>
      <c r="G638" t="s">
        <v>35</v>
      </c>
      <c r="H638" s="2">
        <v>48</v>
      </c>
      <c r="I638" s="2" t="str">
        <f>IF(Employee_Sample_Data[[#This Row],[Age]]&lt;31,"Youth",IF(55&lt;Employee_Sample_Data[[#This Row],[Age]],"Adult","Old"))</f>
        <v>Old</v>
      </c>
      <c r="J638" s="3">
        <v>40435</v>
      </c>
      <c r="K638" s="4">
        <v>99335</v>
      </c>
      <c r="L638" s="5">
        <v>0</v>
      </c>
      <c r="M638" t="s">
        <v>20</v>
      </c>
      <c r="N638" t="s">
        <v>43</v>
      </c>
    </row>
    <row r="639" spans="1:15" x14ac:dyDescent="0.35">
      <c r="A639" s="1" t="s">
        <v>911</v>
      </c>
      <c r="B639" t="s">
        <v>1196</v>
      </c>
      <c r="C639" t="s">
        <v>32</v>
      </c>
      <c r="D639" t="s">
        <v>79</v>
      </c>
      <c r="E639" t="s">
        <v>48</v>
      </c>
      <c r="F639" t="s">
        <v>18</v>
      </c>
      <c r="G639" t="s">
        <v>27</v>
      </c>
      <c r="H639" s="2">
        <v>36</v>
      </c>
      <c r="I639" s="2" t="str">
        <f>IF(Employee_Sample_Data[[#This Row],[Age]]&lt;31,"Youth",IF(55&lt;Employee_Sample_Data[[#This Row],[Age]],"Adult","Old"))</f>
        <v>Old</v>
      </c>
      <c r="J639" s="3">
        <v>40434</v>
      </c>
      <c r="K639" s="4">
        <v>157070</v>
      </c>
      <c r="L639" s="5">
        <v>0.28000000000000003</v>
      </c>
      <c r="M639" t="s">
        <v>28</v>
      </c>
      <c r="N639" t="s">
        <v>29</v>
      </c>
    </row>
    <row r="640" spans="1:15" x14ac:dyDescent="0.35">
      <c r="A640" s="1" t="s">
        <v>827</v>
      </c>
      <c r="B640" t="s">
        <v>828</v>
      </c>
      <c r="C640" t="s">
        <v>24</v>
      </c>
      <c r="D640" t="s">
        <v>16</v>
      </c>
      <c r="E640" t="s">
        <v>34</v>
      </c>
      <c r="F640" t="s">
        <v>18</v>
      </c>
      <c r="G640" t="s">
        <v>27</v>
      </c>
      <c r="H640" s="2">
        <v>49</v>
      </c>
      <c r="I640" s="2" t="str">
        <f>IF(Employee_Sample_Data[[#This Row],[Age]]&lt;31,"Youth",IF(55&lt;Employee_Sample_Data[[#This Row],[Age]],"Adult","Old"))</f>
        <v>Old</v>
      </c>
      <c r="J640" s="3">
        <v>40431</v>
      </c>
      <c r="K640" s="4">
        <v>72826</v>
      </c>
      <c r="L640" s="5">
        <v>0</v>
      </c>
      <c r="M640" t="s">
        <v>28</v>
      </c>
      <c r="N640" t="s">
        <v>113</v>
      </c>
    </row>
    <row r="641" spans="1:15" x14ac:dyDescent="0.35">
      <c r="A641" s="1" t="s">
        <v>666</v>
      </c>
      <c r="B641" t="s">
        <v>667</v>
      </c>
      <c r="C641" t="s">
        <v>441</v>
      </c>
      <c r="D641" t="s">
        <v>16</v>
      </c>
      <c r="E641" t="s">
        <v>48</v>
      </c>
      <c r="F641" t="s">
        <v>18</v>
      </c>
      <c r="G641" t="s">
        <v>27</v>
      </c>
      <c r="H641" s="2">
        <v>45</v>
      </c>
      <c r="I641" s="2" t="str">
        <f>IF(Employee_Sample_Data[[#This Row],[Age]]&lt;31,"Youth",IF(55&lt;Employee_Sample_Data[[#This Row],[Age]],"Adult","Old"))</f>
        <v>Old</v>
      </c>
      <c r="J641" s="3">
        <v>40418</v>
      </c>
      <c r="K641" s="4">
        <v>82162</v>
      </c>
      <c r="L641" s="5">
        <v>0</v>
      </c>
      <c r="M641" t="s">
        <v>28</v>
      </c>
      <c r="N641" t="s">
        <v>113</v>
      </c>
      <c r="O641" s="3">
        <v>44107</v>
      </c>
    </row>
    <row r="642" spans="1:15" x14ac:dyDescent="0.35">
      <c r="A642" s="1" t="s">
        <v>1787</v>
      </c>
      <c r="B642" t="s">
        <v>1788</v>
      </c>
      <c r="C642" t="s">
        <v>484</v>
      </c>
      <c r="D642" t="s">
        <v>16</v>
      </c>
      <c r="E642" t="s">
        <v>25</v>
      </c>
      <c r="F642" t="s">
        <v>18</v>
      </c>
      <c r="G642" t="s">
        <v>35</v>
      </c>
      <c r="H642" s="2">
        <v>36</v>
      </c>
      <c r="I642" s="2" t="str">
        <f>IF(Employee_Sample_Data[[#This Row],[Age]]&lt;31,"Youth",IF(55&lt;Employee_Sample_Data[[#This Row],[Age]],"Adult","Old"))</f>
        <v>Old</v>
      </c>
      <c r="J642" s="3">
        <v>40413</v>
      </c>
      <c r="K642" s="4">
        <v>61310</v>
      </c>
      <c r="L642" s="5">
        <v>0</v>
      </c>
      <c r="M642" t="s">
        <v>20</v>
      </c>
      <c r="N642" t="s">
        <v>43</v>
      </c>
    </row>
    <row r="643" spans="1:15" x14ac:dyDescent="0.35">
      <c r="A643" s="1" t="s">
        <v>1194</v>
      </c>
      <c r="B643" t="s">
        <v>1195</v>
      </c>
      <c r="C643" t="s">
        <v>1982</v>
      </c>
      <c r="D643" t="s">
        <v>58</v>
      </c>
      <c r="E643" t="s">
        <v>34</v>
      </c>
      <c r="F643" t="s">
        <v>18</v>
      </c>
      <c r="G643" t="s">
        <v>35</v>
      </c>
      <c r="H643" s="2">
        <v>48</v>
      </c>
      <c r="I643" s="2" t="str">
        <f>IF(Employee_Sample_Data[[#This Row],[Age]]&lt;31,"Youth",IF(55&lt;Employee_Sample_Data[[#This Row],[Age]],"Adult","Old"))</f>
        <v>Old</v>
      </c>
      <c r="J643" s="3">
        <v>40389</v>
      </c>
      <c r="K643" s="4">
        <v>124774</v>
      </c>
      <c r="L643" s="5">
        <v>0.12</v>
      </c>
      <c r="M643" t="s">
        <v>20</v>
      </c>
      <c r="N643" t="s">
        <v>43</v>
      </c>
    </row>
    <row r="644" spans="1:15" x14ac:dyDescent="0.35">
      <c r="A644" s="1" t="s">
        <v>809</v>
      </c>
      <c r="B644" t="s">
        <v>810</v>
      </c>
      <c r="C644" t="s">
        <v>1982</v>
      </c>
      <c r="D644" t="s">
        <v>16</v>
      </c>
      <c r="E644" t="s">
        <v>17</v>
      </c>
      <c r="F644" t="s">
        <v>18</v>
      </c>
      <c r="G644" t="s">
        <v>27</v>
      </c>
      <c r="H644" s="2">
        <v>60</v>
      </c>
      <c r="I644" s="2" t="str">
        <f>IF(Employee_Sample_Data[[#This Row],[Age]]&lt;31,"Youth",IF(55&lt;Employee_Sample_Data[[#This Row],[Age]],"Adult","Old"))</f>
        <v>Adult</v>
      </c>
      <c r="J644" s="3">
        <v>40383</v>
      </c>
      <c r="K644" s="4">
        <v>126911</v>
      </c>
      <c r="L644" s="5">
        <v>0.1</v>
      </c>
      <c r="M644" t="s">
        <v>28</v>
      </c>
      <c r="N644" t="s">
        <v>73</v>
      </c>
    </row>
    <row r="645" spans="1:15" x14ac:dyDescent="0.35">
      <c r="A645" s="1" t="s">
        <v>1085</v>
      </c>
      <c r="B645" t="s">
        <v>1086</v>
      </c>
      <c r="C645" t="s">
        <v>1982</v>
      </c>
      <c r="D645" t="s">
        <v>33</v>
      </c>
      <c r="E645" t="s">
        <v>25</v>
      </c>
      <c r="F645" t="s">
        <v>26</v>
      </c>
      <c r="G645" t="s">
        <v>84</v>
      </c>
      <c r="H645" s="2">
        <v>46</v>
      </c>
      <c r="I645" s="2" t="str">
        <f>IF(Employee_Sample_Data[[#This Row],[Age]]&lt;31,"Youth",IF(55&lt;Employee_Sample_Data[[#This Row],[Age]],"Adult","Old"))</f>
        <v>Old</v>
      </c>
      <c r="J645" s="3">
        <v>40378</v>
      </c>
      <c r="K645" s="4">
        <v>134881</v>
      </c>
      <c r="L645" s="5">
        <v>0.15</v>
      </c>
      <c r="M645" t="s">
        <v>92</v>
      </c>
      <c r="N645" t="s">
        <v>93</v>
      </c>
    </row>
    <row r="646" spans="1:15" x14ac:dyDescent="0.35">
      <c r="A646" s="1" t="s">
        <v>52</v>
      </c>
      <c r="B646" t="s">
        <v>624</v>
      </c>
      <c r="C646" t="s">
        <v>177</v>
      </c>
      <c r="D646" t="s">
        <v>68</v>
      </c>
      <c r="E646" t="s">
        <v>34</v>
      </c>
      <c r="F646" t="s">
        <v>26</v>
      </c>
      <c r="G646" t="s">
        <v>35</v>
      </c>
      <c r="H646" s="2">
        <v>38</v>
      </c>
      <c r="I646" s="2" t="str">
        <f>IF(Employee_Sample_Data[[#This Row],[Age]]&lt;31,"Youth",IF(55&lt;Employee_Sample_Data[[#This Row],[Age]],"Adult","Old"))</f>
        <v>Old</v>
      </c>
      <c r="J646" s="3">
        <v>40360</v>
      </c>
      <c r="K646" s="4">
        <v>78237</v>
      </c>
      <c r="L646" s="5">
        <v>0</v>
      </c>
      <c r="M646" t="s">
        <v>20</v>
      </c>
      <c r="N646" t="s">
        <v>43</v>
      </c>
    </row>
    <row r="647" spans="1:15" x14ac:dyDescent="0.35">
      <c r="A647" s="1" t="s">
        <v>1613</v>
      </c>
      <c r="B647" t="s">
        <v>1614</v>
      </c>
      <c r="C647" t="s">
        <v>51</v>
      </c>
      <c r="D647" t="s">
        <v>33</v>
      </c>
      <c r="E647" t="s">
        <v>34</v>
      </c>
      <c r="F647" t="s">
        <v>26</v>
      </c>
      <c r="G647" t="s">
        <v>35</v>
      </c>
      <c r="H647" s="2">
        <v>60</v>
      </c>
      <c r="I647" s="2" t="str">
        <f>IF(Employee_Sample_Data[[#This Row],[Age]]&lt;31,"Youth",IF(55&lt;Employee_Sample_Data[[#This Row],[Age]],"Adult","Old"))</f>
        <v>Adult</v>
      </c>
      <c r="J647" s="3">
        <v>40344</v>
      </c>
      <c r="K647" s="4">
        <v>106578</v>
      </c>
      <c r="L647" s="5">
        <v>0.09</v>
      </c>
      <c r="M647" t="s">
        <v>20</v>
      </c>
      <c r="N647" t="s">
        <v>55</v>
      </c>
    </row>
    <row r="648" spans="1:15" x14ac:dyDescent="0.35">
      <c r="A648" s="1" t="s">
        <v>843</v>
      </c>
      <c r="B648" t="s">
        <v>844</v>
      </c>
      <c r="C648" t="s">
        <v>32</v>
      </c>
      <c r="D648" t="s">
        <v>58</v>
      </c>
      <c r="E648" t="s">
        <v>25</v>
      </c>
      <c r="F648" t="s">
        <v>26</v>
      </c>
      <c r="G648" t="s">
        <v>27</v>
      </c>
      <c r="H648" s="2">
        <v>55</v>
      </c>
      <c r="I648" s="2" t="str">
        <f>IF(Employee_Sample_Data[[#This Row],[Age]]&lt;31,"Youth",IF(55&lt;Employee_Sample_Data[[#This Row],[Age]],"Adult","Old"))</f>
        <v>Old</v>
      </c>
      <c r="J648" s="3">
        <v>40340</v>
      </c>
      <c r="K648" s="4">
        <v>187389</v>
      </c>
      <c r="L648" s="5">
        <v>0.25</v>
      </c>
      <c r="M648" t="s">
        <v>28</v>
      </c>
      <c r="N648" t="s">
        <v>133</v>
      </c>
    </row>
    <row r="649" spans="1:15" x14ac:dyDescent="0.35">
      <c r="A649" s="1" t="s">
        <v>1371</v>
      </c>
      <c r="B649" t="s">
        <v>1372</v>
      </c>
      <c r="C649" t="s">
        <v>123</v>
      </c>
      <c r="D649" t="s">
        <v>47</v>
      </c>
      <c r="E649" t="s">
        <v>17</v>
      </c>
      <c r="F649" t="s">
        <v>26</v>
      </c>
      <c r="G649" t="s">
        <v>27</v>
      </c>
      <c r="H649" s="2">
        <v>41</v>
      </c>
      <c r="I649" s="2" t="str">
        <f>IF(Employee_Sample_Data[[#This Row],[Age]]&lt;31,"Youth",IF(55&lt;Employee_Sample_Data[[#This Row],[Age]],"Adult","Old"))</f>
        <v>Old</v>
      </c>
      <c r="J649" s="3">
        <v>40333</v>
      </c>
      <c r="K649" s="4">
        <v>72425</v>
      </c>
      <c r="L649" s="5">
        <v>0</v>
      </c>
      <c r="M649" t="s">
        <v>28</v>
      </c>
      <c r="N649" t="s">
        <v>113</v>
      </c>
    </row>
    <row r="650" spans="1:15" x14ac:dyDescent="0.35">
      <c r="A650" s="1" t="s">
        <v>1973</v>
      </c>
      <c r="B650" t="s">
        <v>1974</v>
      </c>
      <c r="C650" t="s">
        <v>54</v>
      </c>
      <c r="D650" t="s">
        <v>33</v>
      </c>
      <c r="E650" t="s">
        <v>34</v>
      </c>
      <c r="F650" t="s">
        <v>18</v>
      </c>
      <c r="G650" t="s">
        <v>27</v>
      </c>
      <c r="H650" s="2">
        <v>44</v>
      </c>
      <c r="I650" s="2" t="str">
        <f>IF(Employee_Sample_Data[[#This Row],[Age]]&lt;31,"Youth",IF(55&lt;Employee_Sample_Data[[#This Row],[Age]],"Adult","Old"))</f>
        <v>Old</v>
      </c>
      <c r="J650" s="3">
        <v>40329</v>
      </c>
      <c r="K650" s="4">
        <v>47387</v>
      </c>
      <c r="L650" s="5">
        <v>0</v>
      </c>
      <c r="M650" t="s">
        <v>28</v>
      </c>
      <c r="N650" t="s">
        <v>133</v>
      </c>
      <c r="O650" s="3">
        <v>43108</v>
      </c>
    </row>
    <row r="651" spans="1:15" x14ac:dyDescent="0.35">
      <c r="A651" s="1" t="s">
        <v>1412</v>
      </c>
      <c r="B651" t="s">
        <v>1413</v>
      </c>
      <c r="C651" t="s">
        <v>32</v>
      </c>
      <c r="D651" t="s">
        <v>64</v>
      </c>
      <c r="E651" t="s">
        <v>34</v>
      </c>
      <c r="F651" t="s">
        <v>18</v>
      </c>
      <c r="G651" t="s">
        <v>35</v>
      </c>
      <c r="H651" s="2">
        <v>41</v>
      </c>
      <c r="I651" s="2" t="str">
        <f>IF(Employee_Sample_Data[[#This Row],[Age]]&lt;31,"Youth",IF(55&lt;Employee_Sample_Data[[#This Row],[Age]],"Adult","Old"))</f>
        <v>Old</v>
      </c>
      <c r="J651" s="3">
        <v>40319</v>
      </c>
      <c r="K651" s="4">
        <v>153275</v>
      </c>
      <c r="L651" s="5">
        <v>0.24</v>
      </c>
      <c r="M651" t="s">
        <v>20</v>
      </c>
      <c r="N651" t="s">
        <v>87</v>
      </c>
    </row>
    <row r="652" spans="1:15" x14ac:dyDescent="0.35">
      <c r="A652" s="1" t="s">
        <v>1581</v>
      </c>
      <c r="B652" t="s">
        <v>1582</v>
      </c>
      <c r="C652" t="s">
        <v>123</v>
      </c>
      <c r="D652" t="s">
        <v>47</v>
      </c>
      <c r="E652" t="s">
        <v>48</v>
      </c>
      <c r="F652" t="s">
        <v>18</v>
      </c>
      <c r="G652" t="s">
        <v>27</v>
      </c>
      <c r="H652" s="2">
        <v>42</v>
      </c>
      <c r="I652" s="2" t="str">
        <f>IF(Employee_Sample_Data[[#This Row],[Age]]&lt;31,"Youth",IF(55&lt;Employee_Sample_Data[[#This Row],[Age]],"Adult","Old"))</f>
        <v>Old</v>
      </c>
      <c r="J652" s="3">
        <v>40307</v>
      </c>
      <c r="K652" s="4">
        <v>67743</v>
      </c>
      <c r="L652" s="5">
        <v>0</v>
      </c>
      <c r="M652" t="s">
        <v>28</v>
      </c>
      <c r="N652" t="s">
        <v>113</v>
      </c>
      <c r="O652" s="3">
        <v>41998</v>
      </c>
    </row>
    <row r="653" spans="1:15" x14ac:dyDescent="0.35">
      <c r="A653" s="1" t="s">
        <v>1720</v>
      </c>
      <c r="B653" t="s">
        <v>1721</v>
      </c>
      <c r="C653" t="s">
        <v>1982</v>
      </c>
      <c r="D653" t="s">
        <v>64</v>
      </c>
      <c r="E653" t="s">
        <v>48</v>
      </c>
      <c r="F653" t="s">
        <v>26</v>
      </c>
      <c r="G653" t="s">
        <v>27</v>
      </c>
      <c r="H653" s="2">
        <v>45</v>
      </c>
      <c r="I653" s="2" t="str">
        <f>IF(Employee_Sample_Data[[#This Row],[Age]]&lt;31,"Youth",IF(55&lt;Employee_Sample_Data[[#This Row],[Age]],"Adult","Old"))</f>
        <v>Old</v>
      </c>
      <c r="J653" s="3">
        <v>40305</v>
      </c>
      <c r="K653" s="4">
        <v>145093</v>
      </c>
      <c r="L653" s="5">
        <v>0.12</v>
      </c>
      <c r="M653" t="s">
        <v>20</v>
      </c>
      <c r="N653" t="s">
        <v>36</v>
      </c>
    </row>
    <row r="654" spans="1:15" x14ac:dyDescent="0.35">
      <c r="A654" s="1" t="s">
        <v>751</v>
      </c>
      <c r="B654" t="s">
        <v>752</v>
      </c>
      <c r="C654" t="s">
        <v>51</v>
      </c>
      <c r="D654" t="s">
        <v>33</v>
      </c>
      <c r="E654" t="s">
        <v>34</v>
      </c>
      <c r="F654" t="s">
        <v>18</v>
      </c>
      <c r="G654" t="s">
        <v>84</v>
      </c>
      <c r="H654" s="2">
        <v>55</v>
      </c>
      <c r="I654" s="2" t="str">
        <f>IF(Employee_Sample_Data[[#This Row],[Age]]&lt;31,"Youth",IF(55&lt;Employee_Sample_Data[[#This Row],[Age]],"Adult","Old"))</f>
        <v>Old</v>
      </c>
      <c r="J654" s="3">
        <v>40297</v>
      </c>
      <c r="K654" s="4">
        <v>111038</v>
      </c>
      <c r="L654" s="5">
        <v>0.05</v>
      </c>
      <c r="M654" t="s">
        <v>92</v>
      </c>
      <c r="N654" t="s">
        <v>217</v>
      </c>
    </row>
    <row r="655" spans="1:15" x14ac:dyDescent="0.35">
      <c r="A655" s="1" t="s">
        <v>1312</v>
      </c>
      <c r="B655" t="s">
        <v>1313</v>
      </c>
      <c r="C655" t="s">
        <v>51</v>
      </c>
      <c r="D655" t="s">
        <v>33</v>
      </c>
      <c r="E655" t="s">
        <v>34</v>
      </c>
      <c r="F655" t="s">
        <v>18</v>
      </c>
      <c r="G655" t="s">
        <v>19</v>
      </c>
      <c r="H655" s="2">
        <v>61</v>
      </c>
      <c r="I655" s="2" t="str">
        <f>IF(Employee_Sample_Data[[#This Row],[Age]]&lt;31,"Youth",IF(55&lt;Employee_Sample_Data[[#This Row],[Age]],"Adult","Old"))</f>
        <v>Adult</v>
      </c>
      <c r="J655" s="3">
        <v>40293</v>
      </c>
      <c r="K655" s="4">
        <v>110302</v>
      </c>
      <c r="L655" s="5">
        <v>0.06</v>
      </c>
      <c r="M655" t="s">
        <v>20</v>
      </c>
      <c r="N655" t="s">
        <v>55</v>
      </c>
    </row>
    <row r="656" spans="1:15" x14ac:dyDescent="0.35">
      <c r="A656" s="1" t="s">
        <v>1069</v>
      </c>
      <c r="B656" t="s">
        <v>1070</v>
      </c>
      <c r="C656" t="s">
        <v>51</v>
      </c>
      <c r="D656" t="s">
        <v>58</v>
      </c>
      <c r="E656" t="s">
        <v>34</v>
      </c>
      <c r="F656" t="s">
        <v>18</v>
      </c>
      <c r="G656" t="s">
        <v>84</v>
      </c>
      <c r="H656" s="2">
        <v>46</v>
      </c>
      <c r="I656" s="2" t="str">
        <f>IF(Employee_Sample_Data[[#This Row],[Age]]&lt;31,"Youth",IF(55&lt;Employee_Sample_Data[[#This Row],[Age]],"Adult","Old"))</f>
        <v>Old</v>
      </c>
      <c r="J656" s="3">
        <v>40292</v>
      </c>
      <c r="K656" s="4">
        <v>102636</v>
      </c>
      <c r="L656" s="5">
        <v>0.06</v>
      </c>
      <c r="M656" t="s">
        <v>20</v>
      </c>
      <c r="N656" t="s">
        <v>21</v>
      </c>
    </row>
    <row r="657" spans="1:15" x14ac:dyDescent="0.35">
      <c r="A657" s="1" t="s">
        <v>1606</v>
      </c>
      <c r="B657" t="s">
        <v>1607</v>
      </c>
      <c r="C657" t="s">
        <v>123</v>
      </c>
      <c r="D657" t="s">
        <v>47</v>
      </c>
      <c r="E657" t="s">
        <v>17</v>
      </c>
      <c r="F657" t="s">
        <v>26</v>
      </c>
      <c r="G657" t="s">
        <v>35</v>
      </c>
      <c r="H657" s="2">
        <v>37</v>
      </c>
      <c r="I657" s="2" t="str">
        <f>IF(Employee_Sample_Data[[#This Row],[Age]]&lt;31,"Youth",IF(55&lt;Employee_Sample_Data[[#This Row],[Age]],"Adult","Old"))</f>
        <v>Old</v>
      </c>
      <c r="J657" s="3">
        <v>40291</v>
      </c>
      <c r="K657" s="4">
        <v>57531</v>
      </c>
      <c r="L657" s="5">
        <v>0</v>
      </c>
      <c r="M657" t="s">
        <v>20</v>
      </c>
      <c r="N657" t="s">
        <v>36</v>
      </c>
    </row>
    <row r="658" spans="1:15" x14ac:dyDescent="0.35">
      <c r="A658" s="1" t="s">
        <v>1439</v>
      </c>
      <c r="B658" t="s">
        <v>1440</v>
      </c>
      <c r="C658" t="s">
        <v>371</v>
      </c>
      <c r="D658" t="s">
        <v>16</v>
      </c>
      <c r="E658" t="s">
        <v>34</v>
      </c>
      <c r="F658" t="s">
        <v>18</v>
      </c>
      <c r="G658" t="s">
        <v>84</v>
      </c>
      <c r="H658" s="2">
        <v>43</v>
      </c>
      <c r="I658" s="2" t="str">
        <f>IF(Employee_Sample_Data[[#This Row],[Age]]&lt;31,"Youth",IF(55&lt;Employee_Sample_Data[[#This Row],[Age]],"Adult","Old"))</f>
        <v>Old</v>
      </c>
      <c r="J658" s="3">
        <v>40290</v>
      </c>
      <c r="K658" s="4">
        <v>76912</v>
      </c>
      <c r="L658" s="5">
        <v>0</v>
      </c>
      <c r="M658" t="s">
        <v>92</v>
      </c>
      <c r="N658" t="s">
        <v>217</v>
      </c>
    </row>
    <row r="659" spans="1:15" x14ac:dyDescent="0.35">
      <c r="A659" s="1" t="s">
        <v>1256</v>
      </c>
      <c r="B659" t="s">
        <v>1257</v>
      </c>
      <c r="C659" t="s">
        <v>54</v>
      </c>
      <c r="D659" t="s">
        <v>58</v>
      </c>
      <c r="E659" t="s">
        <v>25</v>
      </c>
      <c r="F659" t="s">
        <v>26</v>
      </c>
      <c r="G659" t="s">
        <v>84</v>
      </c>
      <c r="H659" s="2">
        <v>58</v>
      </c>
      <c r="I659" s="2" t="str">
        <f>IF(Employee_Sample_Data[[#This Row],[Age]]&lt;31,"Youth",IF(55&lt;Employee_Sample_Data[[#This Row],[Age]],"Adult","Old"))</f>
        <v>Adult</v>
      </c>
      <c r="J659" s="3">
        <v>40287</v>
      </c>
      <c r="K659" s="4">
        <v>56350</v>
      </c>
      <c r="L659" s="5">
        <v>0</v>
      </c>
      <c r="M659" t="s">
        <v>92</v>
      </c>
      <c r="N659" t="s">
        <v>98</v>
      </c>
    </row>
    <row r="660" spans="1:15" x14ac:dyDescent="0.35">
      <c r="A660" s="1" t="s">
        <v>1504</v>
      </c>
      <c r="B660" t="s">
        <v>1505</v>
      </c>
      <c r="C660" t="s">
        <v>1982</v>
      </c>
      <c r="D660" t="s">
        <v>33</v>
      </c>
      <c r="E660" t="s">
        <v>34</v>
      </c>
      <c r="F660" t="s">
        <v>26</v>
      </c>
      <c r="G660" t="s">
        <v>27</v>
      </c>
      <c r="H660" s="2">
        <v>44</v>
      </c>
      <c r="I660" s="2" t="str">
        <f>IF(Employee_Sample_Data[[#This Row],[Age]]&lt;31,"Youth",IF(55&lt;Employee_Sample_Data[[#This Row],[Age]],"Adult","Old"))</f>
        <v>Old</v>
      </c>
      <c r="J660" s="3">
        <v>40274</v>
      </c>
      <c r="K660" s="4">
        <v>142878</v>
      </c>
      <c r="L660" s="5">
        <v>0.12</v>
      </c>
      <c r="M660" t="s">
        <v>20</v>
      </c>
      <c r="N660" t="s">
        <v>87</v>
      </c>
    </row>
    <row r="661" spans="1:15" x14ac:dyDescent="0.35">
      <c r="A661" s="1" t="s">
        <v>992</v>
      </c>
      <c r="B661" t="s">
        <v>993</v>
      </c>
      <c r="C661" t="s">
        <v>24</v>
      </c>
      <c r="D661" t="s">
        <v>16</v>
      </c>
      <c r="E661" t="s">
        <v>34</v>
      </c>
      <c r="F661" t="s">
        <v>18</v>
      </c>
      <c r="G661" t="s">
        <v>35</v>
      </c>
      <c r="H661" s="2">
        <v>59</v>
      </c>
      <c r="I661" s="2" t="str">
        <f>IF(Employee_Sample_Data[[#This Row],[Age]]&lt;31,"Youth",IF(55&lt;Employee_Sample_Data[[#This Row],[Age]],"Adult","Old"))</f>
        <v>Adult</v>
      </c>
      <c r="J661" s="3">
        <v>40272</v>
      </c>
      <c r="K661" s="4">
        <v>76027</v>
      </c>
      <c r="L661" s="5">
        <v>0</v>
      </c>
      <c r="M661" t="s">
        <v>20</v>
      </c>
      <c r="N661" t="s">
        <v>21</v>
      </c>
    </row>
    <row r="662" spans="1:15" x14ac:dyDescent="0.35">
      <c r="A662" s="1" t="s">
        <v>1735</v>
      </c>
      <c r="B662" t="s">
        <v>1736</v>
      </c>
      <c r="C662" t="s">
        <v>461</v>
      </c>
      <c r="D662" t="s">
        <v>16</v>
      </c>
      <c r="E662" t="s">
        <v>25</v>
      </c>
      <c r="F662" t="s">
        <v>26</v>
      </c>
      <c r="G662" t="s">
        <v>27</v>
      </c>
      <c r="H662" s="2">
        <v>45</v>
      </c>
      <c r="I662" s="2" t="str">
        <f>IF(Employee_Sample_Data[[#This Row],[Age]]&lt;31,"Youth",IF(55&lt;Employee_Sample_Data[[#This Row],[Age]],"Adult","Old"))</f>
        <v>Old</v>
      </c>
      <c r="J662" s="3">
        <v>40253</v>
      </c>
      <c r="K662" s="4">
        <v>88182</v>
      </c>
      <c r="L662" s="5">
        <v>0</v>
      </c>
      <c r="M662" t="s">
        <v>28</v>
      </c>
      <c r="N662" t="s">
        <v>133</v>
      </c>
    </row>
    <row r="663" spans="1:15" x14ac:dyDescent="0.35">
      <c r="A663" s="1" t="s">
        <v>1885</v>
      </c>
      <c r="B663" t="s">
        <v>1886</v>
      </c>
      <c r="C663" t="s">
        <v>1982</v>
      </c>
      <c r="D663" t="s">
        <v>64</v>
      </c>
      <c r="E663" t="s">
        <v>34</v>
      </c>
      <c r="F663" t="s">
        <v>18</v>
      </c>
      <c r="G663" t="s">
        <v>27</v>
      </c>
      <c r="H663" s="2">
        <v>36</v>
      </c>
      <c r="I663" s="2" t="str">
        <f>IF(Employee_Sample_Data[[#This Row],[Age]]&lt;31,"Youth",IF(55&lt;Employee_Sample_Data[[#This Row],[Age]],"Adult","Old"))</f>
        <v>Old</v>
      </c>
      <c r="J663" s="3">
        <v>40248</v>
      </c>
      <c r="K663" s="4">
        <v>134006</v>
      </c>
      <c r="L663" s="5">
        <v>0.13</v>
      </c>
      <c r="M663" t="s">
        <v>28</v>
      </c>
      <c r="N663" t="s">
        <v>113</v>
      </c>
    </row>
    <row r="664" spans="1:15" x14ac:dyDescent="0.35">
      <c r="A664" s="1" t="s">
        <v>1005</v>
      </c>
      <c r="B664" t="s">
        <v>1006</v>
      </c>
      <c r="C664" t="s">
        <v>484</v>
      </c>
      <c r="D664" t="s">
        <v>16</v>
      </c>
      <c r="E664" t="s">
        <v>17</v>
      </c>
      <c r="F664" t="s">
        <v>26</v>
      </c>
      <c r="G664" t="s">
        <v>27</v>
      </c>
      <c r="H664" s="2">
        <v>45</v>
      </c>
      <c r="I664" s="2" t="str">
        <f>IF(Employee_Sample_Data[[#This Row],[Age]]&lt;31,"Youth",IF(55&lt;Employee_Sample_Data[[#This Row],[Age]],"Adult","Old"))</f>
        <v>Old</v>
      </c>
      <c r="J664" s="3">
        <v>40235</v>
      </c>
      <c r="K664" s="4">
        <v>90770</v>
      </c>
      <c r="L664" s="5">
        <v>0</v>
      </c>
      <c r="M664" t="s">
        <v>20</v>
      </c>
      <c r="N664" t="s">
        <v>87</v>
      </c>
    </row>
    <row r="665" spans="1:15" x14ac:dyDescent="0.35">
      <c r="A665" s="1" t="s">
        <v>1242</v>
      </c>
      <c r="B665" t="s">
        <v>1243</v>
      </c>
      <c r="C665" t="s">
        <v>51</v>
      </c>
      <c r="D665" t="s">
        <v>64</v>
      </c>
      <c r="E665" t="s">
        <v>34</v>
      </c>
      <c r="F665" t="s">
        <v>18</v>
      </c>
      <c r="G665" t="s">
        <v>84</v>
      </c>
      <c r="H665" s="2">
        <v>55</v>
      </c>
      <c r="I665" s="2" t="str">
        <f>IF(Employee_Sample_Data[[#This Row],[Age]]&lt;31,"Youth",IF(55&lt;Employee_Sample_Data[[#This Row],[Age]],"Adult","Old"))</f>
        <v>Old</v>
      </c>
      <c r="J665" s="3">
        <v>40233</v>
      </c>
      <c r="K665" s="4">
        <v>102839</v>
      </c>
      <c r="L665" s="5">
        <v>0.05</v>
      </c>
      <c r="M665" t="s">
        <v>20</v>
      </c>
      <c r="N665" t="s">
        <v>55</v>
      </c>
    </row>
    <row r="666" spans="1:15" x14ac:dyDescent="0.35">
      <c r="A666" s="1" t="s">
        <v>823</v>
      </c>
      <c r="B666" t="s">
        <v>824</v>
      </c>
      <c r="C666" t="s">
        <v>112</v>
      </c>
      <c r="D666" t="s">
        <v>68</v>
      </c>
      <c r="E666" t="s">
        <v>17</v>
      </c>
      <c r="F666" t="s">
        <v>18</v>
      </c>
      <c r="G666" t="s">
        <v>35</v>
      </c>
      <c r="H666" s="2">
        <v>61</v>
      </c>
      <c r="I666" s="2" t="str">
        <f>IF(Employee_Sample_Data[[#This Row],[Age]]&lt;31,"Youth",IF(55&lt;Employee_Sample_Data[[#This Row],[Age]],"Adult","Old"))</f>
        <v>Adult</v>
      </c>
      <c r="J666" s="3">
        <v>40193</v>
      </c>
      <c r="K666" s="4">
        <v>98110</v>
      </c>
      <c r="L666" s="5">
        <v>0.13</v>
      </c>
      <c r="M666" t="s">
        <v>20</v>
      </c>
      <c r="N666" t="s">
        <v>36</v>
      </c>
    </row>
    <row r="667" spans="1:15" x14ac:dyDescent="0.35">
      <c r="A667" s="1" t="s">
        <v>311</v>
      </c>
      <c r="B667" t="s">
        <v>312</v>
      </c>
      <c r="C667" t="s">
        <v>51</v>
      </c>
      <c r="D667" t="s">
        <v>33</v>
      </c>
      <c r="E667" t="s">
        <v>48</v>
      </c>
      <c r="F667" t="s">
        <v>26</v>
      </c>
      <c r="G667" t="s">
        <v>27</v>
      </c>
      <c r="H667" s="2">
        <v>39</v>
      </c>
      <c r="I667" s="2" t="str">
        <f>IF(Employee_Sample_Data[[#This Row],[Age]]&lt;31,"Youth",IF(55&lt;Employee_Sample_Data[[#This Row],[Age]],"Adult","Old"))</f>
        <v>Old</v>
      </c>
      <c r="J667" s="3">
        <v>40192</v>
      </c>
      <c r="K667" s="4">
        <v>103504</v>
      </c>
      <c r="L667" s="5">
        <v>7.0000000000000007E-2</v>
      </c>
      <c r="M667" t="s">
        <v>28</v>
      </c>
      <c r="N667" t="s">
        <v>133</v>
      </c>
    </row>
    <row r="668" spans="1:15" x14ac:dyDescent="0.35">
      <c r="A668" s="1" t="s">
        <v>1223</v>
      </c>
      <c r="B668" t="s">
        <v>1224</v>
      </c>
      <c r="C668" t="s">
        <v>107</v>
      </c>
      <c r="D668" t="s">
        <v>68</v>
      </c>
      <c r="E668" t="s">
        <v>17</v>
      </c>
      <c r="F668" t="s">
        <v>26</v>
      </c>
      <c r="G668" t="s">
        <v>27</v>
      </c>
      <c r="H668" s="2">
        <v>59</v>
      </c>
      <c r="I668" s="2" t="str">
        <f>IF(Employee_Sample_Data[[#This Row],[Age]]&lt;31,"Youth",IF(55&lt;Employee_Sample_Data[[#This Row],[Age]],"Adult","Old"))</f>
        <v>Adult</v>
      </c>
      <c r="J668" s="3">
        <v>40170</v>
      </c>
      <c r="K668" s="4">
        <v>78006</v>
      </c>
      <c r="L668" s="5">
        <v>0</v>
      </c>
      <c r="M668" t="s">
        <v>20</v>
      </c>
      <c r="N668" t="s">
        <v>55</v>
      </c>
    </row>
    <row r="669" spans="1:15" x14ac:dyDescent="0.35">
      <c r="A669" s="1" t="s">
        <v>915</v>
      </c>
      <c r="B669" t="s">
        <v>916</v>
      </c>
      <c r="C669" t="s">
        <v>51</v>
      </c>
      <c r="D669" t="s">
        <v>64</v>
      </c>
      <c r="E669" t="s">
        <v>25</v>
      </c>
      <c r="F669" t="s">
        <v>26</v>
      </c>
      <c r="G669" t="s">
        <v>27</v>
      </c>
      <c r="H669" s="2">
        <v>42</v>
      </c>
      <c r="I669" s="2" t="str">
        <f>IF(Employee_Sample_Data[[#This Row],[Age]]&lt;31,"Youth",IF(55&lt;Employee_Sample_Data[[#This Row],[Age]],"Adult","Old"))</f>
        <v>Old</v>
      </c>
      <c r="J669" s="3">
        <v>40159</v>
      </c>
      <c r="K669" s="4">
        <v>114242</v>
      </c>
      <c r="L669" s="5">
        <v>0.08</v>
      </c>
      <c r="M669" t="s">
        <v>20</v>
      </c>
      <c r="N669" t="s">
        <v>43</v>
      </c>
    </row>
    <row r="670" spans="1:15" x14ac:dyDescent="0.35">
      <c r="A670" s="1" t="s">
        <v>198</v>
      </c>
      <c r="B670" t="s">
        <v>199</v>
      </c>
      <c r="C670" t="s">
        <v>163</v>
      </c>
      <c r="D670" t="s">
        <v>64</v>
      </c>
      <c r="E670" t="s">
        <v>34</v>
      </c>
      <c r="F670" t="s">
        <v>18</v>
      </c>
      <c r="G670" t="s">
        <v>35</v>
      </c>
      <c r="H670" s="2">
        <v>41</v>
      </c>
      <c r="I670" s="2" t="str">
        <f>IF(Employee_Sample_Data[[#This Row],[Age]]&lt;31,"Youth",IF(55&lt;Employee_Sample_Data[[#This Row],[Age]],"Adult","Old"))</f>
        <v>Old</v>
      </c>
      <c r="J670" s="3">
        <v>40109</v>
      </c>
      <c r="K670" s="4">
        <v>54415</v>
      </c>
      <c r="L670" s="5">
        <v>0</v>
      </c>
      <c r="M670" t="s">
        <v>20</v>
      </c>
      <c r="N670" t="s">
        <v>21</v>
      </c>
      <c r="O670" s="3">
        <v>41661</v>
      </c>
    </row>
    <row r="671" spans="1:15" x14ac:dyDescent="0.35">
      <c r="A671" s="1" t="s">
        <v>1763</v>
      </c>
      <c r="B671" t="s">
        <v>1764</v>
      </c>
      <c r="C671" t="s">
        <v>42</v>
      </c>
      <c r="D671" t="s">
        <v>58</v>
      </c>
      <c r="E671" t="s">
        <v>17</v>
      </c>
      <c r="F671" t="s">
        <v>26</v>
      </c>
      <c r="G671" t="s">
        <v>27</v>
      </c>
      <c r="H671" s="2">
        <v>50</v>
      </c>
      <c r="I671" s="2" t="str">
        <f>IF(Employee_Sample_Data[[#This Row],[Age]]&lt;31,"Youth",IF(55&lt;Employee_Sample_Data[[#This Row],[Age]],"Adult","Old"))</f>
        <v>Old</v>
      </c>
      <c r="J671" s="3">
        <v>40109</v>
      </c>
      <c r="K671" s="4">
        <v>79447</v>
      </c>
      <c r="L671" s="5">
        <v>0</v>
      </c>
      <c r="M671" t="s">
        <v>28</v>
      </c>
      <c r="N671" t="s">
        <v>73</v>
      </c>
    </row>
    <row r="672" spans="1:15" x14ac:dyDescent="0.35">
      <c r="A672" s="1" t="s">
        <v>1887</v>
      </c>
      <c r="B672" t="s">
        <v>1888</v>
      </c>
      <c r="C672" t="s">
        <v>51</v>
      </c>
      <c r="D672" t="s">
        <v>33</v>
      </c>
      <c r="E672" t="s">
        <v>48</v>
      </c>
      <c r="F672" t="s">
        <v>18</v>
      </c>
      <c r="G672" t="s">
        <v>27</v>
      </c>
      <c r="H672" s="2">
        <v>61</v>
      </c>
      <c r="I672" s="2" t="str">
        <f>IF(Employee_Sample_Data[[#This Row],[Age]]&lt;31,"Youth",IF(55&lt;Employee_Sample_Data[[#This Row],[Age]],"Adult","Old"))</f>
        <v>Adult</v>
      </c>
      <c r="J672" s="3">
        <v>40092</v>
      </c>
      <c r="K672" s="4">
        <v>103096</v>
      </c>
      <c r="L672" s="5">
        <v>7.0000000000000007E-2</v>
      </c>
      <c r="M672" t="s">
        <v>28</v>
      </c>
      <c r="N672" t="s">
        <v>113</v>
      </c>
    </row>
    <row r="673" spans="1:15" x14ac:dyDescent="0.35">
      <c r="A673" s="1" t="s">
        <v>1463</v>
      </c>
      <c r="B673" t="s">
        <v>1464</v>
      </c>
      <c r="C673" t="s">
        <v>51</v>
      </c>
      <c r="D673" t="s">
        <v>33</v>
      </c>
      <c r="E673" t="s">
        <v>48</v>
      </c>
      <c r="F673" t="s">
        <v>26</v>
      </c>
      <c r="G673" t="s">
        <v>27</v>
      </c>
      <c r="H673" s="2">
        <v>52</v>
      </c>
      <c r="I673" s="2" t="str">
        <f>IF(Employee_Sample_Data[[#This Row],[Age]]&lt;31,"Youth",IF(55&lt;Employee_Sample_Data[[#This Row],[Age]],"Adult","Old"))</f>
        <v>Old</v>
      </c>
      <c r="J673" s="3">
        <v>40091</v>
      </c>
      <c r="K673" s="4">
        <v>122890</v>
      </c>
      <c r="L673" s="5">
        <v>7.0000000000000007E-2</v>
      </c>
      <c r="M673" t="s">
        <v>28</v>
      </c>
      <c r="N673" t="s">
        <v>73</v>
      </c>
    </row>
    <row r="674" spans="1:15" x14ac:dyDescent="0.35">
      <c r="A674" s="1" t="s">
        <v>980</v>
      </c>
      <c r="B674" t="s">
        <v>981</v>
      </c>
      <c r="C674" t="s">
        <v>1982</v>
      </c>
      <c r="D674" t="s">
        <v>64</v>
      </c>
      <c r="E674" t="s">
        <v>48</v>
      </c>
      <c r="F674" t="s">
        <v>26</v>
      </c>
      <c r="G674" t="s">
        <v>84</v>
      </c>
      <c r="H674" s="2">
        <v>38</v>
      </c>
      <c r="I674" s="2" t="str">
        <f>IF(Employee_Sample_Data[[#This Row],[Age]]&lt;31,"Youth",IF(55&lt;Employee_Sample_Data[[#This Row],[Age]],"Adult","Old"))</f>
        <v>Old</v>
      </c>
      <c r="J674" s="3">
        <v>40083</v>
      </c>
      <c r="K674" s="4">
        <v>127801</v>
      </c>
      <c r="L674" s="5">
        <v>0.15</v>
      </c>
      <c r="M674" t="s">
        <v>20</v>
      </c>
      <c r="N674" t="s">
        <v>43</v>
      </c>
    </row>
    <row r="675" spans="1:15" x14ac:dyDescent="0.35">
      <c r="A675" s="1" t="s">
        <v>155</v>
      </c>
      <c r="B675" t="s">
        <v>156</v>
      </c>
      <c r="C675" t="s">
        <v>32</v>
      </c>
      <c r="D675" t="s">
        <v>16</v>
      </c>
      <c r="E675" t="s">
        <v>17</v>
      </c>
      <c r="F675" t="s">
        <v>18</v>
      </c>
      <c r="G675" t="s">
        <v>19</v>
      </c>
      <c r="H675" s="2">
        <v>37</v>
      </c>
      <c r="I675" s="2" t="str">
        <f>IF(Employee_Sample_Data[[#This Row],[Age]]&lt;31,"Youth",IF(55&lt;Employee_Sample_Data[[#This Row],[Age]],"Adult","Old"))</f>
        <v>Old</v>
      </c>
      <c r="J675" s="3">
        <v>40076</v>
      </c>
      <c r="K675" s="4">
        <v>167199</v>
      </c>
      <c r="L675" s="5">
        <v>0.2</v>
      </c>
      <c r="M675" t="s">
        <v>20</v>
      </c>
      <c r="N675" t="s">
        <v>21</v>
      </c>
    </row>
    <row r="676" spans="1:15" x14ac:dyDescent="0.35">
      <c r="A676" s="1" t="s">
        <v>529</v>
      </c>
      <c r="B676" t="s">
        <v>530</v>
      </c>
      <c r="C676" t="s">
        <v>276</v>
      </c>
      <c r="D676" t="s">
        <v>68</v>
      </c>
      <c r="E676" t="s">
        <v>17</v>
      </c>
      <c r="F676" t="s">
        <v>18</v>
      </c>
      <c r="G676" t="s">
        <v>35</v>
      </c>
      <c r="H676" s="2">
        <v>44</v>
      </c>
      <c r="I676" s="2" t="str">
        <f>IF(Employee_Sample_Data[[#This Row],[Age]]&lt;31,"Youth",IF(55&lt;Employee_Sample_Data[[#This Row],[Age]],"Adult","Old"))</f>
        <v>Old</v>
      </c>
      <c r="J676" s="3">
        <v>40060</v>
      </c>
      <c r="K676" s="4">
        <v>89695</v>
      </c>
      <c r="L676" s="5">
        <v>0</v>
      </c>
      <c r="M676" t="s">
        <v>20</v>
      </c>
      <c r="N676" t="s">
        <v>59</v>
      </c>
    </row>
    <row r="677" spans="1:15" x14ac:dyDescent="0.35">
      <c r="A677" s="1" t="s">
        <v>1710</v>
      </c>
      <c r="B677" t="s">
        <v>1711</v>
      </c>
      <c r="C677" t="s">
        <v>183</v>
      </c>
      <c r="D677" t="s">
        <v>64</v>
      </c>
      <c r="E677" t="s">
        <v>17</v>
      </c>
      <c r="F677" t="s">
        <v>18</v>
      </c>
      <c r="G677" t="s">
        <v>35</v>
      </c>
      <c r="H677" s="2">
        <v>56</v>
      </c>
      <c r="I677" s="2" t="str">
        <f>IF(Employee_Sample_Data[[#This Row],[Age]]&lt;31,"Youth",IF(55&lt;Employee_Sample_Data[[#This Row],[Age]],"Adult","Old"))</f>
        <v>Adult</v>
      </c>
      <c r="J677" s="3">
        <v>40045</v>
      </c>
      <c r="K677" s="4">
        <v>52800</v>
      </c>
      <c r="L677" s="5">
        <v>0</v>
      </c>
      <c r="M677" t="s">
        <v>20</v>
      </c>
      <c r="N677" t="s">
        <v>43</v>
      </c>
    </row>
    <row r="678" spans="1:15" x14ac:dyDescent="0.35">
      <c r="A678" s="1" t="s">
        <v>1318</v>
      </c>
      <c r="B678" t="s">
        <v>1319</v>
      </c>
      <c r="C678" t="s">
        <v>78</v>
      </c>
      <c r="D678" t="s">
        <v>16</v>
      </c>
      <c r="E678" t="s">
        <v>34</v>
      </c>
      <c r="F678" t="s">
        <v>26</v>
      </c>
      <c r="G678" t="s">
        <v>84</v>
      </c>
      <c r="H678" s="2">
        <v>54</v>
      </c>
      <c r="I678" s="2" t="str">
        <f>IF(Employee_Sample_Data[[#This Row],[Age]]&lt;31,"Youth",IF(55&lt;Employee_Sample_Data[[#This Row],[Age]],"Adult","Old"))</f>
        <v>Old</v>
      </c>
      <c r="J678" s="3">
        <v>40040</v>
      </c>
      <c r="K678" s="4">
        <v>241083</v>
      </c>
      <c r="L678" s="5">
        <v>0.39</v>
      </c>
      <c r="M678" t="s">
        <v>20</v>
      </c>
      <c r="N678" t="s">
        <v>87</v>
      </c>
    </row>
    <row r="679" spans="1:15" x14ac:dyDescent="0.35">
      <c r="A679" s="1" t="s">
        <v>202</v>
      </c>
      <c r="B679" t="s">
        <v>203</v>
      </c>
      <c r="C679" t="s">
        <v>78</v>
      </c>
      <c r="D679" t="s">
        <v>16</v>
      </c>
      <c r="E679" t="s">
        <v>34</v>
      </c>
      <c r="F679" t="s">
        <v>18</v>
      </c>
      <c r="G679" t="s">
        <v>84</v>
      </c>
      <c r="H679" s="2">
        <v>43</v>
      </c>
      <c r="I679" s="2" t="str">
        <f>IF(Employee_Sample_Data[[#This Row],[Age]]&lt;31,"Youth",IF(55&lt;Employee_Sample_Data[[#This Row],[Age]],"Adult","Old"))</f>
        <v>Old</v>
      </c>
      <c r="J679" s="3">
        <v>40029</v>
      </c>
      <c r="K679" s="4">
        <v>208415</v>
      </c>
      <c r="L679" s="5">
        <v>0.35</v>
      </c>
      <c r="M679" t="s">
        <v>20</v>
      </c>
      <c r="N679" t="s">
        <v>21</v>
      </c>
    </row>
    <row r="680" spans="1:15" x14ac:dyDescent="0.35">
      <c r="A680" s="1" t="s">
        <v>747</v>
      </c>
      <c r="B680" t="s">
        <v>748</v>
      </c>
      <c r="C680" t="s">
        <v>54</v>
      </c>
      <c r="D680" t="s">
        <v>33</v>
      </c>
      <c r="E680" t="s">
        <v>48</v>
      </c>
      <c r="F680" t="s">
        <v>18</v>
      </c>
      <c r="G680" t="s">
        <v>84</v>
      </c>
      <c r="H680" s="2">
        <v>36</v>
      </c>
      <c r="I680" s="2" t="str">
        <f>IF(Employee_Sample_Data[[#This Row],[Age]]&lt;31,"Youth",IF(55&lt;Employee_Sample_Data[[#This Row],[Age]],"Adult","Old"))</f>
        <v>Old</v>
      </c>
      <c r="J680" s="3">
        <v>39994</v>
      </c>
      <c r="K680" s="4">
        <v>43363</v>
      </c>
      <c r="L680" s="5">
        <v>0</v>
      </c>
      <c r="M680" t="s">
        <v>20</v>
      </c>
      <c r="N680" t="s">
        <v>59</v>
      </c>
    </row>
    <row r="681" spans="1:15" x14ac:dyDescent="0.35">
      <c r="A681" s="1" t="s">
        <v>1146</v>
      </c>
      <c r="B681" t="s">
        <v>1147</v>
      </c>
      <c r="C681" t="s">
        <v>222</v>
      </c>
      <c r="D681" t="s">
        <v>68</v>
      </c>
      <c r="E681" t="s">
        <v>34</v>
      </c>
      <c r="F681" t="s">
        <v>18</v>
      </c>
      <c r="G681" t="s">
        <v>84</v>
      </c>
      <c r="H681" s="2">
        <v>48</v>
      </c>
      <c r="I681" s="2" t="str">
        <f>IF(Employee_Sample_Data[[#This Row],[Age]]&lt;31,"Youth",IF(55&lt;Employee_Sample_Data[[#This Row],[Age]],"Adult","Old"))</f>
        <v>Old</v>
      </c>
      <c r="J681" s="3">
        <v>39991</v>
      </c>
      <c r="K681" s="4">
        <v>82907</v>
      </c>
      <c r="L681" s="5">
        <v>0</v>
      </c>
      <c r="M681" t="s">
        <v>20</v>
      </c>
      <c r="N681" t="s">
        <v>21</v>
      </c>
    </row>
    <row r="682" spans="1:15" x14ac:dyDescent="0.35">
      <c r="A682" s="1" t="s">
        <v>1559</v>
      </c>
      <c r="B682" t="s">
        <v>1560</v>
      </c>
      <c r="C682" t="s">
        <v>32</v>
      </c>
      <c r="D682" t="s">
        <v>58</v>
      </c>
      <c r="E682" t="s">
        <v>17</v>
      </c>
      <c r="F682" t="s">
        <v>18</v>
      </c>
      <c r="G682" t="s">
        <v>35</v>
      </c>
      <c r="H682" s="2">
        <v>42</v>
      </c>
      <c r="I682" s="2" t="str">
        <f>IF(Employee_Sample_Data[[#This Row],[Age]]&lt;31,"Youth",IF(55&lt;Employee_Sample_Data[[#This Row],[Age]],"Adult","Old"))</f>
        <v>Old</v>
      </c>
      <c r="J682" s="3">
        <v>39968</v>
      </c>
      <c r="K682" s="4">
        <v>174099</v>
      </c>
      <c r="L682" s="5">
        <v>0.26</v>
      </c>
      <c r="M682" t="s">
        <v>20</v>
      </c>
      <c r="N682" t="s">
        <v>59</v>
      </c>
    </row>
    <row r="683" spans="1:15" x14ac:dyDescent="0.35">
      <c r="A683" s="1" t="s">
        <v>1807</v>
      </c>
      <c r="B683" t="s">
        <v>1808</v>
      </c>
      <c r="C683" t="s">
        <v>46</v>
      </c>
      <c r="D683" t="s">
        <v>47</v>
      </c>
      <c r="E683" t="s">
        <v>17</v>
      </c>
      <c r="F683" t="s">
        <v>18</v>
      </c>
      <c r="G683" t="s">
        <v>19</v>
      </c>
      <c r="H683" s="2">
        <v>40</v>
      </c>
      <c r="I683" s="2" t="str">
        <f>IF(Employee_Sample_Data[[#This Row],[Age]]&lt;31,"Youth",IF(55&lt;Employee_Sample_Data[[#This Row],[Age]],"Adult","Old"))</f>
        <v>Old</v>
      </c>
      <c r="J683" s="3">
        <v>39960</v>
      </c>
      <c r="K683" s="4">
        <v>62411</v>
      </c>
      <c r="L683" s="5">
        <v>0</v>
      </c>
      <c r="M683" t="s">
        <v>20</v>
      </c>
      <c r="N683" t="s">
        <v>55</v>
      </c>
      <c r="O683" s="3">
        <v>44422</v>
      </c>
    </row>
    <row r="684" spans="1:15" x14ac:dyDescent="0.35">
      <c r="A684" s="1" t="s">
        <v>1131</v>
      </c>
      <c r="B684" t="s">
        <v>1132</v>
      </c>
      <c r="C684" t="s">
        <v>276</v>
      </c>
      <c r="D684" t="s">
        <v>68</v>
      </c>
      <c r="E684" t="s">
        <v>25</v>
      </c>
      <c r="F684" t="s">
        <v>26</v>
      </c>
      <c r="G684" t="s">
        <v>27</v>
      </c>
      <c r="H684" s="2">
        <v>60</v>
      </c>
      <c r="I684" s="2" t="str">
        <f>IF(Employee_Sample_Data[[#This Row],[Age]]&lt;31,"Youth",IF(55&lt;Employee_Sample_Data[[#This Row],[Age]],"Adult","Old"))</f>
        <v>Adult</v>
      </c>
      <c r="J684" s="3">
        <v>39944</v>
      </c>
      <c r="K684" s="4">
        <v>62239</v>
      </c>
      <c r="L684" s="5">
        <v>0</v>
      </c>
      <c r="M684" t="s">
        <v>28</v>
      </c>
      <c r="N684" t="s">
        <v>113</v>
      </c>
    </row>
    <row r="685" spans="1:15" x14ac:dyDescent="0.35">
      <c r="A685" s="1" t="s">
        <v>243</v>
      </c>
      <c r="B685" t="s">
        <v>244</v>
      </c>
      <c r="C685" t="s">
        <v>206</v>
      </c>
      <c r="D685" t="s">
        <v>16</v>
      </c>
      <c r="E685" t="s">
        <v>48</v>
      </c>
      <c r="F685" t="s">
        <v>18</v>
      </c>
      <c r="G685" t="s">
        <v>84</v>
      </c>
      <c r="H685" s="2">
        <v>41</v>
      </c>
      <c r="I685" s="2" t="str">
        <f>IF(Employee_Sample_Data[[#This Row],[Age]]&lt;31,"Youth",IF(55&lt;Employee_Sample_Data[[#This Row],[Age]],"Adult","Old"))</f>
        <v>Old</v>
      </c>
      <c r="J685" s="3">
        <v>39931</v>
      </c>
      <c r="K685" s="4">
        <v>69803</v>
      </c>
      <c r="L685" s="5">
        <v>0</v>
      </c>
      <c r="M685" t="s">
        <v>92</v>
      </c>
      <c r="N685" t="s">
        <v>93</v>
      </c>
    </row>
    <row r="686" spans="1:15" x14ac:dyDescent="0.35">
      <c r="A686" s="1" t="s">
        <v>1019</v>
      </c>
      <c r="B686" t="s">
        <v>1020</v>
      </c>
      <c r="C686" t="s">
        <v>42</v>
      </c>
      <c r="D686" t="s">
        <v>47</v>
      </c>
      <c r="E686" t="s">
        <v>17</v>
      </c>
      <c r="F686" t="s">
        <v>26</v>
      </c>
      <c r="G686" t="s">
        <v>84</v>
      </c>
      <c r="H686" s="2">
        <v>58</v>
      </c>
      <c r="I686" s="2" t="str">
        <f>IF(Employee_Sample_Data[[#This Row],[Age]]&lt;31,"Youth",IF(55&lt;Employee_Sample_Data[[#This Row],[Age]],"Adult","Old"))</f>
        <v>Adult</v>
      </c>
      <c r="J686" s="3">
        <v>39930</v>
      </c>
      <c r="K686" s="4">
        <v>76802</v>
      </c>
      <c r="L686" s="5">
        <v>0</v>
      </c>
      <c r="M686" t="s">
        <v>92</v>
      </c>
      <c r="N686" t="s">
        <v>93</v>
      </c>
    </row>
    <row r="687" spans="1:15" x14ac:dyDescent="0.35">
      <c r="A687" s="1" t="s">
        <v>555</v>
      </c>
      <c r="B687" t="s">
        <v>556</v>
      </c>
      <c r="C687" t="s">
        <v>222</v>
      </c>
      <c r="D687" t="s">
        <v>68</v>
      </c>
      <c r="E687" t="s">
        <v>25</v>
      </c>
      <c r="F687" t="s">
        <v>26</v>
      </c>
      <c r="G687" t="s">
        <v>84</v>
      </c>
      <c r="H687" s="2">
        <v>36</v>
      </c>
      <c r="I687" s="2" t="str">
        <f>IF(Employee_Sample_Data[[#This Row],[Age]]&lt;31,"Youth",IF(55&lt;Employee_Sample_Data[[#This Row],[Age]],"Adult","Old"))</f>
        <v>Old</v>
      </c>
      <c r="J687" s="3">
        <v>39912</v>
      </c>
      <c r="K687" s="4">
        <v>60055</v>
      </c>
      <c r="L687" s="5">
        <v>0</v>
      </c>
      <c r="M687" t="s">
        <v>20</v>
      </c>
      <c r="N687" t="s">
        <v>21</v>
      </c>
    </row>
    <row r="688" spans="1:15" x14ac:dyDescent="0.35">
      <c r="A688" s="1" t="s">
        <v>1840</v>
      </c>
      <c r="B688" t="s">
        <v>1841</v>
      </c>
      <c r="C688" t="s">
        <v>130</v>
      </c>
      <c r="D688" t="s">
        <v>16</v>
      </c>
      <c r="E688" t="s">
        <v>17</v>
      </c>
      <c r="F688" t="s">
        <v>18</v>
      </c>
      <c r="G688" t="s">
        <v>35</v>
      </c>
      <c r="H688" s="2">
        <v>45</v>
      </c>
      <c r="I688" s="2" t="str">
        <f>IF(Employee_Sample_Data[[#This Row],[Age]]&lt;31,"Youth",IF(55&lt;Employee_Sample_Data[[#This Row],[Age]],"Adult","Old"))</f>
        <v>Old</v>
      </c>
      <c r="J688" s="3">
        <v>39908</v>
      </c>
      <c r="K688" s="4">
        <v>64505</v>
      </c>
      <c r="L688" s="5">
        <v>0</v>
      </c>
      <c r="M688" t="s">
        <v>20</v>
      </c>
      <c r="N688" t="s">
        <v>55</v>
      </c>
    </row>
    <row r="689" spans="1:15" x14ac:dyDescent="0.35">
      <c r="A689" s="1" t="s">
        <v>380</v>
      </c>
      <c r="B689" t="s">
        <v>381</v>
      </c>
      <c r="C689" t="s">
        <v>130</v>
      </c>
      <c r="D689" t="s">
        <v>16</v>
      </c>
      <c r="E689" t="s">
        <v>25</v>
      </c>
      <c r="F689" t="s">
        <v>18</v>
      </c>
      <c r="G689" t="s">
        <v>27</v>
      </c>
      <c r="H689" s="2">
        <v>62</v>
      </c>
      <c r="I689" s="2" t="str">
        <f>IF(Employee_Sample_Data[[#This Row],[Age]]&lt;31,"Youth",IF(55&lt;Employee_Sample_Data[[#This Row],[Age]],"Adult","Old"))</f>
        <v>Adult</v>
      </c>
      <c r="J689" s="3">
        <v>39887</v>
      </c>
      <c r="K689" s="4">
        <v>82839</v>
      </c>
      <c r="L689" s="5">
        <v>0</v>
      </c>
      <c r="M689" t="s">
        <v>20</v>
      </c>
      <c r="N689" t="s">
        <v>55</v>
      </c>
    </row>
    <row r="690" spans="1:15" x14ac:dyDescent="0.35">
      <c r="A690" s="1" t="s">
        <v>1664</v>
      </c>
      <c r="B690" t="s">
        <v>1665</v>
      </c>
      <c r="C690" t="s">
        <v>206</v>
      </c>
      <c r="D690" t="s">
        <v>16</v>
      </c>
      <c r="E690" t="s">
        <v>25</v>
      </c>
      <c r="F690" t="s">
        <v>18</v>
      </c>
      <c r="G690" t="s">
        <v>84</v>
      </c>
      <c r="H690" s="2">
        <v>43</v>
      </c>
      <c r="I690" s="2" t="str">
        <f>IF(Employee_Sample_Data[[#This Row],[Age]]&lt;31,"Youth",IF(55&lt;Employee_Sample_Data[[#This Row],[Age]],"Adult","Old"))</f>
        <v>Old</v>
      </c>
      <c r="J690" s="3">
        <v>39885</v>
      </c>
      <c r="K690" s="4">
        <v>62335</v>
      </c>
      <c r="L690" s="5">
        <v>0</v>
      </c>
      <c r="M690" t="s">
        <v>92</v>
      </c>
      <c r="N690" t="s">
        <v>93</v>
      </c>
    </row>
    <row r="691" spans="1:15" x14ac:dyDescent="0.35">
      <c r="A691" s="1" t="s">
        <v>400</v>
      </c>
      <c r="B691" t="s">
        <v>401</v>
      </c>
      <c r="C691" t="s">
        <v>78</v>
      </c>
      <c r="D691" t="s">
        <v>79</v>
      </c>
      <c r="E691" t="s">
        <v>34</v>
      </c>
      <c r="F691" t="s">
        <v>26</v>
      </c>
      <c r="G691" t="s">
        <v>27</v>
      </c>
      <c r="H691" s="2">
        <v>40</v>
      </c>
      <c r="I691" s="2" t="str">
        <f>IF(Employee_Sample_Data[[#This Row],[Age]]&lt;31,"Youth",IF(55&lt;Employee_Sample_Data[[#This Row],[Age]],"Adult","Old"))</f>
        <v>Old</v>
      </c>
      <c r="J691" s="3">
        <v>39872</v>
      </c>
      <c r="K691" s="4">
        <v>242919</v>
      </c>
      <c r="L691" s="5">
        <v>0.31</v>
      </c>
      <c r="M691" t="s">
        <v>28</v>
      </c>
      <c r="N691" t="s">
        <v>29</v>
      </c>
    </row>
    <row r="692" spans="1:15" x14ac:dyDescent="0.35">
      <c r="A692" s="1" t="s">
        <v>62</v>
      </c>
      <c r="B692" t="s">
        <v>63</v>
      </c>
      <c r="C692" t="s">
        <v>1982</v>
      </c>
      <c r="D692" t="s">
        <v>64</v>
      </c>
      <c r="E692" t="s">
        <v>25</v>
      </c>
      <c r="F692" t="s">
        <v>18</v>
      </c>
      <c r="G692" t="s">
        <v>27</v>
      </c>
      <c r="H692" s="2">
        <v>36</v>
      </c>
      <c r="I692" s="2" t="str">
        <f>IF(Employee_Sample_Data[[#This Row],[Age]]&lt;31,"Youth",IF(55&lt;Employee_Sample_Data[[#This Row],[Age]],"Adult","Old"))</f>
        <v>Old</v>
      </c>
      <c r="J692" s="3">
        <v>39855</v>
      </c>
      <c r="K692" s="4">
        <v>157333</v>
      </c>
      <c r="L692" s="5">
        <v>0.15</v>
      </c>
      <c r="M692" t="s">
        <v>20</v>
      </c>
      <c r="N692" t="s">
        <v>55</v>
      </c>
    </row>
    <row r="693" spans="1:15" x14ac:dyDescent="0.35">
      <c r="A693" s="1" t="s">
        <v>1461</v>
      </c>
      <c r="B693" t="s">
        <v>1462</v>
      </c>
      <c r="C693" t="s">
        <v>1982</v>
      </c>
      <c r="D693" t="s">
        <v>58</v>
      </c>
      <c r="E693" t="s">
        <v>48</v>
      </c>
      <c r="F693" t="s">
        <v>18</v>
      </c>
      <c r="G693" t="s">
        <v>35</v>
      </c>
      <c r="H693" s="2">
        <v>62</v>
      </c>
      <c r="I693" s="2" t="str">
        <f>IF(Employee_Sample_Data[[#This Row],[Age]]&lt;31,"Youth",IF(55&lt;Employee_Sample_Data[[#This Row],[Age]],"Adult","Old"))</f>
        <v>Adult</v>
      </c>
      <c r="J693" s="3">
        <v>39843</v>
      </c>
      <c r="K693" s="4">
        <v>150555</v>
      </c>
      <c r="L693" s="5">
        <v>0.13</v>
      </c>
      <c r="M693" t="s">
        <v>20</v>
      </c>
      <c r="N693" t="s">
        <v>43</v>
      </c>
    </row>
    <row r="694" spans="1:15" x14ac:dyDescent="0.35">
      <c r="A694" s="1" t="s">
        <v>1235</v>
      </c>
      <c r="B694" t="s">
        <v>1236</v>
      </c>
      <c r="C694" t="s">
        <v>163</v>
      </c>
      <c r="D694" t="s">
        <v>64</v>
      </c>
      <c r="E694" t="s">
        <v>25</v>
      </c>
      <c r="F694" t="s">
        <v>18</v>
      </c>
      <c r="G694" t="s">
        <v>27</v>
      </c>
      <c r="H694" s="2">
        <v>44</v>
      </c>
      <c r="I694" s="2" t="str">
        <f>IF(Employee_Sample_Data[[#This Row],[Age]]&lt;31,"Youth",IF(55&lt;Employee_Sample_Data[[#This Row],[Age]],"Adult","Old"))</f>
        <v>Old</v>
      </c>
      <c r="J694" s="3">
        <v>39841</v>
      </c>
      <c r="K694" s="4">
        <v>53301</v>
      </c>
      <c r="L694" s="5">
        <v>0</v>
      </c>
      <c r="M694" t="s">
        <v>20</v>
      </c>
      <c r="N694" t="s">
        <v>21</v>
      </c>
    </row>
    <row r="695" spans="1:15" x14ac:dyDescent="0.35">
      <c r="A695" s="1" t="s">
        <v>1860</v>
      </c>
      <c r="B695" t="s">
        <v>1861</v>
      </c>
      <c r="C695" t="s">
        <v>78</v>
      </c>
      <c r="D695" t="s">
        <v>33</v>
      </c>
      <c r="E695" t="s">
        <v>48</v>
      </c>
      <c r="F695" t="s">
        <v>26</v>
      </c>
      <c r="G695" t="s">
        <v>35</v>
      </c>
      <c r="H695" s="2">
        <v>36</v>
      </c>
      <c r="I695" s="2" t="str">
        <f>IF(Employee_Sample_Data[[#This Row],[Age]]&lt;31,"Youth",IF(55&lt;Employee_Sample_Data[[#This Row],[Age]],"Adult","Old"))</f>
        <v>Old</v>
      </c>
      <c r="J695" s="3">
        <v>39830</v>
      </c>
      <c r="K695" s="4">
        <v>238236</v>
      </c>
      <c r="L695" s="5">
        <v>0.31</v>
      </c>
      <c r="M695" t="s">
        <v>20</v>
      </c>
      <c r="N695" t="s">
        <v>21</v>
      </c>
    </row>
    <row r="696" spans="1:15" x14ac:dyDescent="0.35">
      <c r="A696" s="1" t="s">
        <v>1969</v>
      </c>
      <c r="B696" t="s">
        <v>1970</v>
      </c>
      <c r="C696" t="s">
        <v>329</v>
      </c>
      <c r="D696" t="s">
        <v>16</v>
      </c>
      <c r="E696" t="s">
        <v>48</v>
      </c>
      <c r="F696" t="s">
        <v>18</v>
      </c>
      <c r="G696" t="s">
        <v>27</v>
      </c>
      <c r="H696" s="2">
        <v>55</v>
      </c>
      <c r="I696" s="2" t="str">
        <f>IF(Employee_Sample_Data[[#This Row],[Age]]&lt;31,"Youth",IF(55&lt;Employee_Sample_Data[[#This Row],[Age]],"Adult","Old"))</f>
        <v>Old</v>
      </c>
      <c r="J696" s="3">
        <v>39820</v>
      </c>
      <c r="K696" s="4">
        <v>47032</v>
      </c>
      <c r="L696" s="5">
        <v>0</v>
      </c>
      <c r="M696" t="s">
        <v>20</v>
      </c>
      <c r="N696" t="s">
        <v>87</v>
      </c>
    </row>
    <row r="697" spans="1:15" x14ac:dyDescent="0.35">
      <c r="A697" s="1" t="s">
        <v>190</v>
      </c>
      <c r="B697" t="s">
        <v>191</v>
      </c>
      <c r="C697" t="s">
        <v>112</v>
      </c>
      <c r="D697" t="s">
        <v>68</v>
      </c>
      <c r="E697" t="s">
        <v>48</v>
      </c>
      <c r="F697" t="s">
        <v>18</v>
      </c>
      <c r="G697" t="s">
        <v>84</v>
      </c>
      <c r="H697" s="2">
        <v>44</v>
      </c>
      <c r="I697" s="2" t="str">
        <f>IF(Employee_Sample_Data[[#This Row],[Age]]&lt;31,"Youth",IF(55&lt;Employee_Sample_Data[[#This Row],[Age]],"Adult","Old"))</f>
        <v>Old</v>
      </c>
      <c r="J697" s="3">
        <v>39800</v>
      </c>
      <c r="K697" s="4">
        <v>92753</v>
      </c>
      <c r="L697" s="5">
        <v>0.13</v>
      </c>
      <c r="M697" t="s">
        <v>20</v>
      </c>
      <c r="N697" t="s">
        <v>59</v>
      </c>
      <c r="O697" s="3">
        <v>44371</v>
      </c>
    </row>
    <row r="698" spans="1:15" x14ac:dyDescent="0.35">
      <c r="A698" s="1" t="s">
        <v>646</v>
      </c>
      <c r="B698" t="s">
        <v>845</v>
      </c>
      <c r="C698" t="s">
        <v>1982</v>
      </c>
      <c r="D698" t="s">
        <v>64</v>
      </c>
      <c r="E698" t="s">
        <v>34</v>
      </c>
      <c r="F698" t="s">
        <v>18</v>
      </c>
      <c r="G698" t="s">
        <v>35</v>
      </c>
      <c r="H698" s="2">
        <v>41</v>
      </c>
      <c r="I698" s="2" t="str">
        <f>IF(Employee_Sample_Data[[#This Row],[Age]]&lt;31,"Youth",IF(55&lt;Employee_Sample_Data[[#This Row],[Age]],"Adult","Old"))</f>
        <v>Old</v>
      </c>
      <c r="J698" s="3">
        <v>39747</v>
      </c>
      <c r="K698" s="4">
        <v>131841</v>
      </c>
      <c r="L698" s="5">
        <v>0.13</v>
      </c>
      <c r="M698" t="s">
        <v>20</v>
      </c>
      <c r="N698" t="s">
        <v>87</v>
      </c>
    </row>
    <row r="699" spans="1:15" x14ac:dyDescent="0.35">
      <c r="A699" s="1" t="s">
        <v>1041</v>
      </c>
      <c r="B699" t="s">
        <v>1042</v>
      </c>
      <c r="C699" t="s">
        <v>1982</v>
      </c>
      <c r="D699" t="s">
        <v>64</v>
      </c>
      <c r="E699" t="s">
        <v>48</v>
      </c>
      <c r="F699" t="s">
        <v>18</v>
      </c>
      <c r="G699" t="s">
        <v>35</v>
      </c>
      <c r="H699" s="2">
        <v>60</v>
      </c>
      <c r="I699" s="2" t="str">
        <f>IF(Employee_Sample_Data[[#This Row],[Age]]&lt;31,"Youth",IF(55&lt;Employee_Sample_Data[[#This Row],[Age]],"Adult","Old"))</f>
        <v>Adult</v>
      </c>
      <c r="J699" s="3">
        <v>39739</v>
      </c>
      <c r="K699" s="4">
        <v>150855</v>
      </c>
      <c r="L699" s="5">
        <v>0.11</v>
      </c>
      <c r="M699" t="s">
        <v>20</v>
      </c>
      <c r="N699" t="s">
        <v>43</v>
      </c>
    </row>
    <row r="700" spans="1:15" x14ac:dyDescent="0.35">
      <c r="A700" s="1" t="s">
        <v>885</v>
      </c>
      <c r="B700" t="s">
        <v>886</v>
      </c>
      <c r="C700" t="s">
        <v>78</v>
      </c>
      <c r="D700" t="s">
        <v>68</v>
      </c>
      <c r="E700" t="s">
        <v>25</v>
      </c>
      <c r="F700" t="s">
        <v>18</v>
      </c>
      <c r="G700" t="s">
        <v>27</v>
      </c>
      <c r="H700" s="2">
        <v>50</v>
      </c>
      <c r="I700" s="2" t="str">
        <f>IF(Employee_Sample_Data[[#This Row],[Age]]&lt;31,"Youth",IF(55&lt;Employee_Sample_Data[[#This Row],[Age]],"Adult","Old"))</f>
        <v>Old</v>
      </c>
      <c r="J700" s="3">
        <v>39734</v>
      </c>
      <c r="K700" s="4">
        <v>181801</v>
      </c>
      <c r="L700" s="5">
        <v>0.4</v>
      </c>
      <c r="M700" t="s">
        <v>28</v>
      </c>
      <c r="N700" t="s">
        <v>29</v>
      </c>
      <c r="O700" s="3">
        <v>43810</v>
      </c>
    </row>
    <row r="701" spans="1:15" x14ac:dyDescent="0.35">
      <c r="A701" s="1" t="s">
        <v>965</v>
      </c>
      <c r="B701" t="s">
        <v>966</v>
      </c>
      <c r="C701" t="s">
        <v>32</v>
      </c>
      <c r="D701" t="s">
        <v>33</v>
      </c>
      <c r="E701" t="s">
        <v>17</v>
      </c>
      <c r="F701" t="s">
        <v>18</v>
      </c>
      <c r="G701" t="s">
        <v>84</v>
      </c>
      <c r="H701" s="2">
        <v>65</v>
      </c>
      <c r="I701" s="2" t="str">
        <f>IF(Employee_Sample_Data[[#This Row],[Age]]&lt;31,"Youth",IF(55&lt;Employee_Sample_Data[[#This Row],[Age]],"Adult","Old"))</f>
        <v>Adult</v>
      </c>
      <c r="J701" s="3">
        <v>39728</v>
      </c>
      <c r="K701" s="4">
        <v>170221</v>
      </c>
      <c r="L701" s="5">
        <v>0.15</v>
      </c>
      <c r="M701" t="s">
        <v>92</v>
      </c>
      <c r="N701" t="s">
        <v>93</v>
      </c>
    </row>
    <row r="702" spans="1:15" x14ac:dyDescent="0.35">
      <c r="A702" s="1" t="s">
        <v>1899</v>
      </c>
      <c r="B702" t="s">
        <v>1900</v>
      </c>
      <c r="C702" t="s">
        <v>123</v>
      </c>
      <c r="D702" t="s">
        <v>33</v>
      </c>
      <c r="E702" t="s">
        <v>25</v>
      </c>
      <c r="F702" t="s">
        <v>26</v>
      </c>
      <c r="G702" t="s">
        <v>84</v>
      </c>
      <c r="H702" s="2">
        <v>39</v>
      </c>
      <c r="I702" s="2" t="str">
        <f>IF(Employee_Sample_Data[[#This Row],[Age]]&lt;31,"Youth",IF(55&lt;Employee_Sample_Data[[#This Row],[Age]],"Adult","Old"))</f>
        <v>Old</v>
      </c>
      <c r="J702" s="3">
        <v>39708</v>
      </c>
      <c r="K702" s="4">
        <v>62861</v>
      </c>
      <c r="L702" s="5">
        <v>0</v>
      </c>
      <c r="M702" t="s">
        <v>20</v>
      </c>
      <c r="N702" t="s">
        <v>21</v>
      </c>
    </row>
    <row r="703" spans="1:15" x14ac:dyDescent="0.35">
      <c r="A703" s="1" t="s">
        <v>1684</v>
      </c>
      <c r="B703" t="s">
        <v>1685</v>
      </c>
      <c r="C703" t="s">
        <v>180</v>
      </c>
      <c r="D703" t="s">
        <v>68</v>
      </c>
      <c r="E703" t="s">
        <v>48</v>
      </c>
      <c r="F703" t="s">
        <v>26</v>
      </c>
      <c r="G703" t="s">
        <v>84</v>
      </c>
      <c r="H703" s="2">
        <v>59</v>
      </c>
      <c r="I703" s="2" t="str">
        <f>IF(Employee_Sample_Data[[#This Row],[Age]]&lt;31,"Youth",IF(55&lt;Employee_Sample_Data[[#This Row],[Age]],"Adult","Old"))</f>
        <v>Adult</v>
      </c>
      <c r="J703" s="3">
        <v>39701</v>
      </c>
      <c r="K703" s="4">
        <v>96313</v>
      </c>
      <c r="L703" s="5">
        <v>0</v>
      </c>
      <c r="M703" t="s">
        <v>20</v>
      </c>
      <c r="N703" t="s">
        <v>59</v>
      </c>
    </row>
    <row r="704" spans="1:15" x14ac:dyDescent="0.35">
      <c r="A704" s="1" t="s">
        <v>686</v>
      </c>
      <c r="B704" t="s">
        <v>687</v>
      </c>
      <c r="C704" t="s">
        <v>1982</v>
      </c>
      <c r="D704" t="s">
        <v>79</v>
      </c>
      <c r="E704" t="s">
        <v>48</v>
      </c>
      <c r="F704" t="s">
        <v>18</v>
      </c>
      <c r="G704" t="s">
        <v>27</v>
      </c>
      <c r="H704" s="2">
        <v>59</v>
      </c>
      <c r="I704" s="2" t="str">
        <f>IF(Employee_Sample_Data[[#This Row],[Age]]&lt;31,"Youth",IF(55&lt;Employee_Sample_Data[[#This Row],[Age]],"Adult","Old"))</f>
        <v>Adult</v>
      </c>
      <c r="J704" s="3">
        <v>39689</v>
      </c>
      <c r="K704" s="4">
        <v>157969</v>
      </c>
      <c r="L704" s="5">
        <v>0.1</v>
      </c>
      <c r="M704" t="s">
        <v>28</v>
      </c>
      <c r="N704" t="s">
        <v>29</v>
      </c>
    </row>
    <row r="705" spans="1:14" x14ac:dyDescent="0.35">
      <c r="A705" s="1" t="s">
        <v>181</v>
      </c>
      <c r="B705" t="s">
        <v>182</v>
      </c>
      <c r="C705" t="s">
        <v>183</v>
      </c>
      <c r="D705" t="s">
        <v>64</v>
      </c>
      <c r="E705" t="s">
        <v>25</v>
      </c>
      <c r="F705" t="s">
        <v>18</v>
      </c>
      <c r="G705" t="s">
        <v>19</v>
      </c>
      <c r="H705" s="2">
        <v>46</v>
      </c>
      <c r="I705" s="2" t="str">
        <f>IF(Employee_Sample_Data[[#This Row],[Age]]&lt;31,"Youth",IF(55&lt;Employee_Sample_Data[[#This Row],[Age]],"Adult","Old"))</f>
        <v>Old</v>
      </c>
      <c r="J705" s="3">
        <v>39681</v>
      </c>
      <c r="K705" s="4">
        <v>59067</v>
      </c>
      <c r="L705" s="5">
        <v>0</v>
      </c>
      <c r="M705" t="s">
        <v>20</v>
      </c>
      <c r="N705" t="s">
        <v>55</v>
      </c>
    </row>
    <row r="706" spans="1:14" x14ac:dyDescent="0.35">
      <c r="A706" s="1" t="s">
        <v>121</v>
      </c>
      <c r="B706" t="s">
        <v>122</v>
      </c>
      <c r="C706" t="s">
        <v>123</v>
      </c>
      <c r="D706" t="s">
        <v>47</v>
      </c>
      <c r="E706" t="s">
        <v>17</v>
      </c>
      <c r="F706" t="s">
        <v>26</v>
      </c>
      <c r="G706" t="s">
        <v>35</v>
      </c>
      <c r="H706" s="2">
        <v>61</v>
      </c>
      <c r="I706" s="2" t="str">
        <f>IF(Employee_Sample_Data[[#This Row],[Age]]&lt;31,"Youth",IF(55&lt;Employee_Sample_Data[[#This Row],[Age]],"Adult","Old"))</f>
        <v>Adult</v>
      </c>
      <c r="J706" s="3">
        <v>39640</v>
      </c>
      <c r="K706" s="4">
        <v>66521</v>
      </c>
      <c r="L706" s="5">
        <v>0</v>
      </c>
      <c r="M706" t="s">
        <v>20</v>
      </c>
      <c r="N706" t="s">
        <v>21</v>
      </c>
    </row>
    <row r="707" spans="1:14" x14ac:dyDescent="0.35">
      <c r="A707" s="1" t="s">
        <v>1613</v>
      </c>
      <c r="B707" t="s">
        <v>1943</v>
      </c>
      <c r="C707" t="s">
        <v>441</v>
      </c>
      <c r="D707" t="s">
        <v>16</v>
      </c>
      <c r="E707" t="s">
        <v>48</v>
      </c>
      <c r="F707" t="s">
        <v>26</v>
      </c>
      <c r="G707" t="s">
        <v>84</v>
      </c>
      <c r="H707" s="2">
        <v>48</v>
      </c>
      <c r="I707" s="2" t="str">
        <f>IF(Employee_Sample_Data[[#This Row],[Age]]&lt;31,"Youth",IF(55&lt;Employee_Sample_Data[[#This Row],[Age]],"Adult","Old"))</f>
        <v>Old</v>
      </c>
      <c r="J707" s="3">
        <v>39635</v>
      </c>
      <c r="K707" s="4">
        <v>94815</v>
      </c>
      <c r="L707" s="5">
        <v>0</v>
      </c>
      <c r="M707" t="s">
        <v>20</v>
      </c>
      <c r="N707" t="s">
        <v>36</v>
      </c>
    </row>
    <row r="708" spans="1:14" x14ac:dyDescent="0.35">
      <c r="A708" s="1" t="s">
        <v>620</v>
      </c>
      <c r="B708" t="s">
        <v>621</v>
      </c>
      <c r="C708" t="s">
        <v>42</v>
      </c>
      <c r="D708" t="s">
        <v>58</v>
      </c>
      <c r="E708" t="s">
        <v>25</v>
      </c>
      <c r="F708" t="s">
        <v>26</v>
      </c>
      <c r="G708" t="s">
        <v>84</v>
      </c>
      <c r="H708" s="2">
        <v>38</v>
      </c>
      <c r="I708" s="2" t="str">
        <f>IF(Employee_Sample_Data[[#This Row],[Age]]&lt;31,"Youth",IF(55&lt;Employee_Sample_Data[[#This Row],[Age]],"Adult","Old"))</f>
        <v>Old</v>
      </c>
      <c r="J708" s="3">
        <v>39634</v>
      </c>
      <c r="K708" s="4">
        <v>78056</v>
      </c>
      <c r="L708" s="5">
        <v>0</v>
      </c>
      <c r="M708" t="s">
        <v>92</v>
      </c>
      <c r="N708" t="s">
        <v>217</v>
      </c>
    </row>
    <row r="709" spans="1:14" x14ac:dyDescent="0.35">
      <c r="A709" s="1" t="s">
        <v>559</v>
      </c>
      <c r="B709" t="s">
        <v>560</v>
      </c>
      <c r="C709" t="s">
        <v>78</v>
      </c>
      <c r="D709" t="s">
        <v>16</v>
      </c>
      <c r="E709" t="s">
        <v>48</v>
      </c>
      <c r="F709" t="s">
        <v>18</v>
      </c>
      <c r="G709" t="s">
        <v>27</v>
      </c>
      <c r="H709" s="2">
        <v>53</v>
      </c>
      <c r="I709" s="2" t="str">
        <f>IF(Employee_Sample_Data[[#This Row],[Age]]&lt;31,"Youth",IF(55&lt;Employee_Sample_Data[[#This Row],[Age]],"Adult","Old"))</f>
        <v>Old</v>
      </c>
      <c r="J709" s="3">
        <v>39568</v>
      </c>
      <c r="K709" s="4">
        <v>182202</v>
      </c>
      <c r="L709" s="5">
        <v>0.3</v>
      </c>
      <c r="M709" t="s">
        <v>20</v>
      </c>
      <c r="N709" t="s">
        <v>59</v>
      </c>
    </row>
    <row r="710" spans="1:14" x14ac:dyDescent="0.35">
      <c r="A710" s="1" t="s">
        <v>1205</v>
      </c>
      <c r="B710" t="s">
        <v>1206</v>
      </c>
      <c r="C710" t="s">
        <v>123</v>
      </c>
      <c r="D710" t="s">
        <v>79</v>
      </c>
      <c r="E710" t="s">
        <v>17</v>
      </c>
      <c r="F710" t="s">
        <v>26</v>
      </c>
      <c r="G710" t="s">
        <v>84</v>
      </c>
      <c r="H710" s="2">
        <v>61</v>
      </c>
      <c r="I710" s="2" t="str">
        <f>IF(Employee_Sample_Data[[#This Row],[Age]]&lt;31,"Youth",IF(55&lt;Employee_Sample_Data[[#This Row],[Age]],"Adult","Old"))</f>
        <v>Adult</v>
      </c>
      <c r="J710" s="3">
        <v>39568</v>
      </c>
      <c r="K710" s="4">
        <v>69352</v>
      </c>
      <c r="L710" s="5">
        <v>0</v>
      </c>
      <c r="M710" t="s">
        <v>92</v>
      </c>
      <c r="N710" t="s">
        <v>98</v>
      </c>
    </row>
    <row r="711" spans="1:14" x14ac:dyDescent="0.35">
      <c r="A711" s="1" t="s">
        <v>362</v>
      </c>
      <c r="B711" t="s">
        <v>363</v>
      </c>
      <c r="C711" t="s">
        <v>24</v>
      </c>
      <c r="D711" t="s">
        <v>16</v>
      </c>
      <c r="E711" t="s">
        <v>17</v>
      </c>
      <c r="F711" t="s">
        <v>26</v>
      </c>
      <c r="G711" t="s">
        <v>84</v>
      </c>
      <c r="H711" s="2">
        <v>51</v>
      </c>
      <c r="I711" s="2" t="str">
        <f>IF(Employee_Sample_Data[[#This Row],[Age]]&lt;31,"Youth",IF(55&lt;Employee_Sample_Data[[#This Row],[Age]],"Adult","Old"))</f>
        <v>Old</v>
      </c>
      <c r="J711" s="3">
        <v>39553</v>
      </c>
      <c r="K711" s="4">
        <v>86431</v>
      </c>
      <c r="L711" s="5">
        <v>0</v>
      </c>
      <c r="M711" t="s">
        <v>20</v>
      </c>
      <c r="N711" t="s">
        <v>87</v>
      </c>
    </row>
    <row r="712" spans="1:14" x14ac:dyDescent="0.35">
      <c r="A712" s="1" t="s">
        <v>565</v>
      </c>
      <c r="B712" t="s">
        <v>566</v>
      </c>
      <c r="C712" t="s">
        <v>51</v>
      </c>
      <c r="D712" t="s">
        <v>79</v>
      </c>
      <c r="E712" t="s">
        <v>25</v>
      </c>
      <c r="F712" t="s">
        <v>26</v>
      </c>
      <c r="G712" t="s">
        <v>35</v>
      </c>
      <c r="H712" s="2">
        <v>38</v>
      </c>
      <c r="I712" s="2" t="str">
        <f>IF(Employee_Sample_Data[[#This Row],[Age]]&lt;31,"Youth",IF(55&lt;Employee_Sample_Data[[#This Row],[Age]],"Adult","Old"))</f>
        <v>Old</v>
      </c>
      <c r="J712" s="3">
        <v>39544</v>
      </c>
      <c r="K712" s="4">
        <v>126856</v>
      </c>
      <c r="L712" s="5">
        <v>0.06</v>
      </c>
      <c r="M712" t="s">
        <v>20</v>
      </c>
      <c r="N712" t="s">
        <v>87</v>
      </c>
    </row>
    <row r="713" spans="1:14" x14ac:dyDescent="0.35">
      <c r="A713" s="1" t="s">
        <v>1540</v>
      </c>
      <c r="B713" t="s">
        <v>1541</v>
      </c>
      <c r="C713" t="s">
        <v>174</v>
      </c>
      <c r="D713" t="s">
        <v>68</v>
      </c>
      <c r="E713" t="s">
        <v>34</v>
      </c>
      <c r="F713" t="s">
        <v>18</v>
      </c>
      <c r="G713" t="s">
        <v>84</v>
      </c>
      <c r="H713" s="2">
        <v>52</v>
      </c>
      <c r="I713" s="2" t="str">
        <f>IF(Employee_Sample_Data[[#This Row],[Age]]&lt;31,"Youth",IF(55&lt;Employee_Sample_Data[[#This Row],[Age]],"Adult","Old"))</f>
        <v>Old</v>
      </c>
      <c r="J713" s="3">
        <v>39532</v>
      </c>
      <c r="K713" s="4">
        <v>97398</v>
      </c>
      <c r="L713" s="5">
        <v>0</v>
      </c>
      <c r="M713" t="s">
        <v>92</v>
      </c>
      <c r="N713" t="s">
        <v>93</v>
      </c>
    </row>
    <row r="714" spans="1:14" x14ac:dyDescent="0.35">
      <c r="A714" s="1" t="s">
        <v>795</v>
      </c>
      <c r="B714" t="s">
        <v>796</v>
      </c>
      <c r="C714" t="s">
        <v>32</v>
      </c>
      <c r="D714" t="s">
        <v>68</v>
      </c>
      <c r="E714" t="s">
        <v>17</v>
      </c>
      <c r="F714" t="s">
        <v>18</v>
      </c>
      <c r="G714" t="s">
        <v>84</v>
      </c>
      <c r="H714" s="2">
        <v>37</v>
      </c>
      <c r="I714" s="2" t="str">
        <f>IF(Employee_Sample_Data[[#This Row],[Age]]&lt;31,"Youth",IF(55&lt;Employee_Sample_Data[[#This Row],[Age]],"Adult","Old"))</f>
        <v>Old</v>
      </c>
      <c r="J714" s="3">
        <v>39528</v>
      </c>
      <c r="K714" s="4">
        <v>156277</v>
      </c>
      <c r="L714" s="5">
        <v>0.22</v>
      </c>
      <c r="M714" t="s">
        <v>92</v>
      </c>
      <c r="N714" t="s">
        <v>93</v>
      </c>
    </row>
    <row r="715" spans="1:14" x14ac:dyDescent="0.35">
      <c r="A715" s="1" t="s">
        <v>1254</v>
      </c>
      <c r="B715" t="s">
        <v>1255</v>
      </c>
      <c r="C715" t="s">
        <v>32</v>
      </c>
      <c r="D715" t="s">
        <v>79</v>
      </c>
      <c r="E715" t="s">
        <v>48</v>
      </c>
      <c r="F715" t="s">
        <v>26</v>
      </c>
      <c r="G715" t="s">
        <v>27</v>
      </c>
      <c r="H715" s="2">
        <v>45</v>
      </c>
      <c r="I715" s="2" t="str">
        <f>IF(Employee_Sample_Data[[#This Row],[Age]]&lt;31,"Youth",IF(55&lt;Employee_Sample_Data[[#This Row],[Age]],"Adult","Old"))</f>
        <v>Old</v>
      </c>
      <c r="J715" s="3">
        <v>39519</v>
      </c>
      <c r="K715" s="4">
        <v>186138</v>
      </c>
      <c r="L715" s="5">
        <v>0.28000000000000003</v>
      </c>
      <c r="M715" t="s">
        <v>28</v>
      </c>
      <c r="N715" t="s">
        <v>29</v>
      </c>
    </row>
    <row r="716" spans="1:14" x14ac:dyDescent="0.35">
      <c r="A716" s="1" t="s">
        <v>1301</v>
      </c>
      <c r="B716" t="s">
        <v>1302</v>
      </c>
      <c r="C716" t="s">
        <v>32</v>
      </c>
      <c r="D716" t="s">
        <v>79</v>
      </c>
      <c r="E716" t="s">
        <v>25</v>
      </c>
      <c r="F716" t="s">
        <v>18</v>
      </c>
      <c r="G716" t="s">
        <v>19</v>
      </c>
      <c r="H716" s="2">
        <v>45</v>
      </c>
      <c r="I716" s="2" t="str">
        <f>IF(Employee_Sample_Data[[#This Row],[Age]]&lt;31,"Youth",IF(55&lt;Employee_Sample_Data[[#This Row],[Age]],"Adult","Old"))</f>
        <v>Old</v>
      </c>
      <c r="J716" s="3">
        <v>39507</v>
      </c>
      <c r="K716" s="4">
        <v>150577</v>
      </c>
      <c r="L716" s="5">
        <v>0.25</v>
      </c>
      <c r="M716" t="s">
        <v>20</v>
      </c>
      <c r="N716" t="s">
        <v>55</v>
      </c>
    </row>
    <row r="717" spans="1:14" x14ac:dyDescent="0.35">
      <c r="A717" s="1" t="s">
        <v>503</v>
      </c>
      <c r="B717" t="s">
        <v>504</v>
      </c>
      <c r="C717" t="s">
        <v>67</v>
      </c>
      <c r="D717" t="s">
        <v>68</v>
      </c>
      <c r="E717" t="s">
        <v>25</v>
      </c>
      <c r="F717" t="s">
        <v>26</v>
      </c>
      <c r="G717" t="s">
        <v>84</v>
      </c>
      <c r="H717" s="2">
        <v>40</v>
      </c>
      <c r="I717" s="2" t="str">
        <f>IF(Employee_Sample_Data[[#This Row],[Age]]&lt;31,"Youth",IF(55&lt;Employee_Sample_Data[[#This Row],[Age]],"Adult","Old"))</f>
        <v>Old</v>
      </c>
      <c r="J717" s="3">
        <v>39506</v>
      </c>
      <c r="K717" s="4">
        <v>113987</v>
      </c>
      <c r="L717" s="5">
        <v>0</v>
      </c>
      <c r="M717" t="s">
        <v>92</v>
      </c>
      <c r="N717" t="s">
        <v>93</v>
      </c>
    </row>
    <row r="718" spans="1:14" x14ac:dyDescent="0.35">
      <c r="A718" s="1" t="s">
        <v>194</v>
      </c>
      <c r="B718" t="s">
        <v>1268</v>
      </c>
      <c r="C718" t="s">
        <v>24</v>
      </c>
      <c r="D718" t="s">
        <v>16</v>
      </c>
      <c r="E718" t="s">
        <v>48</v>
      </c>
      <c r="F718" t="s">
        <v>26</v>
      </c>
      <c r="G718" t="s">
        <v>35</v>
      </c>
      <c r="H718" s="2">
        <v>37</v>
      </c>
      <c r="I718" s="2" t="str">
        <f>IF(Employee_Sample_Data[[#This Row],[Age]]&lt;31,"Youth",IF(55&lt;Employee_Sample_Data[[#This Row],[Age]],"Adult","Old"))</f>
        <v>Old</v>
      </c>
      <c r="J718" s="3">
        <v>39493</v>
      </c>
      <c r="K718" s="4">
        <v>71695</v>
      </c>
      <c r="L718" s="5">
        <v>0</v>
      </c>
      <c r="M718" t="s">
        <v>20</v>
      </c>
      <c r="N718" t="s">
        <v>43</v>
      </c>
    </row>
    <row r="719" spans="1:14" x14ac:dyDescent="0.35">
      <c r="A719" s="1" t="s">
        <v>943</v>
      </c>
      <c r="B719" t="s">
        <v>944</v>
      </c>
      <c r="C719" t="s">
        <v>39</v>
      </c>
      <c r="D719" t="s">
        <v>16</v>
      </c>
      <c r="E719" t="s">
        <v>34</v>
      </c>
      <c r="F719" t="s">
        <v>26</v>
      </c>
      <c r="G719" t="s">
        <v>27</v>
      </c>
      <c r="H719" s="2">
        <v>53</v>
      </c>
      <c r="I719" s="2" t="str">
        <f>IF(Employee_Sample_Data[[#This Row],[Age]]&lt;31,"Youth",IF(55&lt;Employee_Sample_Data[[#This Row],[Age]],"Adult","Old"))</f>
        <v>Old</v>
      </c>
      <c r="J719" s="3">
        <v>39487</v>
      </c>
      <c r="K719" s="4">
        <v>84193</v>
      </c>
      <c r="L719" s="5">
        <v>0.09</v>
      </c>
      <c r="M719" t="s">
        <v>28</v>
      </c>
      <c r="N719" t="s">
        <v>73</v>
      </c>
    </row>
    <row r="720" spans="1:14" x14ac:dyDescent="0.35">
      <c r="A720" s="1" t="s">
        <v>196</v>
      </c>
      <c r="B720" t="s">
        <v>197</v>
      </c>
      <c r="C720" t="s">
        <v>42</v>
      </c>
      <c r="D720" t="s">
        <v>47</v>
      </c>
      <c r="E720" t="s">
        <v>48</v>
      </c>
      <c r="F720" t="s">
        <v>18</v>
      </c>
      <c r="G720" t="s">
        <v>35</v>
      </c>
      <c r="H720" s="2">
        <v>38</v>
      </c>
      <c r="I720" s="2" t="str">
        <f>IF(Employee_Sample_Data[[#This Row],[Age]]&lt;31,"Youth",IF(55&lt;Employee_Sample_Data[[#This Row],[Age]],"Adult","Old"))</f>
        <v>Old</v>
      </c>
      <c r="J720" s="3">
        <v>39474</v>
      </c>
      <c r="K720" s="4">
        <v>80024</v>
      </c>
      <c r="L720" s="5">
        <v>0</v>
      </c>
      <c r="M720" t="s">
        <v>20</v>
      </c>
      <c r="N720" t="s">
        <v>87</v>
      </c>
    </row>
    <row r="721" spans="1:14" x14ac:dyDescent="0.35">
      <c r="A721" s="1" t="s">
        <v>877</v>
      </c>
      <c r="B721" t="s">
        <v>878</v>
      </c>
      <c r="C721" t="s">
        <v>177</v>
      </c>
      <c r="D721" t="s">
        <v>68</v>
      </c>
      <c r="E721" t="s">
        <v>17</v>
      </c>
      <c r="F721" t="s">
        <v>18</v>
      </c>
      <c r="G721" t="s">
        <v>35</v>
      </c>
      <c r="H721" s="2">
        <v>46</v>
      </c>
      <c r="I721" s="2" t="str">
        <f>IF(Employee_Sample_Data[[#This Row],[Age]]&lt;31,"Youth",IF(55&lt;Employee_Sample_Data[[#This Row],[Age]],"Adult","Old"))</f>
        <v>Old</v>
      </c>
      <c r="J721" s="3">
        <v>39471</v>
      </c>
      <c r="K721" s="4">
        <v>91621</v>
      </c>
      <c r="L721" s="5">
        <v>0</v>
      </c>
      <c r="M721" t="s">
        <v>20</v>
      </c>
      <c r="N721" t="s">
        <v>36</v>
      </c>
    </row>
    <row r="722" spans="1:14" x14ac:dyDescent="0.35">
      <c r="A722" s="1" t="s">
        <v>411</v>
      </c>
      <c r="B722" t="s">
        <v>412</v>
      </c>
      <c r="C722" t="s">
        <v>142</v>
      </c>
      <c r="D722" t="s">
        <v>64</v>
      </c>
      <c r="E722" t="s">
        <v>25</v>
      </c>
      <c r="F722" t="s">
        <v>18</v>
      </c>
      <c r="G722" t="s">
        <v>84</v>
      </c>
      <c r="H722" s="2">
        <v>45</v>
      </c>
      <c r="I722" s="2" t="str">
        <f>IF(Employee_Sample_Data[[#This Row],[Age]]&lt;31,"Youth",IF(55&lt;Employee_Sample_Data[[#This Row],[Age]],"Adult","Old"))</f>
        <v>Old</v>
      </c>
      <c r="J722" s="3">
        <v>39437</v>
      </c>
      <c r="K722" s="4">
        <v>93840</v>
      </c>
      <c r="L722" s="5">
        <v>0</v>
      </c>
      <c r="M722" t="s">
        <v>92</v>
      </c>
      <c r="N722" t="s">
        <v>93</v>
      </c>
    </row>
    <row r="723" spans="1:14" x14ac:dyDescent="0.35">
      <c r="A723" s="1" t="s">
        <v>718</v>
      </c>
      <c r="B723" t="s">
        <v>719</v>
      </c>
      <c r="C723" t="s">
        <v>123</v>
      </c>
      <c r="D723" t="s">
        <v>33</v>
      </c>
      <c r="E723" t="s">
        <v>17</v>
      </c>
      <c r="F723" t="s">
        <v>18</v>
      </c>
      <c r="G723" t="s">
        <v>27</v>
      </c>
      <c r="H723" s="2">
        <v>55</v>
      </c>
      <c r="I723" s="2" t="str">
        <f>IF(Employee_Sample_Data[[#This Row],[Age]]&lt;31,"Youth",IF(55&lt;Employee_Sample_Data[[#This Row],[Age]],"Adult","Old"))</f>
        <v>Old</v>
      </c>
      <c r="J723" s="3">
        <v>39418</v>
      </c>
      <c r="K723" s="4">
        <v>64494</v>
      </c>
      <c r="L723" s="5">
        <v>0</v>
      </c>
      <c r="M723" t="s">
        <v>20</v>
      </c>
      <c r="N723" t="s">
        <v>87</v>
      </c>
    </row>
    <row r="724" spans="1:14" x14ac:dyDescent="0.35">
      <c r="A724" s="1" t="s">
        <v>325</v>
      </c>
      <c r="B724" t="s">
        <v>326</v>
      </c>
      <c r="C724" t="s">
        <v>42</v>
      </c>
      <c r="D724" t="s">
        <v>79</v>
      </c>
      <c r="E724" t="s">
        <v>48</v>
      </c>
      <c r="F724" t="s">
        <v>18</v>
      </c>
      <c r="G724" t="s">
        <v>27</v>
      </c>
      <c r="H724" s="2">
        <v>39</v>
      </c>
      <c r="I724" s="2" t="str">
        <f>IF(Employee_Sample_Data[[#This Row],[Age]]&lt;31,"Youth",IF(55&lt;Employee_Sample_Data[[#This Row],[Age]],"Adult","Old"))</f>
        <v>Old</v>
      </c>
      <c r="J724" s="3">
        <v>39391</v>
      </c>
      <c r="K724" s="4">
        <v>99017</v>
      </c>
      <c r="L724" s="5">
        <v>0</v>
      </c>
      <c r="M724" t="s">
        <v>28</v>
      </c>
      <c r="N724" t="s">
        <v>113</v>
      </c>
    </row>
    <row r="725" spans="1:14" x14ac:dyDescent="0.35">
      <c r="A725" s="1" t="s">
        <v>650</v>
      </c>
      <c r="B725" t="s">
        <v>651</v>
      </c>
      <c r="C725" t="s">
        <v>112</v>
      </c>
      <c r="D725" t="s">
        <v>68</v>
      </c>
      <c r="E725" t="s">
        <v>17</v>
      </c>
      <c r="F725" t="s">
        <v>26</v>
      </c>
      <c r="G725" t="s">
        <v>84</v>
      </c>
      <c r="H725" s="2">
        <v>54</v>
      </c>
      <c r="I725" s="2" t="str">
        <f>IF(Employee_Sample_Data[[#This Row],[Age]]&lt;31,"Youth",IF(55&lt;Employee_Sample_Data[[#This Row],[Age]],"Adult","Old"))</f>
        <v>Old</v>
      </c>
      <c r="J725" s="3">
        <v>39382</v>
      </c>
      <c r="K725" s="4">
        <v>106313</v>
      </c>
      <c r="L725" s="5">
        <v>0.15</v>
      </c>
      <c r="M725" t="s">
        <v>20</v>
      </c>
      <c r="N725" t="s">
        <v>36</v>
      </c>
    </row>
    <row r="726" spans="1:14" x14ac:dyDescent="0.35">
      <c r="A726" s="1" t="s">
        <v>551</v>
      </c>
      <c r="B726" t="s">
        <v>552</v>
      </c>
      <c r="C726" t="s">
        <v>163</v>
      </c>
      <c r="D726" t="s">
        <v>64</v>
      </c>
      <c r="E726" t="s">
        <v>17</v>
      </c>
      <c r="F726" t="s">
        <v>26</v>
      </c>
      <c r="G726" t="s">
        <v>27</v>
      </c>
      <c r="H726" s="2">
        <v>41</v>
      </c>
      <c r="I726" s="2" t="str">
        <f>IF(Employee_Sample_Data[[#This Row],[Age]]&lt;31,"Youth",IF(55&lt;Employee_Sample_Data[[#This Row],[Age]],"Adult","Old"))</f>
        <v>Old</v>
      </c>
      <c r="J726" s="3">
        <v>39379</v>
      </c>
      <c r="K726" s="4">
        <v>51630</v>
      </c>
      <c r="L726" s="5">
        <v>0</v>
      </c>
      <c r="M726" t="s">
        <v>28</v>
      </c>
      <c r="N726" t="s">
        <v>113</v>
      </c>
    </row>
    <row r="727" spans="1:14" x14ac:dyDescent="0.35">
      <c r="A727" s="1" t="s">
        <v>1045</v>
      </c>
      <c r="B727" t="s">
        <v>1046</v>
      </c>
      <c r="C727" t="s">
        <v>32</v>
      </c>
      <c r="D727" t="s">
        <v>33</v>
      </c>
      <c r="E727" t="s">
        <v>48</v>
      </c>
      <c r="F727" t="s">
        <v>26</v>
      </c>
      <c r="G727" t="s">
        <v>27</v>
      </c>
      <c r="H727" s="2">
        <v>58</v>
      </c>
      <c r="I727" s="2" t="str">
        <f>IF(Employee_Sample_Data[[#This Row],[Age]]&lt;31,"Youth",IF(55&lt;Employee_Sample_Data[[#This Row],[Age]],"Adult","Old"))</f>
        <v>Adult</v>
      </c>
      <c r="J727" s="3">
        <v>39367</v>
      </c>
      <c r="K727" s="4">
        <v>162038</v>
      </c>
      <c r="L727" s="5">
        <v>0.24</v>
      </c>
      <c r="M727" t="s">
        <v>28</v>
      </c>
      <c r="N727" t="s">
        <v>29</v>
      </c>
    </row>
    <row r="728" spans="1:14" x14ac:dyDescent="0.35">
      <c r="A728" s="1" t="s">
        <v>1276</v>
      </c>
      <c r="B728" t="s">
        <v>1277</v>
      </c>
      <c r="C728" t="s">
        <v>42</v>
      </c>
      <c r="D728" t="s">
        <v>47</v>
      </c>
      <c r="E728" t="s">
        <v>25</v>
      </c>
      <c r="F728" t="s">
        <v>18</v>
      </c>
      <c r="G728" t="s">
        <v>84</v>
      </c>
      <c r="H728" s="2">
        <v>57</v>
      </c>
      <c r="I728" s="2" t="str">
        <f>IF(Employee_Sample_Data[[#This Row],[Age]]&lt;31,"Youth",IF(55&lt;Employee_Sample_Data[[#This Row],[Age]],"Adult","Old"))</f>
        <v>Adult</v>
      </c>
      <c r="J728" s="3">
        <v>39357</v>
      </c>
      <c r="K728" s="4">
        <v>98150</v>
      </c>
      <c r="L728" s="5">
        <v>0</v>
      </c>
      <c r="M728" t="s">
        <v>92</v>
      </c>
      <c r="N728" t="s">
        <v>98</v>
      </c>
    </row>
    <row r="729" spans="1:14" x14ac:dyDescent="0.35">
      <c r="A729" s="1" t="s">
        <v>1481</v>
      </c>
      <c r="B729" t="s">
        <v>1482</v>
      </c>
      <c r="C729" t="s">
        <v>42</v>
      </c>
      <c r="D729" t="s">
        <v>79</v>
      </c>
      <c r="E729" t="s">
        <v>48</v>
      </c>
      <c r="F729" t="s">
        <v>26</v>
      </c>
      <c r="G729" t="s">
        <v>27</v>
      </c>
      <c r="H729" s="2">
        <v>45</v>
      </c>
      <c r="I729" s="2" t="str">
        <f>IF(Employee_Sample_Data[[#This Row],[Age]]&lt;31,"Youth",IF(55&lt;Employee_Sample_Data[[#This Row],[Age]],"Adult","Old"))</f>
        <v>Old</v>
      </c>
      <c r="J729" s="3">
        <v>39347</v>
      </c>
      <c r="K729" s="4">
        <v>92293</v>
      </c>
      <c r="L729" s="5">
        <v>0</v>
      </c>
      <c r="M729" t="s">
        <v>28</v>
      </c>
      <c r="N729" t="s">
        <v>133</v>
      </c>
    </row>
    <row r="730" spans="1:14" x14ac:dyDescent="0.35">
      <c r="A730" s="1" t="s">
        <v>1875</v>
      </c>
      <c r="B730" t="s">
        <v>1876</v>
      </c>
      <c r="C730" t="s">
        <v>78</v>
      </c>
      <c r="D730" t="s">
        <v>64</v>
      </c>
      <c r="E730" t="s">
        <v>48</v>
      </c>
      <c r="F730" t="s">
        <v>26</v>
      </c>
      <c r="G730" t="s">
        <v>84</v>
      </c>
      <c r="H730" s="2">
        <v>44</v>
      </c>
      <c r="I730" s="2" t="str">
        <f>IF(Employee_Sample_Data[[#This Row],[Age]]&lt;31,"Youth",IF(55&lt;Employee_Sample_Data[[#This Row],[Age]],"Adult","Old"))</f>
        <v>Old</v>
      </c>
      <c r="J730" s="3">
        <v>39335</v>
      </c>
      <c r="K730" s="4">
        <v>181247</v>
      </c>
      <c r="L730" s="5">
        <v>0.33</v>
      </c>
      <c r="M730" t="s">
        <v>92</v>
      </c>
      <c r="N730" t="s">
        <v>217</v>
      </c>
    </row>
    <row r="731" spans="1:14" x14ac:dyDescent="0.35">
      <c r="A731" s="1" t="s">
        <v>700</v>
      </c>
      <c r="B731" t="s">
        <v>701</v>
      </c>
      <c r="C731" t="s">
        <v>1982</v>
      </c>
      <c r="D731" t="s">
        <v>47</v>
      </c>
      <c r="E731" t="s">
        <v>25</v>
      </c>
      <c r="F731" t="s">
        <v>26</v>
      </c>
      <c r="G731" t="s">
        <v>27</v>
      </c>
      <c r="H731" s="2">
        <v>45</v>
      </c>
      <c r="I731" s="2" t="str">
        <f>IF(Employee_Sample_Data[[#This Row],[Age]]&lt;31,"Youth",IF(55&lt;Employee_Sample_Data[[#This Row],[Age]],"Adult","Old"))</f>
        <v>Old</v>
      </c>
      <c r="J731" s="3">
        <v>39332</v>
      </c>
      <c r="K731" s="4">
        <v>151027</v>
      </c>
      <c r="L731" s="5">
        <v>0.1</v>
      </c>
      <c r="M731" t="s">
        <v>28</v>
      </c>
      <c r="N731" t="s">
        <v>73</v>
      </c>
    </row>
    <row r="732" spans="1:14" x14ac:dyDescent="0.35">
      <c r="A732" s="1" t="s">
        <v>251</v>
      </c>
      <c r="B732" t="s">
        <v>1427</v>
      </c>
      <c r="C732" t="s">
        <v>78</v>
      </c>
      <c r="D732" t="s">
        <v>33</v>
      </c>
      <c r="E732" t="s">
        <v>48</v>
      </c>
      <c r="F732" t="s">
        <v>18</v>
      </c>
      <c r="G732" t="s">
        <v>27</v>
      </c>
      <c r="H732" s="2">
        <v>54</v>
      </c>
      <c r="I732" s="2" t="str">
        <f>IF(Employee_Sample_Data[[#This Row],[Age]]&lt;31,"Youth",IF(55&lt;Employee_Sample_Data[[#This Row],[Age]],"Adult","Old"))</f>
        <v>Old</v>
      </c>
      <c r="J732" s="3">
        <v>39330</v>
      </c>
      <c r="K732" s="4">
        <v>183239</v>
      </c>
      <c r="L732" s="5">
        <v>0.32</v>
      </c>
      <c r="M732" t="s">
        <v>20</v>
      </c>
      <c r="N732" t="s">
        <v>21</v>
      </c>
    </row>
    <row r="733" spans="1:14" x14ac:dyDescent="0.35">
      <c r="A733" s="1" t="s">
        <v>1381</v>
      </c>
      <c r="B733" t="s">
        <v>1382</v>
      </c>
      <c r="C733" t="s">
        <v>123</v>
      </c>
      <c r="D733" t="s">
        <v>33</v>
      </c>
      <c r="E733" t="s">
        <v>48</v>
      </c>
      <c r="F733" t="s">
        <v>26</v>
      </c>
      <c r="G733" t="s">
        <v>35</v>
      </c>
      <c r="H733" s="2">
        <v>60</v>
      </c>
      <c r="I733" s="2" t="str">
        <f>IF(Employee_Sample_Data[[#This Row],[Age]]&lt;31,"Youth",IF(55&lt;Employee_Sample_Data[[#This Row],[Age]],"Adult","Old"))</f>
        <v>Adult</v>
      </c>
      <c r="J733" s="3">
        <v>39310</v>
      </c>
      <c r="K733" s="4">
        <v>58671</v>
      </c>
      <c r="L733" s="5">
        <v>0</v>
      </c>
      <c r="M733" t="s">
        <v>20</v>
      </c>
      <c r="N733" t="s">
        <v>87</v>
      </c>
    </row>
    <row r="734" spans="1:14" x14ac:dyDescent="0.35">
      <c r="A734" s="1" t="s">
        <v>1259</v>
      </c>
      <c r="B734" t="s">
        <v>1260</v>
      </c>
      <c r="C734" t="s">
        <v>1982</v>
      </c>
      <c r="D734" t="s">
        <v>33</v>
      </c>
      <c r="E734" t="s">
        <v>48</v>
      </c>
      <c r="F734" t="s">
        <v>26</v>
      </c>
      <c r="G734" t="s">
        <v>84</v>
      </c>
      <c r="H734" s="2">
        <v>44</v>
      </c>
      <c r="I734" s="2" t="str">
        <f>IF(Employee_Sample_Data[[#This Row],[Age]]&lt;31,"Youth",IF(55&lt;Employee_Sample_Data[[#This Row],[Age]],"Adult","Old"))</f>
        <v>Old</v>
      </c>
      <c r="J734" s="3">
        <v>39305</v>
      </c>
      <c r="K734" s="4">
        <v>126277</v>
      </c>
      <c r="L734" s="5">
        <v>0.13</v>
      </c>
      <c r="M734" t="s">
        <v>92</v>
      </c>
      <c r="N734" t="s">
        <v>93</v>
      </c>
    </row>
    <row r="735" spans="1:14" x14ac:dyDescent="0.35">
      <c r="A735" s="1" t="s">
        <v>1158</v>
      </c>
      <c r="B735" t="s">
        <v>1782</v>
      </c>
      <c r="C735" t="s">
        <v>32</v>
      </c>
      <c r="D735" t="s">
        <v>79</v>
      </c>
      <c r="E735" t="s">
        <v>17</v>
      </c>
      <c r="F735" t="s">
        <v>26</v>
      </c>
      <c r="G735" t="s">
        <v>35</v>
      </c>
      <c r="H735" s="2">
        <v>48</v>
      </c>
      <c r="I735" s="2" t="str">
        <f>IF(Employee_Sample_Data[[#This Row],[Age]]&lt;31,"Youth",IF(55&lt;Employee_Sample_Data[[#This Row],[Age]],"Adult","Old"))</f>
        <v>Old</v>
      </c>
      <c r="J735" s="3">
        <v>39302</v>
      </c>
      <c r="K735" s="4">
        <v>194723</v>
      </c>
      <c r="L735" s="5">
        <v>0.25</v>
      </c>
      <c r="M735" t="s">
        <v>20</v>
      </c>
      <c r="N735" t="s">
        <v>43</v>
      </c>
    </row>
    <row r="736" spans="1:14" x14ac:dyDescent="0.35">
      <c r="A736" s="1" t="s">
        <v>850</v>
      </c>
      <c r="B736" t="s">
        <v>851</v>
      </c>
      <c r="C736" t="s">
        <v>329</v>
      </c>
      <c r="D736" t="s">
        <v>16</v>
      </c>
      <c r="E736" t="s">
        <v>25</v>
      </c>
      <c r="F736" t="s">
        <v>26</v>
      </c>
      <c r="G736" t="s">
        <v>27</v>
      </c>
      <c r="H736" s="2">
        <v>40</v>
      </c>
      <c r="I736" s="2" t="str">
        <f>IF(Employee_Sample_Data[[#This Row],[Age]]&lt;31,"Youth",IF(55&lt;Employee_Sample_Data[[#This Row],[Age]],"Adult","Old"))</f>
        <v>Old</v>
      </c>
      <c r="J736" s="3">
        <v>39293</v>
      </c>
      <c r="K736" s="4">
        <v>41859</v>
      </c>
      <c r="L736" s="5">
        <v>0</v>
      </c>
      <c r="M736" t="s">
        <v>20</v>
      </c>
      <c r="N736" t="s">
        <v>21</v>
      </c>
    </row>
    <row r="737" spans="1:15" x14ac:dyDescent="0.35">
      <c r="A737" s="1" t="s">
        <v>223</v>
      </c>
      <c r="B737" t="s">
        <v>224</v>
      </c>
      <c r="C737" t="s">
        <v>39</v>
      </c>
      <c r="D737" t="s">
        <v>16</v>
      </c>
      <c r="E737" t="s">
        <v>25</v>
      </c>
      <c r="F737" t="s">
        <v>26</v>
      </c>
      <c r="G737" t="s">
        <v>27</v>
      </c>
      <c r="H737" s="2">
        <v>40</v>
      </c>
      <c r="I737" s="2" t="str">
        <f>IF(Employee_Sample_Data[[#This Row],[Age]]&lt;31,"Youth",IF(55&lt;Employee_Sample_Data[[#This Row],[Age]],"Adult","Old"))</f>
        <v>Old</v>
      </c>
      <c r="J737" s="3">
        <v>39265</v>
      </c>
      <c r="K737" s="4">
        <v>93971</v>
      </c>
      <c r="L737" s="5">
        <v>0.08</v>
      </c>
      <c r="M737" t="s">
        <v>28</v>
      </c>
      <c r="N737" t="s">
        <v>29</v>
      </c>
    </row>
    <row r="738" spans="1:15" x14ac:dyDescent="0.35">
      <c r="A738" s="1" t="s">
        <v>1355</v>
      </c>
      <c r="B738" t="s">
        <v>1356</v>
      </c>
      <c r="C738" t="s">
        <v>54</v>
      </c>
      <c r="D738" t="s">
        <v>79</v>
      </c>
      <c r="E738" t="s">
        <v>48</v>
      </c>
      <c r="F738" t="s">
        <v>26</v>
      </c>
      <c r="G738" t="s">
        <v>84</v>
      </c>
      <c r="H738" s="2">
        <v>51</v>
      </c>
      <c r="I738" s="2" t="str">
        <f>IF(Employee_Sample_Data[[#This Row],[Age]]&lt;31,"Youth",IF(55&lt;Employee_Sample_Data[[#This Row],[Age]],"Adult","Old"))</f>
        <v>Old</v>
      </c>
      <c r="J738" s="3">
        <v>39252</v>
      </c>
      <c r="K738" s="4">
        <v>45206</v>
      </c>
      <c r="L738" s="5">
        <v>0</v>
      </c>
      <c r="M738" t="s">
        <v>20</v>
      </c>
      <c r="N738" t="s">
        <v>87</v>
      </c>
    </row>
    <row r="739" spans="1:15" x14ac:dyDescent="0.35">
      <c r="A739" s="1" t="s">
        <v>1724</v>
      </c>
      <c r="B739" t="s">
        <v>1806</v>
      </c>
      <c r="C739" t="s">
        <v>32</v>
      </c>
      <c r="D739" t="s">
        <v>64</v>
      </c>
      <c r="E739" t="s">
        <v>34</v>
      </c>
      <c r="F739" t="s">
        <v>18</v>
      </c>
      <c r="G739" t="s">
        <v>27</v>
      </c>
      <c r="H739" s="2">
        <v>38</v>
      </c>
      <c r="I739" s="2" t="str">
        <f>IF(Employee_Sample_Data[[#This Row],[Age]]&lt;31,"Youth",IF(55&lt;Employee_Sample_Data[[#This Row],[Age]],"Adult","Old"))</f>
        <v>Old</v>
      </c>
      <c r="J739" s="3">
        <v>39232</v>
      </c>
      <c r="K739" s="4">
        <v>198562</v>
      </c>
      <c r="L739" s="5">
        <v>0.22</v>
      </c>
      <c r="M739" t="s">
        <v>20</v>
      </c>
      <c r="N739" t="s">
        <v>21</v>
      </c>
    </row>
    <row r="740" spans="1:15" x14ac:dyDescent="0.35">
      <c r="A740" s="1" t="s">
        <v>1882</v>
      </c>
      <c r="B740" t="s">
        <v>1883</v>
      </c>
      <c r="C740" t="s">
        <v>123</v>
      </c>
      <c r="D740" t="s">
        <v>47</v>
      </c>
      <c r="E740" t="s">
        <v>25</v>
      </c>
      <c r="F740" t="s">
        <v>26</v>
      </c>
      <c r="G740" t="s">
        <v>84</v>
      </c>
      <c r="H740" s="2">
        <v>39</v>
      </c>
      <c r="I740" s="2" t="str">
        <f>IF(Employee_Sample_Data[[#This Row],[Age]]&lt;31,"Youth",IF(55&lt;Employee_Sample_Data[[#This Row],[Age]],"Adult","Old"))</f>
        <v>Old</v>
      </c>
      <c r="J740" s="3">
        <v>39229</v>
      </c>
      <c r="K740" s="4">
        <v>51234</v>
      </c>
      <c r="L740" s="5">
        <v>0</v>
      </c>
      <c r="M740" t="s">
        <v>20</v>
      </c>
      <c r="N740" t="s">
        <v>21</v>
      </c>
    </row>
    <row r="741" spans="1:15" x14ac:dyDescent="0.35">
      <c r="A741" s="1" t="s">
        <v>1542</v>
      </c>
      <c r="B741" t="s">
        <v>1543</v>
      </c>
      <c r="C741" t="s">
        <v>142</v>
      </c>
      <c r="D741" t="s">
        <v>64</v>
      </c>
      <c r="E741" t="s">
        <v>25</v>
      </c>
      <c r="F741" t="s">
        <v>18</v>
      </c>
      <c r="G741" t="s">
        <v>27</v>
      </c>
      <c r="H741" s="2">
        <v>63</v>
      </c>
      <c r="I741" s="2" t="str">
        <f>IF(Employee_Sample_Data[[#This Row],[Age]]&lt;31,"Youth",IF(55&lt;Employee_Sample_Data[[#This Row],[Age]],"Adult","Old"))</f>
        <v>Adult</v>
      </c>
      <c r="J741" s="3">
        <v>39204</v>
      </c>
      <c r="K741" s="4">
        <v>72805</v>
      </c>
      <c r="L741" s="5">
        <v>0</v>
      </c>
      <c r="M741" t="s">
        <v>28</v>
      </c>
      <c r="N741" t="s">
        <v>73</v>
      </c>
    </row>
    <row r="742" spans="1:15" x14ac:dyDescent="0.35">
      <c r="A742" s="1" t="s">
        <v>1958</v>
      </c>
      <c r="B742" t="s">
        <v>1959</v>
      </c>
      <c r="C742" t="s">
        <v>32</v>
      </c>
      <c r="D742" t="s">
        <v>47</v>
      </c>
      <c r="E742" t="s">
        <v>34</v>
      </c>
      <c r="F742" t="s">
        <v>18</v>
      </c>
      <c r="G742" t="s">
        <v>35</v>
      </c>
      <c r="H742" s="2">
        <v>39</v>
      </c>
      <c r="I742" s="2" t="str">
        <f>IF(Employee_Sample_Data[[#This Row],[Age]]&lt;31,"Youth",IF(55&lt;Employee_Sample_Data[[#This Row],[Age]],"Adult","Old"))</f>
        <v>Old</v>
      </c>
      <c r="J742" s="3">
        <v>39201</v>
      </c>
      <c r="K742" s="4">
        <v>171487</v>
      </c>
      <c r="L742" s="5">
        <v>0.23</v>
      </c>
      <c r="M742" t="s">
        <v>20</v>
      </c>
      <c r="N742" t="s">
        <v>43</v>
      </c>
    </row>
    <row r="743" spans="1:15" x14ac:dyDescent="0.35">
      <c r="A743" s="1" t="s">
        <v>421</v>
      </c>
      <c r="B743" t="s">
        <v>422</v>
      </c>
      <c r="C743" t="s">
        <v>51</v>
      </c>
      <c r="D743" t="s">
        <v>79</v>
      </c>
      <c r="E743" t="s">
        <v>25</v>
      </c>
      <c r="F743" t="s">
        <v>18</v>
      </c>
      <c r="G743" t="s">
        <v>35</v>
      </c>
      <c r="H743" s="2">
        <v>59</v>
      </c>
      <c r="I743" s="2" t="str">
        <f>IF(Employee_Sample_Data[[#This Row],[Age]]&lt;31,"Youth",IF(55&lt;Employee_Sample_Data[[#This Row],[Age]],"Adult","Old"))</f>
        <v>Adult</v>
      </c>
      <c r="J743" s="3">
        <v>39197</v>
      </c>
      <c r="K743" s="4">
        <v>129708</v>
      </c>
      <c r="L743" s="5">
        <v>0.05</v>
      </c>
      <c r="M743" t="s">
        <v>20</v>
      </c>
      <c r="N743" t="s">
        <v>55</v>
      </c>
    </row>
    <row r="744" spans="1:15" x14ac:dyDescent="0.35">
      <c r="A744" s="1" t="s">
        <v>1285</v>
      </c>
      <c r="B744" t="s">
        <v>1286</v>
      </c>
      <c r="C744" t="s">
        <v>78</v>
      </c>
      <c r="D744" t="s">
        <v>58</v>
      </c>
      <c r="E744" t="s">
        <v>34</v>
      </c>
      <c r="F744" t="s">
        <v>18</v>
      </c>
      <c r="G744" t="s">
        <v>35</v>
      </c>
      <c r="H744" s="2">
        <v>48</v>
      </c>
      <c r="I744" s="2" t="str">
        <f>IF(Employee_Sample_Data[[#This Row],[Age]]&lt;31,"Youth",IF(55&lt;Employee_Sample_Data[[#This Row],[Age]],"Adult","Old"))</f>
        <v>Old</v>
      </c>
      <c r="J744" s="3">
        <v>39197</v>
      </c>
      <c r="K744" s="4">
        <v>217783</v>
      </c>
      <c r="L744" s="5">
        <v>0.36</v>
      </c>
      <c r="M744" t="s">
        <v>20</v>
      </c>
      <c r="N744" t="s">
        <v>21</v>
      </c>
    </row>
    <row r="745" spans="1:15" x14ac:dyDescent="0.35">
      <c r="A745" s="1" t="s">
        <v>988</v>
      </c>
      <c r="B745" t="s">
        <v>989</v>
      </c>
      <c r="C745" t="s">
        <v>32</v>
      </c>
      <c r="D745" t="s">
        <v>68</v>
      </c>
      <c r="E745" t="s">
        <v>48</v>
      </c>
      <c r="F745" t="s">
        <v>26</v>
      </c>
      <c r="G745" t="s">
        <v>84</v>
      </c>
      <c r="H745" s="2">
        <v>45</v>
      </c>
      <c r="I745" s="2" t="str">
        <f>IF(Employee_Sample_Data[[#This Row],[Age]]&lt;31,"Youth",IF(55&lt;Employee_Sample_Data[[#This Row],[Age]],"Adult","Old"))</f>
        <v>Old</v>
      </c>
      <c r="J745" s="3">
        <v>39185</v>
      </c>
      <c r="K745" s="4">
        <v>189680</v>
      </c>
      <c r="L745" s="5">
        <v>0.23</v>
      </c>
      <c r="M745" t="s">
        <v>92</v>
      </c>
      <c r="N745" t="s">
        <v>217</v>
      </c>
    </row>
    <row r="746" spans="1:15" x14ac:dyDescent="0.35">
      <c r="A746" s="1" t="s">
        <v>279</v>
      </c>
      <c r="B746" t="s">
        <v>280</v>
      </c>
      <c r="C746" t="s">
        <v>123</v>
      </c>
      <c r="D746" t="s">
        <v>58</v>
      </c>
      <c r="E746" t="s">
        <v>34</v>
      </c>
      <c r="F746" t="s">
        <v>26</v>
      </c>
      <c r="G746" t="s">
        <v>35</v>
      </c>
      <c r="H746" s="2">
        <v>55</v>
      </c>
      <c r="I746" s="2" t="str">
        <f>IF(Employee_Sample_Data[[#This Row],[Age]]&lt;31,"Youth",IF(55&lt;Employee_Sample_Data[[#This Row],[Age]],"Adult","Old"))</f>
        <v>Old</v>
      </c>
      <c r="J746" s="3">
        <v>39177</v>
      </c>
      <c r="K746" s="4">
        <v>52310</v>
      </c>
      <c r="L746" s="5">
        <v>0</v>
      </c>
      <c r="M746" t="s">
        <v>20</v>
      </c>
      <c r="N746" t="s">
        <v>55</v>
      </c>
      <c r="O746" s="3">
        <v>43385</v>
      </c>
    </row>
    <row r="747" spans="1:15" x14ac:dyDescent="0.35">
      <c r="A747" s="1" t="s">
        <v>1520</v>
      </c>
      <c r="B747" t="s">
        <v>1521</v>
      </c>
      <c r="C747" t="s">
        <v>32</v>
      </c>
      <c r="D747" t="s">
        <v>68</v>
      </c>
      <c r="E747" t="s">
        <v>34</v>
      </c>
      <c r="F747" t="s">
        <v>26</v>
      </c>
      <c r="G747" t="s">
        <v>35</v>
      </c>
      <c r="H747" s="2">
        <v>41</v>
      </c>
      <c r="I747" s="2" t="str">
        <f>IF(Employee_Sample_Data[[#This Row],[Age]]&lt;31,"Youth",IF(55&lt;Employee_Sample_Data[[#This Row],[Age]],"Adult","Old"))</f>
        <v>Old</v>
      </c>
      <c r="J747" s="3">
        <v>39156</v>
      </c>
      <c r="K747" s="4">
        <v>155926</v>
      </c>
      <c r="L747" s="5">
        <v>0.24</v>
      </c>
      <c r="M747" t="s">
        <v>20</v>
      </c>
      <c r="N747" t="s">
        <v>87</v>
      </c>
      <c r="O747" s="3">
        <v>39598</v>
      </c>
    </row>
    <row r="748" spans="1:15" x14ac:dyDescent="0.35">
      <c r="A748" s="1" t="s">
        <v>1127</v>
      </c>
      <c r="B748" t="s">
        <v>1128</v>
      </c>
      <c r="C748" t="s">
        <v>32</v>
      </c>
      <c r="D748" t="s">
        <v>16</v>
      </c>
      <c r="E748" t="s">
        <v>17</v>
      </c>
      <c r="F748" t="s">
        <v>26</v>
      </c>
      <c r="G748" t="s">
        <v>27</v>
      </c>
      <c r="H748" s="2">
        <v>55</v>
      </c>
      <c r="I748" s="2" t="str">
        <f>IF(Employee_Sample_Data[[#This Row],[Age]]&lt;31,"Youth",IF(55&lt;Employee_Sample_Data[[#This Row],[Age]],"Adult","Old"))</f>
        <v>Old</v>
      </c>
      <c r="J748" s="3">
        <v>39154</v>
      </c>
      <c r="K748" s="4">
        <v>184648</v>
      </c>
      <c r="L748" s="5">
        <v>0.24</v>
      </c>
      <c r="M748" t="s">
        <v>28</v>
      </c>
      <c r="N748" t="s">
        <v>73</v>
      </c>
    </row>
    <row r="749" spans="1:15" x14ac:dyDescent="0.35">
      <c r="A749" s="1" t="s">
        <v>1295</v>
      </c>
      <c r="B749" t="s">
        <v>1296</v>
      </c>
      <c r="C749" t="s">
        <v>32</v>
      </c>
      <c r="D749" t="s">
        <v>58</v>
      </c>
      <c r="E749" t="s">
        <v>25</v>
      </c>
      <c r="F749" t="s">
        <v>18</v>
      </c>
      <c r="G749" t="s">
        <v>27</v>
      </c>
      <c r="H749" s="2">
        <v>63</v>
      </c>
      <c r="I749" s="2" t="str">
        <f>IF(Employee_Sample_Data[[#This Row],[Age]]&lt;31,"Youth",IF(55&lt;Employee_Sample_Data[[#This Row],[Age]],"Adult","Old"))</f>
        <v>Adult</v>
      </c>
      <c r="J749" s="3">
        <v>39147</v>
      </c>
      <c r="K749" s="4">
        <v>193044</v>
      </c>
      <c r="L749" s="5">
        <v>0.15</v>
      </c>
      <c r="M749" t="s">
        <v>20</v>
      </c>
      <c r="N749" t="s">
        <v>55</v>
      </c>
    </row>
    <row r="750" spans="1:15" x14ac:dyDescent="0.35">
      <c r="A750" s="1" t="s">
        <v>307</v>
      </c>
      <c r="B750" t="s">
        <v>308</v>
      </c>
      <c r="C750" t="s">
        <v>42</v>
      </c>
      <c r="D750" t="s">
        <v>33</v>
      </c>
      <c r="E750" t="s">
        <v>25</v>
      </c>
      <c r="F750" t="s">
        <v>18</v>
      </c>
      <c r="G750" t="s">
        <v>84</v>
      </c>
      <c r="H750" s="2">
        <v>60</v>
      </c>
      <c r="I750" s="2" t="str">
        <f>IF(Employee_Sample_Data[[#This Row],[Age]]&lt;31,"Youth",IF(55&lt;Employee_Sample_Data[[#This Row],[Age]],"Adult","Old"))</f>
        <v>Adult</v>
      </c>
      <c r="J750" s="3">
        <v>39137</v>
      </c>
      <c r="K750" s="4">
        <v>71699</v>
      </c>
      <c r="L750" s="5">
        <v>0</v>
      </c>
      <c r="M750" t="s">
        <v>92</v>
      </c>
      <c r="N750" t="s">
        <v>93</v>
      </c>
    </row>
    <row r="751" spans="1:15" x14ac:dyDescent="0.35">
      <c r="A751" s="1" t="s">
        <v>501</v>
      </c>
      <c r="B751" t="s">
        <v>1601</v>
      </c>
      <c r="C751" t="s">
        <v>142</v>
      </c>
      <c r="D751" t="s">
        <v>64</v>
      </c>
      <c r="E751" t="s">
        <v>48</v>
      </c>
      <c r="F751" t="s">
        <v>26</v>
      </c>
      <c r="G751" t="s">
        <v>35</v>
      </c>
      <c r="H751" s="2">
        <v>46</v>
      </c>
      <c r="I751" s="2" t="str">
        <f>IF(Employee_Sample_Data[[#This Row],[Age]]&lt;31,"Youth",IF(55&lt;Employee_Sample_Data[[#This Row],[Age]],"Adult","Old"))</f>
        <v>Old</v>
      </c>
      <c r="J751" s="3">
        <v>39133</v>
      </c>
      <c r="K751" s="4">
        <v>75579</v>
      </c>
      <c r="L751" s="5">
        <v>0</v>
      </c>
      <c r="M751" t="s">
        <v>20</v>
      </c>
      <c r="N751" t="s">
        <v>21</v>
      </c>
    </row>
    <row r="752" spans="1:15" x14ac:dyDescent="0.35">
      <c r="A752" s="1" t="s">
        <v>1190</v>
      </c>
      <c r="B752" t="s">
        <v>1191</v>
      </c>
      <c r="C752" t="s">
        <v>78</v>
      </c>
      <c r="D752" t="s">
        <v>79</v>
      </c>
      <c r="E752" t="s">
        <v>48</v>
      </c>
      <c r="F752" t="s">
        <v>26</v>
      </c>
      <c r="G752" t="s">
        <v>27</v>
      </c>
      <c r="H752" s="2">
        <v>60</v>
      </c>
      <c r="I752" s="2" t="str">
        <f>IF(Employee_Sample_Data[[#This Row],[Age]]&lt;31,"Youth",IF(55&lt;Employee_Sample_Data[[#This Row],[Age]],"Adult","Old"))</f>
        <v>Adult</v>
      </c>
      <c r="J752" s="3">
        <v>39109</v>
      </c>
      <c r="K752" s="4">
        <v>234311</v>
      </c>
      <c r="L752" s="5">
        <v>0.37</v>
      </c>
      <c r="M752" t="s">
        <v>20</v>
      </c>
      <c r="N752" t="s">
        <v>55</v>
      </c>
    </row>
    <row r="753" spans="1:15" x14ac:dyDescent="0.35">
      <c r="A753" s="1" t="s">
        <v>272</v>
      </c>
      <c r="B753" t="s">
        <v>273</v>
      </c>
      <c r="C753" t="s">
        <v>39</v>
      </c>
      <c r="D753" t="s">
        <v>16</v>
      </c>
      <c r="E753" t="s">
        <v>34</v>
      </c>
      <c r="F753" t="s">
        <v>18</v>
      </c>
      <c r="G753" t="s">
        <v>27</v>
      </c>
      <c r="H753" s="2">
        <v>48</v>
      </c>
      <c r="I753" s="2" t="str">
        <f>IF(Employee_Sample_Data[[#This Row],[Age]]&lt;31,"Youth",IF(55&lt;Employee_Sample_Data[[#This Row],[Age]],"Adult","Old"))</f>
        <v>Old</v>
      </c>
      <c r="J753" s="3">
        <v>39091</v>
      </c>
      <c r="K753" s="4">
        <v>74546</v>
      </c>
      <c r="L753" s="5">
        <v>0.09</v>
      </c>
      <c r="M753" t="s">
        <v>20</v>
      </c>
      <c r="N753" t="s">
        <v>21</v>
      </c>
    </row>
    <row r="754" spans="1:15" x14ac:dyDescent="0.35">
      <c r="A754" s="1" t="s">
        <v>1289</v>
      </c>
      <c r="B754" t="s">
        <v>1290</v>
      </c>
      <c r="C754" t="s">
        <v>123</v>
      </c>
      <c r="D754" t="s">
        <v>33</v>
      </c>
      <c r="E754" t="s">
        <v>25</v>
      </c>
      <c r="F754" t="s">
        <v>18</v>
      </c>
      <c r="G754" t="s">
        <v>35</v>
      </c>
      <c r="H754" s="2">
        <v>41</v>
      </c>
      <c r="I754" s="2" t="str">
        <f>IF(Employee_Sample_Data[[#This Row],[Age]]&lt;31,"Youth",IF(55&lt;Employee_Sample_Data[[#This Row],[Age]],"Adult","Old"))</f>
        <v>Old</v>
      </c>
      <c r="J754" s="3">
        <v>39091</v>
      </c>
      <c r="K754" s="4">
        <v>50685</v>
      </c>
      <c r="L754" s="5">
        <v>0</v>
      </c>
      <c r="M754" t="s">
        <v>20</v>
      </c>
      <c r="N754" t="s">
        <v>87</v>
      </c>
    </row>
    <row r="755" spans="1:15" x14ac:dyDescent="0.35">
      <c r="A755" s="1" t="s">
        <v>1429</v>
      </c>
      <c r="B755" t="s">
        <v>1430</v>
      </c>
      <c r="C755" t="s">
        <v>54</v>
      </c>
      <c r="D755" t="s">
        <v>58</v>
      </c>
      <c r="E755" t="s">
        <v>17</v>
      </c>
      <c r="F755" t="s">
        <v>18</v>
      </c>
      <c r="G755" t="s">
        <v>27</v>
      </c>
      <c r="H755" s="2">
        <v>54</v>
      </c>
      <c r="I755" s="2" t="str">
        <f>IF(Employee_Sample_Data[[#This Row],[Age]]&lt;31,"Youth",IF(55&lt;Employee_Sample_Data[[#This Row],[Age]],"Adult","Old"))</f>
        <v>Old</v>
      </c>
      <c r="J755" s="3">
        <v>39080</v>
      </c>
      <c r="K755" s="4">
        <v>55518</v>
      </c>
      <c r="L755" s="5">
        <v>0</v>
      </c>
      <c r="M755" t="s">
        <v>20</v>
      </c>
      <c r="N755" t="s">
        <v>87</v>
      </c>
    </row>
    <row r="756" spans="1:15" x14ac:dyDescent="0.35">
      <c r="A756" s="1" t="s">
        <v>1207</v>
      </c>
      <c r="B756" t="s">
        <v>1719</v>
      </c>
      <c r="C756" t="s">
        <v>247</v>
      </c>
      <c r="D756" t="s">
        <v>16</v>
      </c>
      <c r="E756" t="s">
        <v>34</v>
      </c>
      <c r="F756" t="s">
        <v>18</v>
      </c>
      <c r="G756" t="s">
        <v>27</v>
      </c>
      <c r="H756" s="2">
        <v>45</v>
      </c>
      <c r="I756" s="2" t="str">
        <f>IF(Employee_Sample_Data[[#This Row],[Age]]&lt;31,"Youth",IF(55&lt;Employee_Sample_Data[[#This Row],[Age]],"Adult","Old"))</f>
        <v>Old</v>
      </c>
      <c r="J756" s="3">
        <v>39069</v>
      </c>
      <c r="K756" s="4">
        <v>68337</v>
      </c>
      <c r="L756" s="5">
        <v>0</v>
      </c>
      <c r="M756" t="s">
        <v>28</v>
      </c>
      <c r="N756" t="s">
        <v>29</v>
      </c>
    </row>
    <row r="757" spans="1:15" x14ac:dyDescent="0.35">
      <c r="A757" s="1" t="s">
        <v>296</v>
      </c>
      <c r="B757" t="s">
        <v>297</v>
      </c>
      <c r="C757" t="s">
        <v>298</v>
      </c>
      <c r="D757" t="s">
        <v>16</v>
      </c>
      <c r="E757" t="s">
        <v>25</v>
      </c>
      <c r="F757" t="s">
        <v>18</v>
      </c>
      <c r="G757" t="s">
        <v>35</v>
      </c>
      <c r="H757" s="2">
        <v>44</v>
      </c>
      <c r="I757" s="2" t="str">
        <f>IF(Employee_Sample_Data[[#This Row],[Age]]&lt;31,"Youth",IF(55&lt;Employee_Sample_Data[[#This Row],[Age]],"Adult","Old"))</f>
        <v>Old</v>
      </c>
      <c r="J757" s="3">
        <v>39064</v>
      </c>
      <c r="K757" s="4">
        <v>74738</v>
      </c>
      <c r="L757" s="5">
        <v>0</v>
      </c>
      <c r="M757" t="s">
        <v>20</v>
      </c>
      <c r="N757" t="s">
        <v>55</v>
      </c>
    </row>
    <row r="758" spans="1:15" x14ac:dyDescent="0.35">
      <c r="A758" s="1" t="s">
        <v>692</v>
      </c>
      <c r="B758" t="s">
        <v>693</v>
      </c>
      <c r="C758" t="s">
        <v>1982</v>
      </c>
      <c r="D758" t="s">
        <v>58</v>
      </c>
      <c r="E758" t="s">
        <v>25</v>
      </c>
      <c r="F758" t="s">
        <v>26</v>
      </c>
      <c r="G758" t="s">
        <v>27</v>
      </c>
      <c r="H758" s="2">
        <v>45</v>
      </c>
      <c r="I758" s="2" t="str">
        <f>IF(Employee_Sample_Data[[#This Row],[Age]]&lt;31,"Youth",IF(55&lt;Employee_Sample_Data[[#This Row],[Age]],"Adult","Old"))</f>
        <v>Old</v>
      </c>
      <c r="J758" s="3">
        <v>39063</v>
      </c>
      <c r="K758" s="4">
        <v>149537</v>
      </c>
      <c r="L758" s="5">
        <v>0.14000000000000001</v>
      </c>
      <c r="M758" t="s">
        <v>20</v>
      </c>
      <c r="N758" t="s">
        <v>21</v>
      </c>
    </row>
    <row r="759" spans="1:15" x14ac:dyDescent="0.35">
      <c r="A759" s="1" t="s">
        <v>731</v>
      </c>
      <c r="B759" t="s">
        <v>732</v>
      </c>
      <c r="C759" t="s">
        <v>32</v>
      </c>
      <c r="D759" t="s">
        <v>64</v>
      </c>
      <c r="E759" t="s">
        <v>34</v>
      </c>
      <c r="F759" t="s">
        <v>26</v>
      </c>
      <c r="G759" t="s">
        <v>27</v>
      </c>
      <c r="H759" s="2">
        <v>39</v>
      </c>
      <c r="I759" s="2" t="str">
        <f>IF(Employee_Sample_Data[[#This Row],[Age]]&lt;31,"Youth",IF(55&lt;Employee_Sample_Data[[#This Row],[Age]],"Adult","Old"))</f>
        <v>Old</v>
      </c>
      <c r="J759" s="3">
        <v>39049</v>
      </c>
      <c r="K759" s="4">
        <v>161690</v>
      </c>
      <c r="L759" s="5">
        <v>0.28999999999999998</v>
      </c>
      <c r="M759" t="s">
        <v>28</v>
      </c>
      <c r="N759" t="s">
        <v>113</v>
      </c>
    </row>
    <row r="760" spans="1:15" x14ac:dyDescent="0.35">
      <c r="A760" s="1" t="s">
        <v>419</v>
      </c>
      <c r="B760" t="s">
        <v>420</v>
      </c>
      <c r="C760" t="s">
        <v>51</v>
      </c>
      <c r="D760" t="s">
        <v>16</v>
      </c>
      <c r="E760" t="s">
        <v>34</v>
      </c>
      <c r="F760" t="s">
        <v>26</v>
      </c>
      <c r="G760" t="s">
        <v>84</v>
      </c>
      <c r="H760" s="2">
        <v>53</v>
      </c>
      <c r="I760" s="2" t="str">
        <f>IF(Employee_Sample_Data[[#This Row],[Age]]&lt;31,"Youth",IF(55&lt;Employee_Sample_Data[[#This Row],[Age]],"Adult","Old"))</f>
        <v>Old</v>
      </c>
      <c r="J760" s="3">
        <v>39021</v>
      </c>
      <c r="K760" s="4">
        <v>120128</v>
      </c>
      <c r="L760" s="5">
        <v>0.1</v>
      </c>
      <c r="M760" t="s">
        <v>20</v>
      </c>
      <c r="N760" t="s">
        <v>59</v>
      </c>
    </row>
    <row r="761" spans="1:15" x14ac:dyDescent="0.35">
      <c r="A761" s="1" t="s">
        <v>1506</v>
      </c>
      <c r="B761" t="s">
        <v>1507</v>
      </c>
      <c r="C761" t="s">
        <v>32</v>
      </c>
      <c r="D761" t="s">
        <v>68</v>
      </c>
      <c r="E761" t="s">
        <v>25</v>
      </c>
      <c r="F761" t="s">
        <v>26</v>
      </c>
      <c r="G761" t="s">
        <v>35</v>
      </c>
      <c r="H761" s="2">
        <v>52</v>
      </c>
      <c r="I761" s="2" t="str">
        <f>IF(Employee_Sample_Data[[#This Row],[Age]]&lt;31,"Youth",IF(55&lt;Employee_Sample_Data[[#This Row],[Age]],"Adult","Old"))</f>
        <v>Old</v>
      </c>
      <c r="J761" s="3">
        <v>39018</v>
      </c>
      <c r="K761" s="4">
        <v>187992</v>
      </c>
      <c r="L761" s="5">
        <v>0.28000000000000003</v>
      </c>
      <c r="M761" t="s">
        <v>20</v>
      </c>
      <c r="N761" t="s">
        <v>55</v>
      </c>
    </row>
    <row r="762" spans="1:15" x14ac:dyDescent="0.35">
      <c r="A762" s="1" t="s">
        <v>30</v>
      </c>
      <c r="B762" t="s">
        <v>31</v>
      </c>
      <c r="C762" t="s">
        <v>32</v>
      </c>
      <c r="D762" t="s">
        <v>33</v>
      </c>
      <c r="E762" t="s">
        <v>34</v>
      </c>
      <c r="F762" t="s">
        <v>18</v>
      </c>
      <c r="G762" t="s">
        <v>35</v>
      </c>
      <c r="H762" s="2">
        <v>50</v>
      </c>
      <c r="I762" s="2" t="str">
        <f>IF(Employee_Sample_Data[[#This Row],[Age]]&lt;31,"Youth",IF(55&lt;Employee_Sample_Data[[#This Row],[Age]],"Adult","Old"))</f>
        <v>Old</v>
      </c>
      <c r="J762" s="3">
        <v>39016</v>
      </c>
      <c r="K762" s="4">
        <v>163099</v>
      </c>
      <c r="L762" s="5">
        <v>0.2</v>
      </c>
      <c r="M762" t="s">
        <v>20</v>
      </c>
      <c r="N762" t="s">
        <v>36</v>
      </c>
    </row>
    <row r="763" spans="1:15" x14ac:dyDescent="0.35">
      <c r="A763" s="1" t="s">
        <v>1115</v>
      </c>
      <c r="B763" t="s">
        <v>1116</v>
      </c>
      <c r="C763" t="s">
        <v>1982</v>
      </c>
      <c r="D763" t="s">
        <v>33</v>
      </c>
      <c r="E763" t="s">
        <v>48</v>
      </c>
      <c r="F763" t="s">
        <v>18</v>
      </c>
      <c r="G763" t="s">
        <v>27</v>
      </c>
      <c r="H763" s="2">
        <v>43</v>
      </c>
      <c r="I763" s="2" t="str">
        <f>IF(Employee_Sample_Data[[#This Row],[Age]]&lt;31,"Youth",IF(55&lt;Employee_Sample_Data[[#This Row],[Age]],"Adult","Old"))</f>
        <v>Old</v>
      </c>
      <c r="J763" s="3">
        <v>39005</v>
      </c>
      <c r="K763" s="4">
        <v>153492</v>
      </c>
      <c r="L763" s="5">
        <v>0.11</v>
      </c>
      <c r="M763" t="s">
        <v>20</v>
      </c>
      <c r="N763" t="s">
        <v>36</v>
      </c>
    </row>
    <row r="764" spans="1:15" x14ac:dyDescent="0.35">
      <c r="A764" s="1" t="s">
        <v>323</v>
      </c>
      <c r="B764" t="s">
        <v>324</v>
      </c>
      <c r="C764" t="s">
        <v>180</v>
      </c>
      <c r="D764" t="s">
        <v>68</v>
      </c>
      <c r="E764" t="s">
        <v>48</v>
      </c>
      <c r="F764" t="s">
        <v>18</v>
      </c>
      <c r="G764" t="s">
        <v>84</v>
      </c>
      <c r="H764" s="2">
        <v>62</v>
      </c>
      <c r="I764" s="2" t="str">
        <f>IF(Employee_Sample_Data[[#This Row],[Age]]&lt;31,"Youth",IF(55&lt;Employee_Sample_Data[[#This Row],[Age]],"Adult","Old"))</f>
        <v>Adult</v>
      </c>
      <c r="J764" s="3">
        <v>39002</v>
      </c>
      <c r="K764" s="4">
        <v>79785</v>
      </c>
      <c r="L764" s="5">
        <v>0</v>
      </c>
      <c r="M764" t="s">
        <v>20</v>
      </c>
      <c r="N764" t="s">
        <v>59</v>
      </c>
    </row>
    <row r="765" spans="1:15" x14ac:dyDescent="0.35">
      <c r="A765" s="1" t="s">
        <v>1702</v>
      </c>
      <c r="B765" t="s">
        <v>1703</v>
      </c>
      <c r="C765" t="s">
        <v>1982</v>
      </c>
      <c r="D765" t="s">
        <v>47</v>
      </c>
      <c r="E765" t="s">
        <v>48</v>
      </c>
      <c r="F765" t="s">
        <v>18</v>
      </c>
      <c r="G765" t="s">
        <v>84</v>
      </c>
      <c r="H765" s="2">
        <v>52</v>
      </c>
      <c r="I765" s="2" t="str">
        <f>IF(Employee_Sample_Data[[#This Row],[Age]]&lt;31,"Youth",IF(55&lt;Employee_Sample_Data[[#This Row],[Age]],"Adult","Old"))</f>
        <v>Old</v>
      </c>
      <c r="J765" s="3">
        <v>38995</v>
      </c>
      <c r="K765" s="4">
        <v>147966</v>
      </c>
      <c r="L765" s="5">
        <v>0.11</v>
      </c>
      <c r="M765" t="s">
        <v>92</v>
      </c>
      <c r="N765" t="s">
        <v>98</v>
      </c>
      <c r="O765" s="3">
        <v>43608</v>
      </c>
    </row>
    <row r="766" spans="1:15" x14ac:dyDescent="0.35">
      <c r="A766" s="1" t="s">
        <v>1510</v>
      </c>
      <c r="B766" t="s">
        <v>1511</v>
      </c>
      <c r="C766" t="s">
        <v>484</v>
      </c>
      <c r="D766" t="s">
        <v>16</v>
      </c>
      <c r="E766" t="s">
        <v>17</v>
      </c>
      <c r="F766" t="s">
        <v>26</v>
      </c>
      <c r="G766" t="s">
        <v>35</v>
      </c>
      <c r="H766" s="2">
        <v>48</v>
      </c>
      <c r="I766" s="2" t="str">
        <f>IF(Employee_Sample_Data[[#This Row],[Age]]&lt;31,"Youth",IF(55&lt;Employee_Sample_Data[[#This Row],[Age]],"Adult","Old"))</f>
        <v>Old</v>
      </c>
      <c r="J766" s="3">
        <v>38987</v>
      </c>
      <c r="K766" s="4">
        <v>76505</v>
      </c>
      <c r="L766" s="5">
        <v>0</v>
      </c>
      <c r="M766" t="s">
        <v>20</v>
      </c>
      <c r="N766" t="s">
        <v>21</v>
      </c>
      <c r="O766" s="3">
        <v>39180</v>
      </c>
    </row>
    <row r="767" spans="1:15" x14ac:dyDescent="0.35">
      <c r="A767" s="1" t="s">
        <v>852</v>
      </c>
      <c r="B767" t="s">
        <v>853</v>
      </c>
      <c r="C767" t="s">
        <v>118</v>
      </c>
      <c r="D767" t="s">
        <v>16</v>
      </c>
      <c r="E767" t="s">
        <v>25</v>
      </c>
      <c r="F767" t="s">
        <v>26</v>
      </c>
      <c r="G767" t="s">
        <v>19</v>
      </c>
      <c r="H767" s="2">
        <v>42</v>
      </c>
      <c r="I767" s="2" t="str">
        <f>IF(Employee_Sample_Data[[#This Row],[Age]]&lt;31,"Youth",IF(55&lt;Employee_Sample_Data[[#This Row],[Age]],"Adult","Old"))</f>
        <v>Old</v>
      </c>
      <c r="J767" s="3">
        <v>38984</v>
      </c>
      <c r="K767" s="4">
        <v>52733</v>
      </c>
      <c r="L767" s="5">
        <v>0</v>
      </c>
      <c r="M767" t="s">
        <v>20</v>
      </c>
      <c r="N767" t="s">
        <v>36</v>
      </c>
    </row>
    <row r="768" spans="1:15" x14ac:dyDescent="0.35">
      <c r="A768" s="1" t="s">
        <v>1203</v>
      </c>
      <c r="B768" t="s">
        <v>1204</v>
      </c>
      <c r="C768" t="s">
        <v>46</v>
      </c>
      <c r="D768" t="s">
        <v>47</v>
      </c>
      <c r="E768" t="s">
        <v>25</v>
      </c>
      <c r="F768" t="s">
        <v>18</v>
      </c>
      <c r="G768" t="s">
        <v>27</v>
      </c>
      <c r="H768" s="2">
        <v>62</v>
      </c>
      <c r="I768" s="2" t="str">
        <f>IF(Employee_Sample_Data[[#This Row],[Age]]&lt;31,"Youth",IF(55&lt;Employee_Sample_Data[[#This Row],[Age]],"Adult","Old"))</f>
        <v>Adult</v>
      </c>
      <c r="J768" s="3">
        <v>38977</v>
      </c>
      <c r="K768" s="4">
        <v>64669</v>
      </c>
      <c r="L768" s="5">
        <v>0</v>
      </c>
      <c r="M768" t="s">
        <v>28</v>
      </c>
      <c r="N768" t="s">
        <v>29</v>
      </c>
    </row>
    <row r="769" spans="1:15" x14ac:dyDescent="0.35">
      <c r="A769" s="1" t="s">
        <v>1751</v>
      </c>
      <c r="B769" t="s">
        <v>1752</v>
      </c>
      <c r="C769" t="s">
        <v>51</v>
      </c>
      <c r="D769" t="s">
        <v>79</v>
      </c>
      <c r="E769" t="s">
        <v>25</v>
      </c>
      <c r="F769" t="s">
        <v>18</v>
      </c>
      <c r="G769" t="s">
        <v>84</v>
      </c>
      <c r="H769" s="2">
        <v>65</v>
      </c>
      <c r="I769" s="2" t="str">
        <f>IF(Employee_Sample_Data[[#This Row],[Age]]&lt;31,"Youth",IF(55&lt;Employee_Sample_Data[[#This Row],[Age]],"Adult","Old"))</f>
        <v>Adult</v>
      </c>
      <c r="J769" s="3">
        <v>38967</v>
      </c>
      <c r="K769" s="4">
        <v>127626</v>
      </c>
      <c r="L769" s="5">
        <v>0.1</v>
      </c>
      <c r="M769" t="s">
        <v>20</v>
      </c>
      <c r="N769" t="s">
        <v>55</v>
      </c>
    </row>
    <row r="770" spans="1:15" x14ac:dyDescent="0.35">
      <c r="A770" s="1" t="s">
        <v>186</v>
      </c>
      <c r="B770" t="s">
        <v>187</v>
      </c>
      <c r="C770" t="s">
        <v>1982</v>
      </c>
      <c r="D770" t="s">
        <v>16</v>
      </c>
      <c r="E770" t="s">
        <v>48</v>
      </c>
      <c r="F770" t="s">
        <v>18</v>
      </c>
      <c r="G770" t="s">
        <v>84</v>
      </c>
      <c r="H770" s="2">
        <v>55</v>
      </c>
      <c r="I770" s="2" t="str">
        <f>IF(Employee_Sample_Data[[#This Row],[Age]]&lt;31,"Youth",IF(55&lt;Employee_Sample_Data[[#This Row],[Age]],"Adult","Old"))</f>
        <v>Old</v>
      </c>
      <c r="J770" s="3">
        <v>38945</v>
      </c>
      <c r="K770" s="4">
        <v>159044</v>
      </c>
      <c r="L770" s="5">
        <v>0.1</v>
      </c>
      <c r="M770" t="s">
        <v>92</v>
      </c>
      <c r="N770" t="s">
        <v>93</v>
      </c>
    </row>
    <row r="771" spans="1:15" x14ac:dyDescent="0.35">
      <c r="A771" s="1" t="s">
        <v>1901</v>
      </c>
      <c r="B771" t="s">
        <v>1902</v>
      </c>
      <c r="C771" t="s">
        <v>32</v>
      </c>
      <c r="D771" t="s">
        <v>64</v>
      </c>
      <c r="E771" t="s">
        <v>48</v>
      </c>
      <c r="F771" t="s">
        <v>18</v>
      </c>
      <c r="G771" t="s">
        <v>84</v>
      </c>
      <c r="H771" s="2">
        <v>53</v>
      </c>
      <c r="I771" s="2" t="str">
        <f>IF(Employee_Sample_Data[[#This Row],[Age]]&lt;31,"Youth",IF(55&lt;Employee_Sample_Data[[#This Row],[Age]],"Adult","Old"))</f>
        <v>Old</v>
      </c>
      <c r="J771" s="3">
        <v>38919</v>
      </c>
      <c r="K771" s="4">
        <v>151246</v>
      </c>
      <c r="L771" s="5">
        <v>0.21</v>
      </c>
      <c r="M771" t="s">
        <v>92</v>
      </c>
      <c r="N771" t="s">
        <v>217</v>
      </c>
    </row>
    <row r="772" spans="1:15" x14ac:dyDescent="0.35">
      <c r="A772" s="1" t="s">
        <v>1797</v>
      </c>
      <c r="B772" t="s">
        <v>1798</v>
      </c>
      <c r="C772" t="s">
        <v>42</v>
      </c>
      <c r="D772" t="s">
        <v>79</v>
      </c>
      <c r="E772" t="s">
        <v>34</v>
      </c>
      <c r="F772" t="s">
        <v>26</v>
      </c>
      <c r="G772" t="s">
        <v>27</v>
      </c>
      <c r="H772" s="2">
        <v>55</v>
      </c>
      <c r="I772" s="2" t="str">
        <f>IF(Employee_Sample_Data[[#This Row],[Age]]&lt;31,"Youth",IF(55&lt;Employee_Sample_Data[[#This Row],[Age]],"Adult","Old"))</f>
        <v>Old</v>
      </c>
      <c r="J772" s="3">
        <v>38909</v>
      </c>
      <c r="K772" s="4">
        <v>93343</v>
      </c>
      <c r="L772" s="5">
        <v>0</v>
      </c>
      <c r="M772" t="s">
        <v>28</v>
      </c>
      <c r="N772" t="s">
        <v>29</v>
      </c>
    </row>
    <row r="773" spans="1:15" x14ac:dyDescent="0.35">
      <c r="A773" s="1" t="s">
        <v>803</v>
      </c>
      <c r="B773" t="s">
        <v>804</v>
      </c>
      <c r="C773" t="s">
        <v>1982</v>
      </c>
      <c r="D773" t="s">
        <v>58</v>
      </c>
      <c r="E773" t="s">
        <v>17</v>
      </c>
      <c r="F773" t="s">
        <v>18</v>
      </c>
      <c r="G773" t="s">
        <v>27</v>
      </c>
      <c r="H773" s="2">
        <v>55</v>
      </c>
      <c r="I773" s="2" t="str">
        <f>IF(Employee_Sample_Data[[#This Row],[Age]]&lt;31,"Youth",IF(55&lt;Employee_Sample_Data[[#This Row],[Age]],"Adult","Old"))</f>
        <v>Old</v>
      </c>
      <c r="J773" s="3">
        <v>38888</v>
      </c>
      <c r="K773" s="4">
        <v>142628</v>
      </c>
      <c r="L773" s="5">
        <v>0.12</v>
      </c>
      <c r="M773" t="s">
        <v>28</v>
      </c>
      <c r="N773" t="s">
        <v>29</v>
      </c>
    </row>
    <row r="774" spans="1:15" x14ac:dyDescent="0.35">
      <c r="A774" s="1" t="s">
        <v>941</v>
      </c>
      <c r="B774" t="s">
        <v>942</v>
      </c>
      <c r="C774" t="s">
        <v>51</v>
      </c>
      <c r="D774" t="s">
        <v>79</v>
      </c>
      <c r="E774" t="s">
        <v>34</v>
      </c>
      <c r="F774" t="s">
        <v>18</v>
      </c>
      <c r="G774" t="s">
        <v>27</v>
      </c>
      <c r="H774" s="2">
        <v>43</v>
      </c>
      <c r="I774" s="2" t="str">
        <f>IF(Employee_Sample_Data[[#This Row],[Age]]&lt;31,"Youth",IF(55&lt;Employee_Sample_Data[[#This Row],[Age]],"Adult","Old"))</f>
        <v>Old</v>
      </c>
      <c r="J774" s="3">
        <v>38879</v>
      </c>
      <c r="K774" s="4">
        <v>117278</v>
      </c>
      <c r="L774" s="5">
        <v>0.09</v>
      </c>
      <c r="M774" t="s">
        <v>20</v>
      </c>
      <c r="N774" t="s">
        <v>55</v>
      </c>
    </row>
    <row r="775" spans="1:15" x14ac:dyDescent="0.35">
      <c r="A775" s="1" t="s">
        <v>1089</v>
      </c>
      <c r="B775" t="s">
        <v>1090</v>
      </c>
      <c r="C775" t="s">
        <v>78</v>
      </c>
      <c r="D775" t="s">
        <v>16</v>
      </c>
      <c r="E775" t="s">
        <v>25</v>
      </c>
      <c r="F775" t="s">
        <v>26</v>
      </c>
      <c r="G775" t="s">
        <v>35</v>
      </c>
      <c r="H775" s="2">
        <v>56</v>
      </c>
      <c r="I775" s="2" t="str">
        <f>IF(Employee_Sample_Data[[#This Row],[Age]]&lt;31,"Youth",IF(55&lt;Employee_Sample_Data[[#This Row],[Age]],"Adult","Old"))</f>
        <v>Adult</v>
      </c>
      <c r="J775" s="3">
        <v>38866</v>
      </c>
      <c r="K775" s="4">
        <v>228822</v>
      </c>
      <c r="L775" s="5">
        <v>0.36</v>
      </c>
      <c r="M775" t="s">
        <v>20</v>
      </c>
      <c r="N775" t="s">
        <v>55</v>
      </c>
    </row>
    <row r="776" spans="1:15" x14ac:dyDescent="0.35">
      <c r="A776" s="1" t="s">
        <v>1666</v>
      </c>
      <c r="B776" t="s">
        <v>1667</v>
      </c>
      <c r="C776" t="s">
        <v>54</v>
      </c>
      <c r="D776" t="s">
        <v>33</v>
      </c>
      <c r="E776" t="s">
        <v>25</v>
      </c>
      <c r="F776" t="s">
        <v>26</v>
      </c>
      <c r="G776" t="s">
        <v>27</v>
      </c>
      <c r="H776" s="2">
        <v>56</v>
      </c>
      <c r="I776" s="2" t="str">
        <f>IF(Employee_Sample_Data[[#This Row],[Age]]&lt;31,"Youth",IF(55&lt;Employee_Sample_Data[[#This Row],[Age]],"Adult","Old"))</f>
        <v>Adult</v>
      </c>
      <c r="J776" s="3">
        <v>38847</v>
      </c>
      <c r="K776" s="4">
        <v>41561</v>
      </c>
      <c r="L776" s="5">
        <v>0</v>
      </c>
      <c r="M776" t="s">
        <v>20</v>
      </c>
      <c r="N776" t="s">
        <v>59</v>
      </c>
    </row>
    <row r="777" spans="1:15" x14ac:dyDescent="0.35">
      <c r="A777" s="1" t="s">
        <v>863</v>
      </c>
      <c r="B777" t="s">
        <v>864</v>
      </c>
      <c r="C777" t="s">
        <v>1982</v>
      </c>
      <c r="D777" t="s">
        <v>33</v>
      </c>
      <c r="E777" t="s">
        <v>17</v>
      </c>
      <c r="F777" t="s">
        <v>18</v>
      </c>
      <c r="G777" t="s">
        <v>35</v>
      </c>
      <c r="H777" s="2">
        <v>51</v>
      </c>
      <c r="I777" s="2" t="str">
        <f>IF(Employee_Sample_Data[[#This Row],[Age]]&lt;31,"Youth",IF(55&lt;Employee_Sample_Data[[#This Row],[Age]],"Adult","Old"))</f>
        <v>Old</v>
      </c>
      <c r="J777" s="3">
        <v>38835</v>
      </c>
      <c r="K777" s="4">
        <v>150758</v>
      </c>
      <c r="L777" s="5">
        <v>0.13</v>
      </c>
      <c r="M777" t="s">
        <v>20</v>
      </c>
      <c r="N777" t="s">
        <v>36</v>
      </c>
      <c r="O777" s="3">
        <v>39310</v>
      </c>
    </row>
    <row r="778" spans="1:15" x14ac:dyDescent="0.35">
      <c r="A778" s="1" t="s">
        <v>305</v>
      </c>
      <c r="B778" t="s">
        <v>306</v>
      </c>
      <c r="C778" t="s">
        <v>1982</v>
      </c>
      <c r="D778" t="s">
        <v>16</v>
      </c>
      <c r="E778" t="s">
        <v>25</v>
      </c>
      <c r="F778" t="s">
        <v>18</v>
      </c>
      <c r="G778" t="s">
        <v>27</v>
      </c>
      <c r="H778" s="2">
        <v>49</v>
      </c>
      <c r="I778" s="2" t="str">
        <f>IF(Employee_Sample_Data[[#This Row],[Age]]&lt;31,"Youth",IF(55&lt;Employee_Sample_Data[[#This Row],[Age]],"Adult","Old"))</f>
        <v>Old</v>
      </c>
      <c r="J778" s="3">
        <v>38825</v>
      </c>
      <c r="K778" s="4">
        <v>134486</v>
      </c>
      <c r="L778" s="5">
        <v>0.14000000000000001</v>
      </c>
      <c r="M778" t="s">
        <v>20</v>
      </c>
      <c r="N778" t="s">
        <v>59</v>
      </c>
    </row>
    <row r="779" spans="1:15" x14ac:dyDescent="0.35">
      <c r="A779" s="1" t="s">
        <v>1911</v>
      </c>
      <c r="B779" t="s">
        <v>1912</v>
      </c>
      <c r="C779" t="s">
        <v>123</v>
      </c>
      <c r="D779" t="s">
        <v>58</v>
      </c>
      <c r="E779" t="s">
        <v>17</v>
      </c>
      <c r="F779" t="s">
        <v>26</v>
      </c>
      <c r="G779" t="s">
        <v>84</v>
      </c>
      <c r="H779" s="2">
        <v>58</v>
      </c>
      <c r="I779" s="2" t="str">
        <f>IF(Employee_Sample_Data[[#This Row],[Age]]&lt;31,"Youth",IF(55&lt;Employee_Sample_Data[[#This Row],[Age]],"Adult","Old"))</f>
        <v>Adult</v>
      </c>
      <c r="J779" s="3">
        <v>38819</v>
      </c>
      <c r="K779" s="4">
        <v>64202</v>
      </c>
      <c r="L779" s="5">
        <v>0</v>
      </c>
      <c r="M779" t="s">
        <v>20</v>
      </c>
      <c r="N779" t="s">
        <v>87</v>
      </c>
    </row>
    <row r="780" spans="1:15" x14ac:dyDescent="0.35">
      <c r="A780" s="1" t="s">
        <v>315</v>
      </c>
      <c r="B780" t="s">
        <v>316</v>
      </c>
      <c r="C780" t="s">
        <v>123</v>
      </c>
      <c r="D780" t="s">
        <v>33</v>
      </c>
      <c r="E780" t="s">
        <v>34</v>
      </c>
      <c r="F780" t="s">
        <v>18</v>
      </c>
      <c r="G780" t="s">
        <v>84</v>
      </c>
      <c r="H780" s="2">
        <v>39</v>
      </c>
      <c r="I780" s="2" t="str">
        <f>IF(Employee_Sample_Data[[#This Row],[Age]]&lt;31,"Youth",IF(55&lt;Employee_Sample_Data[[#This Row],[Age]],"Adult","Old"))</f>
        <v>Old</v>
      </c>
      <c r="J780" s="3">
        <v>38813</v>
      </c>
      <c r="K780" s="4">
        <v>71531</v>
      </c>
      <c r="L780" s="5">
        <v>0</v>
      </c>
      <c r="M780" t="s">
        <v>20</v>
      </c>
      <c r="N780" t="s">
        <v>87</v>
      </c>
    </row>
    <row r="781" spans="1:15" x14ac:dyDescent="0.35">
      <c r="A781" s="1" t="s">
        <v>658</v>
      </c>
      <c r="B781" t="s">
        <v>659</v>
      </c>
      <c r="C781" t="s">
        <v>112</v>
      </c>
      <c r="D781" t="s">
        <v>68</v>
      </c>
      <c r="E781" t="s">
        <v>34</v>
      </c>
      <c r="F781" t="s">
        <v>18</v>
      </c>
      <c r="G781" t="s">
        <v>27</v>
      </c>
      <c r="H781" s="2">
        <v>65</v>
      </c>
      <c r="I781" s="2" t="str">
        <f>IF(Employee_Sample_Data[[#This Row],[Age]]&lt;31,"Youth",IF(55&lt;Employee_Sample_Data[[#This Row],[Age]],"Adult","Old"))</f>
        <v>Adult</v>
      </c>
      <c r="J781" s="3">
        <v>38792</v>
      </c>
      <c r="K781" s="4">
        <v>83756</v>
      </c>
      <c r="L781" s="5">
        <v>0.14000000000000001</v>
      </c>
      <c r="M781" t="s">
        <v>28</v>
      </c>
      <c r="N781" t="s">
        <v>73</v>
      </c>
    </row>
    <row r="782" spans="1:15" x14ac:dyDescent="0.35">
      <c r="A782" s="1" t="s">
        <v>720</v>
      </c>
      <c r="B782" t="s">
        <v>967</v>
      </c>
      <c r="C782" t="s">
        <v>39</v>
      </c>
      <c r="D782" t="s">
        <v>16</v>
      </c>
      <c r="E782" t="s">
        <v>17</v>
      </c>
      <c r="F782" t="s">
        <v>18</v>
      </c>
      <c r="G782" t="s">
        <v>35</v>
      </c>
      <c r="H782" s="2">
        <v>42</v>
      </c>
      <c r="I782" s="2" t="str">
        <f>IF(Employee_Sample_Data[[#This Row],[Age]]&lt;31,"Youth",IF(55&lt;Employee_Sample_Data[[#This Row],[Age]],"Adult","Old"))</f>
        <v>Old</v>
      </c>
      <c r="J782" s="3">
        <v>38777</v>
      </c>
      <c r="K782" s="4">
        <v>97433</v>
      </c>
      <c r="L782" s="5">
        <v>0.05</v>
      </c>
      <c r="M782" t="s">
        <v>20</v>
      </c>
      <c r="N782" t="s">
        <v>21</v>
      </c>
      <c r="O782" s="3">
        <v>42224</v>
      </c>
    </row>
    <row r="783" spans="1:15" x14ac:dyDescent="0.35">
      <c r="A783" s="1" t="s">
        <v>1793</v>
      </c>
      <c r="B783" t="s">
        <v>1799</v>
      </c>
      <c r="C783" t="s">
        <v>163</v>
      </c>
      <c r="D783" t="s">
        <v>64</v>
      </c>
      <c r="E783" t="s">
        <v>48</v>
      </c>
      <c r="F783" t="s">
        <v>18</v>
      </c>
      <c r="G783" t="s">
        <v>27</v>
      </c>
      <c r="H783" s="2">
        <v>44</v>
      </c>
      <c r="I783" s="2" t="str">
        <f>IF(Employee_Sample_Data[[#This Row],[Age]]&lt;31,"Youth",IF(55&lt;Employee_Sample_Data[[#This Row],[Age]],"Adult","Old"))</f>
        <v>Old</v>
      </c>
      <c r="J783" s="3">
        <v>38771</v>
      </c>
      <c r="K783" s="4">
        <v>63705</v>
      </c>
      <c r="L783" s="5">
        <v>0</v>
      </c>
      <c r="M783" t="s">
        <v>20</v>
      </c>
      <c r="N783" t="s">
        <v>55</v>
      </c>
    </row>
    <row r="784" spans="1:15" x14ac:dyDescent="0.35">
      <c r="A784" s="1" t="s">
        <v>561</v>
      </c>
      <c r="B784" t="s">
        <v>562</v>
      </c>
      <c r="C784" t="s">
        <v>51</v>
      </c>
      <c r="D784" t="s">
        <v>47</v>
      </c>
      <c r="E784" t="s">
        <v>34</v>
      </c>
      <c r="F784" t="s">
        <v>26</v>
      </c>
      <c r="G784" t="s">
        <v>35</v>
      </c>
      <c r="H784" s="2">
        <v>43</v>
      </c>
      <c r="I784" s="2" t="str">
        <f>IF(Employee_Sample_Data[[#This Row],[Age]]&lt;31,"Youth",IF(55&lt;Employee_Sample_Data[[#This Row],[Age]],"Adult","Old"))</f>
        <v>Old</v>
      </c>
      <c r="J784" s="3">
        <v>38748</v>
      </c>
      <c r="K784" s="4">
        <v>117518</v>
      </c>
      <c r="L784" s="5">
        <v>7.0000000000000007E-2</v>
      </c>
      <c r="M784" t="s">
        <v>20</v>
      </c>
      <c r="N784" t="s">
        <v>21</v>
      </c>
    </row>
    <row r="785" spans="1:15" x14ac:dyDescent="0.35">
      <c r="A785" s="1" t="s">
        <v>175</v>
      </c>
      <c r="B785" t="s">
        <v>176</v>
      </c>
      <c r="C785" t="s">
        <v>177</v>
      </c>
      <c r="D785" t="s">
        <v>68</v>
      </c>
      <c r="E785" t="s">
        <v>48</v>
      </c>
      <c r="F785" t="s">
        <v>18</v>
      </c>
      <c r="G785" t="s">
        <v>35</v>
      </c>
      <c r="H785" s="2">
        <v>52</v>
      </c>
      <c r="I785" s="2" t="str">
        <f>IF(Employee_Sample_Data[[#This Row],[Age]]&lt;31,"Youth",IF(55&lt;Employee_Sample_Data[[#This Row],[Age]],"Adult","Old"))</f>
        <v>Old</v>
      </c>
      <c r="J785" s="3">
        <v>38696</v>
      </c>
      <c r="K785" s="4">
        <v>102043</v>
      </c>
      <c r="L785" s="5">
        <v>0</v>
      </c>
      <c r="M785" t="s">
        <v>20</v>
      </c>
      <c r="N785" t="s">
        <v>36</v>
      </c>
    </row>
    <row r="786" spans="1:15" x14ac:dyDescent="0.35">
      <c r="A786" s="1" t="s">
        <v>1926</v>
      </c>
      <c r="B786" t="s">
        <v>1927</v>
      </c>
      <c r="C786" t="s">
        <v>123</v>
      </c>
      <c r="D786" t="s">
        <v>79</v>
      </c>
      <c r="E786" t="s">
        <v>25</v>
      </c>
      <c r="F786" t="s">
        <v>26</v>
      </c>
      <c r="G786" t="s">
        <v>84</v>
      </c>
      <c r="H786" s="2">
        <v>47</v>
      </c>
      <c r="I786" s="2" t="str">
        <f>IF(Employee_Sample_Data[[#This Row],[Age]]&lt;31,"Youth",IF(55&lt;Employee_Sample_Data[[#This Row],[Age]],"Adult","Old"))</f>
        <v>Old</v>
      </c>
      <c r="J786" s="3">
        <v>38684</v>
      </c>
      <c r="K786" s="4">
        <v>62749</v>
      </c>
      <c r="L786" s="5">
        <v>0</v>
      </c>
      <c r="M786" t="s">
        <v>92</v>
      </c>
      <c r="N786" t="s">
        <v>93</v>
      </c>
    </row>
    <row r="787" spans="1:15" x14ac:dyDescent="0.35">
      <c r="A787" s="1" t="s">
        <v>153</v>
      </c>
      <c r="B787" t="s">
        <v>1023</v>
      </c>
      <c r="C787" t="s">
        <v>142</v>
      </c>
      <c r="D787" t="s">
        <v>64</v>
      </c>
      <c r="E787" t="s">
        <v>17</v>
      </c>
      <c r="F787" t="s">
        <v>18</v>
      </c>
      <c r="G787" t="s">
        <v>27</v>
      </c>
      <c r="H787" s="2">
        <v>60</v>
      </c>
      <c r="I787" s="2" t="str">
        <f>IF(Employee_Sample_Data[[#This Row],[Age]]&lt;31,"Youth",IF(55&lt;Employee_Sample_Data[[#This Row],[Age]],"Adult","Old"))</f>
        <v>Adult</v>
      </c>
      <c r="J787" s="3">
        <v>38667</v>
      </c>
      <c r="K787" s="4">
        <v>78388</v>
      </c>
      <c r="L787" s="5">
        <v>0</v>
      </c>
      <c r="M787" t="s">
        <v>28</v>
      </c>
      <c r="N787" t="s">
        <v>29</v>
      </c>
    </row>
    <row r="788" spans="1:15" x14ac:dyDescent="0.35">
      <c r="A788" s="1" t="s">
        <v>145</v>
      </c>
      <c r="B788" t="s">
        <v>146</v>
      </c>
      <c r="C788" t="s">
        <v>78</v>
      </c>
      <c r="D788" t="s">
        <v>16</v>
      </c>
      <c r="E788" t="s">
        <v>34</v>
      </c>
      <c r="F788" t="s">
        <v>26</v>
      </c>
      <c r="G788" t="s">
        <v>35</v>
      </c>
      <c r="H788" s="2">
        <v>52</v>
      </c>
      <c r="I788" s="2" t="str">
        <f>IF(Employee_Sample_Data[[#This Row],[Age]]&lt;31,"Youth",IF(55&lt;Employee_Sample_Data[[#This Row],[Age]],"Adult","Old"))</f>
        <v>Old</v>
      </c>
      <c r="J788" s="3">
        <v>38664</v>
      </c>
      <c r="K788" s="4">
        <v>199808</v>
      </c>
      <c r="L788" s="5">
        <v>0.32</v>
      </c>
      <c r="M788" t="s">
        <v>20</v>
      </c>
      <c r="N788" t="s">
        <v>21</v>
      </c>
    </row>
    <row r="789" spans="1:15" x14ac:dyDescent="0.35">
      <c r="A789" s="1" t="s">
        <v>1941</v>
      </c>
      <c r="B789" t="s">
        <v>1942</v>
      </c>
      <c r="C789" t="s">
        <v>51</v>
      </c>
      <c r="D789" t="s">
        <v>58</v>
      </c>
      <c r="E789" t="s">
        <v>25</v>
      </c>
      <c r="F789" t="s">
        <v>18</v>
      </c>
      <c r="G789" t="s">
        <v>84</v>
      </c>
      <c r="H789" s="2">
        <v>44</v>
      </c>
      <c r="I789" s="2" t="str">
        <f>IF(Employee_Sample_Data[[#This Row],[Age]]&lt;31,"Youth",IF(55&lt;Employee_Sample_Data[[#This Row],[Age]],"Adult","Old"))</f>
        <v>Old</v>
      </c>
      <c r="J789" s="3">
        <v>38642</v>
      </c>
      <c r="K789" s="4">
        <v>105223</v>
      </c>
      <c r="L789" s="5">
        <v>0.1</v>
      </c>
      <c r="M789" t="s">
        <v>20</v>
      </c>
      <c r="N789" t="s">
        <v>43</v>
      </c>
    </row>
    <row r="790" spans="1:15" x14ac:dyDescent="0.35">
      <c r="A790" s="1" t="s">
        <v>741</v>
      </c>
      <c r="B790" t="s">
        <v>742</v>
      </c>
      <c r="C790" t="s">
        <v>39</v>
      </c>
      <c r="D790" t="s">
        <v>16</v>
      </c>
      <c r="E790" t="s">
        <v>25</v>
      </c>
      <c r="F790" t="s">
        <v>18</v>
      </c>
      <c r="G790" t="s">
        <v>27</v>
      </c>
      <c r="H790" s="2">
        <v>42</v>
      </c>
      <c r="I790" s="2" t="str">
        <f>IF(Employee_Sample_Data[[#This Row],[Age]]&lt;31,"Youth",IF(55&lt;Employee_Sample_Data[[#This Row],[Age]],"Adult","Old"))</f>
        <v>Old</v>
      </c>
      <c r="J790" s="3">
        <v>38640</v>
      </c>
      <c r="K790" s="4">
        <v>67398</v>
      </c>
      <c r="L790" s="5">
        <v>7.0000000000000007E-2</v>
      </c>
      <c r="M790" t="s">
        <v>20</v>
      </c>
      <c r="N790" t="s">
        <v>43</v>
      </c>
    </row>
    <row r="791" spans="1:15" x14ac:dyDescent="0.35">
      <c r="A791" s="1" t="s">
        <v>1452</v>
      </c>
      <c r="B791" t="s">
        <v>1453</v>
      </c>
      <c r="C791" t="s">
        <v>183</v>
      </c>
      <c r="D791" t="s">
        <v>64</v>
      </c>
      <c r="E791" t="s">
        <v>25</v>
      </c>
      <c r="F791" t="s">
        <v>18</v>
      </c>
      <c r="G791" t="s">
        <v>84</v>
      </c>
      <c r="H791" s="2">
        <v>45</v>
      </c>
      <c r="I791" s="2" t="str">
        <f>IF(Employee_Sample_Data[[#This Row],[Age]]&lt;31,"Youth",IF(55&lt;Employee_Sample_Data[[#This Row],[Age]],"Adult","Old"))</f>
        <v>Old</v>
      </c>
      <c r="J791" s="3">
        <v>38639</v>
      </c>
      <c r="K791" s="4">
        <v>51404</v>
      </c>
      <c r="L791" s="5">
        <v>0</v>
      </c>
      <c r="M791" t="s">
        <v>92</v>
      </c>
      <c r="N791" t="s">
        <v>93</v>
      </c>
      <c r="O791" s="3">
        <v>40153</v>
      </c>
    </row>
    <row r="792" spans="1:15" x14ac:dyDescent="0.35">
      <c r="A792" s="1" t="s">
        <v>1674</v>
      </c>
      <c r="B792" t="s">
        <v>1675</v>
      </c>
      <c r="C792" t="s">
        <v>107</v>
      </c>
      <c r="D792" t="s">
        <v>68</v>
      </c>
      <c r="E792" t="s">
        <v>48</v>
      </c>
      <c r="F792" t="s">
        <v>18</v>
      </c>
      <c r="G792" t="s">
        <v>35</v>
      </c>
      <c r="H792" s="2">
        <v>41</v>
      </c>
      <c r="I792" s="2" t="str">
        <f>IF(Employee_Sample_Data[[#This Row],[Age]]&lt;31,"Youth",IF(55&lt;Employee_Sample_Data[[#This Row],[Age]],"Adult","Old"))</f>
        <v>Old</v>
      </c>
      <c r="J792" s="3">
        <v>38632</v>
      </c>
      <c r="K792" s="4">
        <v>79352</v>
      </c>
      <c r="L792" s="5">
        <v>0</v>
      </c>
      <c r="M792" t="s">
        <v>20</v>
      </c>
      <c r="N792" t="s">
        <v>21</v>
      </c>
    </row>
    <row r="793" spans="1:15" x14ac:dyDescent="0.35">
      <c r="A793" s="1" t="s">
        <v>871</v>
      </c>
      <c r="B793" t="s">
        <v>872</v>
      </c>
      <c r="C793" t="s">
        <v>123</v>
      </c>
      <c r="D793" t="s">
        <v>79</v>
      </c>
      <c r="E793" t="s">
        <v>25</v>
      </c>
      <c r="F793" t="s">
        <v>26</v>
      </c>
      <c r="G793" t="s">
        <v>35</v>
      </c>
      <c r="H793" s="2">
        <v>48</v>
      </c>
      <c r="I793" s="2" t="str">
        <f>IF(Employee_Sample_Data[[#This Row],[Age]]&lt;31,"Youth",IF(55&lt;Employee_Sample_Data[[#This Row],[Age]],"Adult","Old"))</f>
        <v>Old</v>
      </c>
      <c r="J793" s="3">
        <v>38623</v>
      </c>
      <c r="K793" s="4">
        <v>74655</v>
      </c>
      <c r="L793" s="5">
        <v>0</v>
      </c>
      <c r="M793" t="s">
        <v>20</v>
      </c>
      <c r="N793" t="s">
        <v>59</v>
      </c>
    </row>
    <row r="794" spans="1:15" x14ac:dyDescent="0.35">
      <c r="A794" s="1" t="s">
        <v>360</v>
      </c>
      <c r="B794" t="s">
        <v>361</v>
      </c>
      <c r="C794" t="s">
        <v>250</v>
      </c>
      <c r="D794" t="s">
        <v>16</v>
      </c>
      <c r="E794" t="s">
        <v>34</v>
      </c>
      <c r="F794" t="s">
        <v>26</v>
      </c>
      <c r="G794" t="s">
        <v>27</v>
      </c>
      <c r="H794" s="2">
        <v>45</v>
      </c>
      <c r="I794" s="2" t="str">
        <f>IF(Employee_Sample_Data[[#This Row],[Age]]&lt;31,"Youth",IF(55&lt;Employee_Sample_Data[[#This Row],[Age]],"Adult","Old"))</f>
        <v>Old</v>
      </c>
      <c r="J794" s="3">
        <v>38613</v>
      </c>
      <c r="K794" s="4">
        <v>67686</v>
      </c>
      <c r="L794" s="5">
        <v>0</v>
      </c>
      <c r="M794" t="s">
        <v>28</v>
      </c>
      <c r="N794" t="s">
        <v>113</v>
      </c>
    </row>
    <row r="795" spans="1:15" x14ac:dyDescent="0.35">
      <c r="A795" s="1" t="s">
        <v>1443</v>
      </c>
      <c r="B795" t="s">
        <v>1444</v>
      </c>
      <c r="C795" t="s">
        <v>123</v>
      </c>
      <c r="D795" t="s">
        <v>79</v>
      </c>
      <c r="E795" t="s">
        <v>25</v>
      </c>
      <c r="F795" t="s">
        <v>26</v>
      </c>
      <c r="G795" t="s">
        <v>35</v>
      </c>
      <c r="H795" s="2">
        <v>65</v>
      </c>
      <c r="I795" s="2" t="str">
        <f>IF(Employee_Sample_Data[[#This Row],[Age]]&lt;31,"Youth",IF(55&lt;Employee_Sample_Data[[#This Row],[Age]],"Adult","Old"))</f>
        <v>Adult</v>
      </c>
      <c r="J795" s="3">
        <v>38584</v>
      </c>
      <c r="K795" s="4">
        <v>59833</v>
      </c>
      <c r="L795" s="5">
        <v>0</v>
      </c>
      <c r="M795" t="s">
        <v>20</v>
      </c>
      <c r="N795" t="s">
        <v>87</v>
      </c>
    </row>
    <row r="796" spans="1:15" x14ac:dyDescent="0.35">
      <c r="A796" s="1" t="s">
        <v>313</v>
      </c>
      <c r="B796" t="s">
        <v>314</v>
      </c>
      <c r="C796" t="s">
        <v>130</v>
      </c>
      <c r="D796" t="s">
        <v>16</v>
      </c>
      <c r="E796" t="s">
        <v>25</v>
      </c>
      <c r="F796" t="s">
        <v>18</v>
      </c>
      <c r="G796" t="s">
        <v>27</v>
      </c>
      <c r="H796" s="2">
        <v>55</v>
      </c>
      <c r="I796" s="2" t="str">
        <f>IF(Employee_Sample_Data[[#This Row],[Age]]&lt;31,"Youth",IF(55&lt;Employee_Sample_Data[[#This Row],[Age]],"Adult","Old"))</f>
        <v>Old</v>
      </c>
      <c r="J796" s="3">
        <v>38573</v>
      </c>
      <c r="K796" s="4">
        <v>92771</v>
      </c>
      <c r="L796" s="5">
        <v>0</v>
      </c>
      <c r="M796" t="s">
        <v>20</v>
      </c>
      <c r="N796" t="s">
        <v>55</v>
      </c>
    </row>
    <row r="797" spans="1:15" x14ac:dyDescent="0.35">
      <c r="A797" s="1" t="s">
        <v>425</v>
      </c>
      <c r="B797" t="s">
        <v>426</v>
      </c>
      <c r="C797" t="s">
        <v>78</v>
      </c>
      <c r="D797" t="s">
        <v>33</v>
      </c>
      <c r="E797" t="s">
        <v>34</v>
      </c>
      <c r="F797" t="s">
        <v>18</v>
      </c>
      <c r="G797" t="s">
        <v>27</v>
      </c>
      <c r="H797" s="2">
        <v>43</v>
      </c>
      <c r="I797" s="2" t="str">
        <f>IF(Employee_Sample_Data[[#This Row],[Age]]&lt;31,"Youth",IF(55&lt;Employee_Sample_Data[[#This Row],[Age]],"Adult","Old"))</f>
        <v>Old</v>
      </c>
      <c r="J797" s="3">
        <v>38564</v>
      </c>
      <c r="K797" s="4">
        <v>249686</v>
      </c>
      <c r="L797" s="5">
        <v>0.31</v>
      </c>
      <c r="M797" t="s">
        <v>28</v>
      </c>
      <c r="N797" t="s">
        <v>29</v>
      </c>
    </row>
    <row r="798" spans="1:15" x14ac:dyDescent="0.35">
      <c r="A798" s="1" t="s">
        <v>94</v>
      </c>
      <c r="B798" t="s">
        <v>1519</v>
      </c>
      <c r="C798" t="s">
        <v>250</v>
      </c>
      <c r="D798" t="s">
        <v>16</v>
      </c>
      <c r="E798" t="s">
        <v>17</v>
      </c>
      <c r="F798" t="s">
        <v>26</v>
      </c>
      <c r="G798" t="s">
        <v>84</v>
      </c>
      <c r="H798" s="2">
        <v>48</v>
      </c>
      <c r="I798" s="2" t="str">
        <f>IF(Employee_Sample_Data[[#This Row],[Age]]&lt;31,"Youth",IF(55&lt;Employee_Sample_Data[[#This Row],[Age]],"Adult","Old"))</f>
        <v>Old</v>
      </c>
      <c r="J798" s="3">
        <v>38560</v>
      </c>
      <c r="K798" s="4">
        <v>68987</v>
      </c>
      <c r="L798" s="5">
        <v>0</v>
      </c>
      <c r="M798" t="s">
        <v>20</v>
      </c>
      <c r="N798" t="s">
        <v>36</v>
      </c>
      <c r="O798" s="3">
        <v>38829</v>
      </c>
    </row>
    <row r="799" spans="1:15" x14ac:dyDescent="0.35">
      <c r="A799" s="1" t="s">
        <v>609</v>
      </c>
      <c r="B799" t="s">
        <v>610</v>
      </c>
      <c r="C799" t="s">
        <v>276</v>
      </c>
      <c r="D799" t="s">
        <v>68</v>
      </c>
      <c r="E799" t="s">
        <v>25</v>
      </c>
      <c r="F799" t="s">
        <v>26</v>
      </c>
      <c r="G799" t="s">
        <v>19</v>
      </c>
      <c r="H799" s="2">
        <v>40</v>
      </c>
      <c r="I799" s="2" t="str">
        <f>IF(Employee_Sample_Data[[#This Row],[Age]]&lt;31,"Youth",IF(55&lt;Employee_Sample_Data[[#This Row],[Age]],"Adult","Old"))</f>
        <v>Old</v>
      </c>
      <c r="J799" s="3">
        <v>38540</v>
      </c>
      <c r="K799" s="4">
        <v>74412</v>
      </c>
      <c r="L799" s="5">
        <v>0</v>
      </c>
      <c r="M799" t="s">
        <v>20</v>
      </c>
      <c r="N799" t="s">
        <v>21</v>
      </c>
    </row>
    <row r="800" spans="1:15" x14ac:dyDescent="0.35">
      <c r="A800" s="1" t="s">
        <v>648</v>
      </c>
      <c r="B800" t="s">
        <v>649</v>
      </c>
      <c r="C800" t="s">
        <v>24</v>
      </c>
      <c r="D800" t="s">
        <v>16</v>
      </c>
      <c r="E800" t="s">
        <v>25</v>
      </c>
      <c r="F800" t="s">
        <v>18</v>
      </c>
      <c r="G800" t="s">
        <v>27</v>
      </c>
      <c r="H800" s="2">
        <v>58</v>
      </c>
      <c r="I800" s="2" t="str">
        <f>IF(Employee_Sample_Data[[#This Row],[Age]]&lt;31,"Youth",IF(55&lt;Employee_Sample_Data[[#This Row],[Age]],"Adult","Old"))</f>
        <v>Adult</v>
      </c>
      <c r="J800" s="3">
        <v>38521</v>
      </c>
      <c r="K800" s="4">
        <v>86089</v>
      </c>
      <c r="L800" s="5">
        <v>0</v>
      </c>
      <c r="M800" t="s">
        <v>20</v>
      </c>
      <c r="N800" t="s">
        <v>36</v>
      </c>
    </row>
    <row r="801" spans="1:14" x14ac:dyDescent="0.35">
      <c r="A801" s="1" t="s">
        <v>696</v>
      </c>
      <c r="B801" t="s">
        <v>697</v>
      </c>
      <c r="C801" t="s">
        <v>247</v>
      </c>
      <c r="D801" t="s">
        <v>16</v>
      </c>
      <c r="E801" t="s">
        <v>34</v>
      </c>
      <c r="F801" t="s">
        <v>26</v>
      </c>
      <c r="G801" t="s">
        <v>19</v>
      </c>
      <c r="H801" s="2">
        <v>46</v>
      </c>
      <c r="I801" s="2" t="str">
        <f>IF(Employee_Sample_Data[[#This Row],[Age]]&lt;31,"Youth",IF(55&lt;Employee_Sample_Data[[#This Row],[Age]],"Adult","Old"))</f>
        <v>Old</v>
      </c>
      <c r="J801" s="3">
        <v>38513</v>
      </c>
      <c r="K801" s="4">
        <v>67374</v>
      </c>
      <c r="L801" s="5">
        <v>0</v>
      </c>
      <c r="M801" t="s">
        <v>20</v>
      </c>
      <c r="N801" t="s">
        <v>59</v>
      </c>
    </row>
    <row r="802" spans="1:14" x14ac:dyDescent="0.35">
      <c r="A802" s="1" t="s">
        <v>939</v>
      </c>
      <c r="B802" t="s">
        <v>940</v>
      </c>
      <c r="C802" t="s">
        <v>107</v>
      </c>
      <c r="D802" t="s">
        <v>68</v>
      </c>
      <c r="E802" t="s">
        <v>48</v>
      </c>
      <c r="F802" t="s">
        <v>26</v>
      </c>
      <c r="G802" t="s">
        <v>84</v>
      </c>
      <c r="H802" s="2">
        <v>46</v>
      </c>
      <c r="I802" s="2" t="str">
        <f>IF(Employee_Sample_Data[[#This Row],[Age]]&lt;31,"Youth",IF(55&lt;Employee_Sample_Data[[#This Row],[Age]],"Adult","Old"))</f>
        <v>Old</v>
      </c>
      <c r="J802" s="3">
        <v>38464</v>
      </c>
      <c r="K802" s="4">
        <v>96639</v>
      </c>
      <c r="L802" s="5">
        <v>0</v>
      </c>
      <c r="M802" t="s">
        <v>92</v>
      </c>
      <c r="N802" t="s">
        <v>98</v>
      </c>
    </row>
    <row r="803" spans="1:14" x14ac:dyDescent="0.35">
      <c r="A803" s="1" t="s">
        <v>583</v>
      </c>
      <c r="B803" t="s">
        <v>584</v>
      </c>
      <c r="C803" t="s">
        <v>142</v>
      </c>
      <c r="D803" t="s">
        <v>64</v>
      </c>
      <c r="E803" t="s">
        <v>25</v>
      </c>
      <c r="F803" t="s">
        <v>26</v>
      </c>
      <c r="G803" t="s">
        <v>84</v>
      </c>
      <c r="H803" s="2">
        <v>48</v>
      </c>
      <c r="I803" s="2" t="str">
        <f>IF(Employee_Sample_Data[[#This Row],[Age]]&lt;31,"Youth",IF(55&lt;Employee_Sample_Data[[#This Row],[Age]],"Adult","Old"))</f>
        <v>Old</v>
      </c>
      <c r="J803" s="3">
        <v>38454</v>
      </c>
      <c r="K803" s="4">
        <v>87158</v>
      </c>
      <c r="L803" s="5">
        <v>0</v>
      </c>
      <c r="M803" t="s">
        <v>92</v>
      </c>
      <c r="N803" t="s">
        <v>93</v>
      </c>
    </row>
    <row r="804" spans="1:14" x14ac:dyDescent="0.35">
      <c r="A804" s="1" t="s">
        <v>1445</v>
      </c>
      <c r="B804" t="s">
        <v>1446</v>
      </c>
      <c r="C804" t="s">
        <v>1982</v>
      </c>
      <c r="D804" t="s">
        <v>79</v>
      </c>
      <c r="E804" t="s">
        <v>34</v>
      </c>
      <c r="F804" t="s">
        <v>26</v>
      </c>
      <c r="G804" t="s">
        <v>27</v>
      </c>
      <c r="H804" s="2">
        <v>45</v>
      </c>
      <c r="I804" s="2" t="str">
        <f>IF(Employee_Sample_Data[[#This Row],[Age]]&lt;31,"Youth",IF(55&lt;Employee_Sample_Data[[#This Row],[Age]],"Adult","Old"))</f>
        <v>Old</v>
      </c>
      <c r="J804" s="3">
        <v>38453</v>
      </c>
      <c r="K804" s="4">
        <v>128468</v>
      </c>
      <c r="L804" s="5">
        <v>0.11</v>
      </c>
      <c r="M804" t="s">
        <v>20</v>
      </c>
      <c r="N804" t="s">
        <v>36</v>
      </c>
    </row>
    <row r="805" spans="1:14" x14ac:dyDescent="0.35">
      <c r="A805" s="1" t="s">
        <v>1780</v>
      </c>
      <c r="B805" t="s">
        <v>1781</v>
      </c>
      <c r="C805" t="s">
        <v>329</v>
      </c>
      <c r="D805" t="s">
        <v>16</v>
      </c>
      <c r="E805" t="s">
        <v>17</v>
      </c>
      <c r="F805" t="s">
        <v>18</v>
      </c>
      <c r="G805" t="s">
        <v>35</v>
      </c>
      <c r="H805" s="2">
        <v>52</v>
      </c>
      <c r="I805" s="2" t="str">
        <f>IF(Employee_Sample_Data[[#This Row],[Age]]&lt;31,"Youth",IF(55&lt;Employee_Sample_Data[[#This Row],[Age]],"Adult","Old"))</f>
        <v>Old</v>
      </c>
      <c r="J805" s="3">
        <v>38406</v>
      </c>
      <c r="K805" s="4">
        <v>45286</v>
      </c>
      <c r="L805" s="5">
        <v>0</v>
      </c>
      <c r="M805" t="s">
        <v>20</v>
      </c>
      <c r="N805" t="s">
        <v>36</v>
      </c>
    </row>
    <row r="806" spans="1:14" x14ac:dyDescent="0.35">
      <c r="A806" s="1" t="s">
        <v>291</v>
      </c>
      <c r="B806" t="s">
        <v>292</v>
      </c>
      <c r="C806" t="s">
        <v>293</v>
      </c>
      <c r="D806" t="s">
        <v>47</v>
      </c>
      <c r="E806" t="s">
        <v>48</v>
      </c>
      <c r="F806" t="s">
        <v>18</v>
      </c>
      <c r="G806" t="s">
        <v>27</v>
      </c>
      <c r="H806" s="2">
        <v>41</v>
      </c>
      <c r="I806" s="2" t="str">
        <f>IF(Employee_Sample_Data[[#This Row],[Age]]&lt;31,"Youth",IF(55&lt;Employee_Sample_Data[[#This Row],[Age]],"Adult","Old"))</f>
        <v>Old</v>
      </c>
      <c r="J806" s="3">
        <v>38398</v>
      </c>
      <c r="K806" s="4">
        <v>95372</v>
      </c>
      <c r="L806" s="5">
        <v>0</v>
      </c>
      <c r="M806" t="s">
        <v>28</v>
      </c>
      <c r="N806" t="s">
        <v>73</v>
      </c>
    </row>
    <row r="807" spans="1:14" x14ac:dyDescent="0.35">
      <c r="A807" s="1" t="s">
        <v>1672</v>
      </c>
      <c r="B807" t="s">
        <v>1673</v>
      </c>
      <c r="C807" t="s">
        <v>130</v>
      </c>
      <c r="D807" t="s">
        <v>16</v>
      </c>
      <c r="E807" t="s">
        <v>34</v>
      </c>
      <c r="F807" t="s">
        <v>18</v>
      </c>
      <c r="G807" t="s">
        <v>35</v>
      </c>
      <c r="H807" s="2">
        <v>61</v>
      </c>
      <c r="I807" s="2" t="str">
        <f>IF(Employee_Sample_Data[[#This Row],[Age]]&lt;31,"Youth",IF(55&lt;Employee_Sample_Data[[#This Row],[Age]],"Adult","Old"))</f>
        <v>Adult</v>
      </c>
      <c r="J807" s="3">
        <v>38392</v>
      </c>
      <c r="K807" s="4">
        <v>64462</v>
      </c>
      <c r="L807" s="5">
        <v>0</v>
      </c>
      <c r="M807" t="s">
        <v>20</v>
      </c>
      <c r="N807" t="s">
        <v>36</v>
      </c>
    </row>
    <row r="808" spans="1:14" x14ac:dyDescent="0.35">
      <c r="A808" s="1" t="s">
        <v>1662</v>
      </c>
      <c r="B808" t="s">
        <v>1663</v>
      </c>
      <c r="C808" t="s">
        <v>51</v>
      </c>
      <c r="D808" t="s">
        <v>16</v>
      </c>
      <c r="E808" t="s">
        <v>17</v>
      </c>
      <c r="F808" t="s">
        <v>18</v>
      </c>
      <c r="G808" t="s">
        <v>27</v>
      </c>
      <c r="H808" s="2">
        <v>55</v>
      </c>
      <c r="I808" s="2" t="str">
        <f>IF(Employee_Sample_Data[[#This Row],[Age]]&lt;31,"Youth",IF(55&lt;Employee_Sample_Data[[#This Row],[Age]],"Adult","Old"))</f>
        <v>Old</v>
      </c>
      <c r="J808" s="3">
        <v>38391</v>
      </c>
      <c r="K808" s="4">
        <v>115145</v>
      </c>
      <c r="L808" s="5">
        <v>0.05</v>
      </c>
      <c r="M808" t="s">
        <v>28</v>
      </c>
      <c r="N808" t="s">
        <v>29</v>
      </c>
    </row>
    <row r="809" spans="1:14" x14ac:dyDescent="0.35">
      <c r="A809" s="1" t="s">
        <v>105</v>
      </c>
      <c r="B809" t="s">
        <v>106</v>
      </c>
      <c r="C809" t="s">
        <v>107</v>
      </c>
      <c r="D809" t="s">
        <v>68</v>
      </c>
      <c r="E809" t="s">
        <v>48</v>
      </c>
      <c r="F809" t="s">
        <v>18</v>
      </c>
      <c r="G809" t="s">
        <v>84</v>
      </c>
      <c r="H809" s="2">
        <v>56</v>
      </c>
      <c r="I809" s="2" t="str">
        <f>IF(Employee_Sample_Data[[#This Row],[Age]]&lt;31,"Youth",IF(55&lt;Employee_Sample_Data[[#This Row],[Age]],"Adult","Old"))</f>
        <v>Adult</v>
      </c>
      <c r="J809" s="3">
        <v>38388</v>
      </c>
      <c r="K809" s="4">
        <v>98581</v>
      </c>
      <c r="L809" s="5">
        <v>0</v>
      </c>
      <c r="M809" t="s">
        <v>92</v>
      </c>
      <c r="N809" t="s">
        <v>98</v>
      </c>
    </row>
    <row r="810" spans="1:14" x14ac:dyDescent="0.35">
      <c r="A810" s="1" t="s">
        <v>233</v>
      </c>
      <c r="B810" t="s">
        <v>234</v>
      </c>
      <c r="C810" t="s">
        <v>107</v>
      </c>
      <c r="D810" t="s">
        <v>68</v>
      </c>
      <c r="E810" t="s">
        <v>34</v>
      </c>
      <c r="F810" t="s">
        <v>26</v>
      </c>
      <c r="G810" t="s">
        <v>19</v>
      </c>
      <c r="H810" s="2">
        <v>45</v>
      </c>
      <c r="I810" s="2" t="str">
        <f>IF(Employee_Sample_Data[[#This Row],[Age]]&lt;31,"Youth",IF(55&lt;Employee_Sample_Data[[#This Row],[Age]],"Adult","Old"))</f>
        <v>Old</v>
      </c>
      <c r="J810" s="3">
        <v>38388</v>
      </c>
      <c r="K810" s="4">
        <v>70505</v>
      </c>
      <c r="L810" s="5">
        <v>0</v>
      </c>
      <c r="M810" t="s">
        <v>20</v>
      </c>
      <c r="N810" t="s">
        <v>59</v>
      </c>
    </row>
    <row r="811" spans="1:14" x14ac:dyDescent="0.35">
      <c r="A811" s="1" t="s">
        <v>1007</v>
      </c>
      <c r="B811" t="s">
        <v>1008</v>
      </c>
      <c r="C811" t="s">
        <v>54</v>
      </c>
      <c r="D811" t="s">
        <v>47</v>
      </c>
      <c r="E811" t="s">
        <v>34</v>
      </c>
      <c r="F811" t="s">
        <v>18</v>
      </c>
      <c r="G811" t="s">
        <v>27</v>
      </c>
      <c r="H811" s="2">
        <v>64</v>
      </c>
      <c r="I811" s="2" t="str">
        <f>IF(Employee_Sample_Data[[#This Row],[Age]]&lt;31,"Youth",IF(55&lt;Employee_Sample_Data[[#This Row],[Age]],"Adult","Old"))</f>
        <v>Adult</v>
      </c>
      <c r="J811" s="3">
        <v>38380</v>
      </c>
      <c r="K811" s="4">
        <v>55369</v>
      </c>
      <c r="L811" s="5">
        <v>0</v>
      </c>
      <c r="M811" t="s">
        <v>20</v>
      </c>
      <c r="N811" t="s">
        <v>43</v>
      </c>
    </row>
    <row r="812" spans="1:14" x14ac:dyDescent="0.35">
      <c r="A812" s="1" t="s">
        <v>1032</v>
      </c>
      <c r="B812" t="s">
        <v>1033</v>
      </c>
      <c r="C812" t="s">
        <v>42</v>
      </c>
      <c r="D812" t="s">
        <v>58</v>
      </c>
      <c r="E812" t="s">
        <v>17</v>
      </c>
      <c r="F812" t="s">
        <v>18</v>
      </c>
      <c r="G812" t="s">
        <v>84</v>
      </c>
      <c r="H812" s="2">
        <v>53</v>
      </c>
      <c r="I812" s="2" t="str">
        <f>IF(Employee_Sample_Data[[#This Row],[Age]]&lt;31,"Youth",IF(55&lt;Employee_Sample_Data[[#This Row],[Age]],"Adult","Old"))</f>
        <v>Old</v>
      </c>
      <c r="J812" s="3">
        <v>38344</v>
      </c>
      <c r="K812" s="4">
        <v>90212</v>
      </c>
      <c r="L812" s="5">
        <v>0</v>
      </c>
      <c r="M812" t="s">
        <v>92</v>
      </c>
      <c r="N812" t="s">
        <v>217</v>
      </c>
    </row>
    <row r="813" spans="1:14" x14ac:dyDescent="0.35">
      <c r="A813" s="1" t="s">
        <v>976</v>
      </c>
      <c r="B813" t="s">
        <v>977</v>
      </c>
      <c r="C813" t="s">
        <v>32</v>
      </c>
      <c r="D813" t="s">
        <v>79</v>
      </c>
      <c r="E813" t="s">
        <v>48</v>
      </c>
      <c r="F813" t="s">
        <v>26</v>
      </c>
      <c r="G813" t="s">
        <v>27</v>
      </c>
      <c r="H813" s="2">
        <v>45</v>
      </c>
      <c r="I813" s="2" t="str">
        <f>IF(Employee_Sample_Data[[#This Row],[Age]]&lt;31,"Youth",IF(55&lt;Employee_Sample_Data[[#This Row],[Age]],"Adult","Old"))</f>
        <v>Old</v>
      </c>
      <c r="J813" s="3">
        <v>38332</v>
      </c>
      <c r="K813" s="4">
        <v>168846</v>
      </c>
      <c r="L813" s="5">
        <v>0.24</v>
      </c>
      <c r="M813" t="s">
        <v>28</v>
      </c>
      <c r="N813" t="s">
        <v>29</v>
      </c>
    </row>
    <row r="814" spans="1:14" x14ac:dyDescent="0.35">
      <c r="A814" s="1" t="s">
        <v>435</v>
      </c>
      <c r="B814" t="s">
        <v>436</v>
      </c>
      <c r="C814" t="s">
        <v>54</v>
      </c>
      <c r="D814" t="s">
        <v>79</v>
      </c>
      <c r="E814" t="s">
        <v>48</v>
      </c>
      <c r="F814" t="s">
        <v>26</v>
      </c>
      <c r="G814" t="s">
        <v>35</v>
      </c>
      <c r="H814" s="2">
        <v>55</v>
      </c>
      <c r="I814" s="2" t="str">
        <f>IF(Employee_Sample_Data[[#This Row],[Age]]&lt;31,"Youth",IF(55&lt;Employee_Sample_Data[[#This Row],[Age]],"Adult","Old"))</f>
        <v>Old</v>
      </c>
      <c r="J814" s="3">
        <v>38328</v>
      </c>
      <c r="K814" s="4">
        <v>40752</v>
      </c>
      <c r="L814" s="5">
        <v>0</v>
      </c>
      <c r="M814" t="s">
        <v>20</v>
      </c>
      <c r="N814" t="s">
        <v>43</v>
      </c>
    </row>
    <row r="815" spans="1:14" x14ac:dyDescent="0.35">
      <c r="A815" s="1" t="s">
        <v>595</v>
      </c>
      <c r="B815" t="s">
        <v>596</v>
      </c>
      <c r="C815" t="s">
        <v>1982</v>
      </c>
      <c r="D815" t="s">
        <v>64</v>
      </c>
      <c r="E815" t="s">
        <v>25</v>
      </c>
      <c r="F815" t="s">
        <v>18</v>
      </c>
      <c r="G815" t="s">
        <v>19</v>
      </c>
      <c r="H815" s="2">
        <v>55</v>
      </c>
      <c r="I815" s="2" t="str">
        <f>IF(Employee_Sample_Data[[#This Row],[Age]]&lt;31,"Youth",IF(55&lt;Employee_Sample_Data[[#This Row],[Age]],"Adult","Old"))</f>
        <v>Old</v>
      </c>
      <c r="J815" s="3">
        <v>38301</v>
      </c>
      <c r="K815" s="4">
        <v>142318</v>
      </c>
      <c r="L815" s="5">
        <v>0.14000000000000001</v>
      </c>
      <c r="M815" t="s">
        <v>20</v>
      </c>
      <c r="N815" t="s">
        <v>36</v>
      </c>
    </row>
    <row r="816" spans="1:14" x14ac:dyDescent="0.35">
      <c r="A816" s="1" t="s">
        <v>678</v>
      </c>
      <c r="B816" t="s">
        <v>679</v>
      </c>
      <c r="C816" t="s">
        <v>163</v>
      </c>
      <c r="D816" t="s">
        <v>64</v>
      </c>
      <c r="E816" t="s">
        <v>48</v>
      </c>
      <c r="F816" t="s">
        <v>26</v>
      </c>
      <c r="G816" t="s">
        <v>35</v>
      </c>
      <c r="H816" s="2">
        <v>62</v>
      </c>
      <c r="I816" s="2" t="str">
        <f>IF(Employee_Sample_Data[[#This Row],[Age]]&lt;31,"Youth",IF(55&lt;Employee_Sample_Data[[#This Row],[Age]],"Adult","Old"))</f>
        <v>Adult</v>
      </c>
      <c r="J816" s="3">
        <v>38271</v>
      </c>
      <c r="K816" s="4">
        <v>50825</v>
      </c>
      <c r="L816" s="5">
        <v>0</v>
      </c>
      <c r="M816" t="s">
        <v>20</v>
      </c>
      <c r="N816" t="s">
        <v>21</v>
      </c>
    </row>
    <row r="817" spans="1:15" x14ac:dyDescent="0.35">
      <c r="A817" s="1" t="s">
        <v>408</v>
      </c>
      <c r="B817" t="s">
        <v>860</v>
      </c>
      <c r="C817" t="s">
        <v>1982</v>
      </c>
      <c r="D817" t="s">
        <v>16</v>
      </c>
      <c r="E817" t="s">
        <v>48</v>
      </c>
      <c r="F817" t="s">
        <v>26</v>
      </c>
      <c r="G817" t="s">
        <v>35</v>
      </c>
      <c r="H817" s="2">
        <v>46</v>
      </c>
      <c r="I817" s="2" t="str">
        <f>IF(Employee_Sample_Data[[#This Row],[Age]]&lt;31,"Youth",IF(55&lt;Employee_Sample_Data[[#This Row],[Age]],"Adult","Old"))</f>
        <v>Old</v>
      </c>
      <c r="J817" s="3">
        <v>38244</v>
      </c>
      <c r="K817" s="4">
        <v>130274</v>
      </c>
      <c r="L817" s="5">
        <v>0.11</v>
      </c>
      <c r="M817" t="s">
        <v>20</v>
      </c>
      <c r="N817" t="s">
        <v>36</v>
      </c>
    </row>
    <row r="818" spans="1:15" x14ac:dyDescent="0.35">
      <c r="A818" s="1" t="s">
        <v>597</v>
      </c>
      <c r="B818" t="s">
        <v>598</v>
      </c>
      <c r="C818" t="s">
        <v>183</v>
      </c>
      <c r="D818" t="s">
        <v>64</v>
      </c>
      <c r="E818" t="s">
        <v>25</v>
      </c>
      <c r="F818" t="s">
        <v>26</v>
      </c>
      <c r="G818" t="s">
        <v>19</v>
      </c>
      <c r="H818" s="2">
        <v>41</v>
      </c>
      <c r="I818" s="2" t="str">
        <f>IF(Employee_Sample_Data[[#This Row],[Age]]&lt;31,"Youth",IF(55&lt;Employee_Sample_Data[[#This Row],[Age]],"Adult","Old"))</f>
        <v>Old</v>
      </c>
      <c r="J818" s="3">
        <v>38219</v>
      </c>
      <c r="K818" s="4">
        <v>49186</v>
      </c>
      <c r="L818" s="5">
        <v>0</v>
      </c>
      <c r="M818" t="s">
        <v>20</v>
      </c>
      <c r="N818" t="s">
        <v>59</v>
      </c>
      <c r="O818" s="3">
        <v>39616</v>
      </c>
    </row>
    <row r="819" spans="1:15" x14ac:dyDescent="0.35">
      <c r="A819" s="1" t="s">
        <v>627</v>
      </c>
      <c r="B819" t="s">
        <v>628</v>
      </c>
      <c r="C819" t="s">
        <v>1982</v>
      </c>
      <c r="D819" t="s">
        <v>79</v>
      </c>
      <c r="E819" t="s">
        <v>25</v>
      </c>
      <c r="F819" t="s">
        <v>18</v>
      </c>
      <c r="G819" t="s">
        <v>84</v>
      </c>
      <c r="H819" s="2">
        <v>45</v>
      </c>
      <c r="I819" s="2" t="str">
        <f>IF(Employee_Sample_Data[[#This Row],[Age]]&lt;31,"Youth",IF(55&lt;Employee_Sample_Data[[#This Row],[Age]],"Adult","Old"))</f>
        <v>Old</v>
      </c>
      <c r="J819" s="3">
        <v>38218</v>
      </c>
      <c r="K819" s="4">
        <v>121065</v>
      </c>
      <c r="L819" s="5">
        <v>0.15</v>
      </c>
      <c r="M819" t="s">
        <v>92</v>
      </c>
      <c r="N819" t="s">
        <v>98</v>
      </c>
    </row>
    <row r="820" spans="1:15" x14ac:dyDescent="0.35">
      <c r="A820" s="1" t="s">
        <v>1287</v>
      </c>
      <c r="B820" t="s">
        <v>1288</v>
      </c>
      <c r="C820" t="s">
        <v>329</v>
      </c>
      <c r="D820" t="s">
        <v>16</v>
      </c>
      <c r="E820" t="s">
        <v>25</v>
      </c>
      <c r="F820" t="s">
        <v>18</v>
      </c>
      <c r="G820" t="s">
        <v>84</v>
      </c>
      <c r="H820" s="2">
        <v>53</v>
      </c>
      <c r="I820" s="2" t="str">
        <f>IF(Employee_Sample_Data[[#This Row],[Age]]&lt;31,"Youth",IF(55&lt;Employee_Sample_Data[[#This Row],[Age]],"Adult","Old"))</f>
        <v>Old</v>
      </c>
      <c r="J820" s="3">
        <v>38214</v>
      </c>
      <c r="K820" s="4">
        <v>44735</v>
      </c>
      <c r="L820" s="5">
        <v>0</v>
      </c>
      <c r="M820" t="s">
        <v>92</v>
      </c>
      <c r="N820" t="s">
        <v>93</v>
      </c>
    </row>
    <row r="821" spans="1:15" x14ac:dyDescent="0.35">
      <c r="A821" s="1" t="s">
        <v>1043</v>
      </c>
      <c r="B821" t="s">
        <v>1044</v>
      </c>
      <c r="C821" t="s">
        <v>130</v>
      </c>
      <c r="D821" t="s">
        <v>16</v>
      </c>
      <c r="E821" t="s">
        <v>25</v>
      </c>
      <c r="F821" t="s">
        <v>18</v>
      </c>
      <c r="G821" t="s">
        <v>84</v>
      </c>
      <c r="H821" s="2">
        <v>53</v>
      </c>
      <c r="I821" s="2" t="str">
        <f>IF(Employee_Sample_Data[[#This Row],[Age]]&lt;31,"Youth",IF(55&lt;Employee_Sample_Data[[#This Row],[Age]],"Adult","Old"))</f>
        <v>Old</v>
      </c>
      <c r="J821" s="3">
        <v>38188</v>
      </c>
      <c r="K821" s="4">
        <v>65702</v>
      </c>
      <c r="L821" s="5">
        <v>0</v>
      </c>
      <c r="M821" t="s">
        <v>20</v>
      </c>
      <c r="N821" t="s">
        <v>87</v>
      </c>
    </row>
    <row r="822" spans="1:15" x14ac:dyDescent="0.35">
      <c r="A822" s="1" t="s">
        <v>1650</v>
      </c>
      <c r="B822" t="s">
        <v>1651</v>
      </c>
      <c r="C822" t="s">
        <v>371</v>
      </c>
      <c r="D822" t="s">
        <v>16</v>
      </c>
      <c r="E822" t="s">
        <v>25</v>
      </c>
      <c r="F822" t="s">
        <v>18</v>
      </c>
      <c r="G822" t="s">
        <v>35</v>
      </c>
      <c r="H822" s="2">
        <v>64</v>
      </c>
      <c r="I822" s="2" t="str">
        <f>IF(Employee_Sample_Data[[#This Row],[Age]]&lt;31,"Youth",IF(55&lt;Employee_Sample_Data[[#This Row],[Age]],"Adult","Old"))</f>
        <v>Adult</v>
      </c>
      <c r="J822" s="3">
        <v>38176</v>
      </c>
      <c r="K822" s="4">
        <v>77903</v>
      </c>
      <c r="L822" s="5">
        <v>0</v>
      </c>
      <c r="M822" t="s">
        <v>20</v>
      </c>
      <c r="N822" t="s">
        <v>21</v>
      </c>
    </row>
    <row r="823" spans="1:15" x14ac:dyDescent="0.35">
      <c r="A823" s="1" t="s">
        <v>487</v>
      </c>
      <c r="B823" t="s">
        <v>488</v>
      </c>
      <c r="C823" t="s">
        <v>51</v>
      </c>
      <c r="D823" t="s">
        <v>64</v>
      </c>
      <c r="E823" t="s">
        <v>17</v>
      </c>
      <c r="F823" t="s">
        <v>26</v>
      </c>
      <c r="G823" t="s">
        <v>27</v>
      </c>
      <c r="H823" s="2">
        <v>48</v>
      </c>
      <c r="I823" s="2" t="str">
        <f>IF(Employee_Sample_Data[[#This Row],[Age]]&lt;31,"Youth",IF(55&lt;Employee_Sample_Data[[#This Row],[Age]],"Adult","Old"))</f>
        <v>Old</v>
      </c>
      <c r="J823" s="3">
        <v>38168</v>
      </c>
      <c r="K823" s="4">
        <v>120660</v>
      </c>
      <c r="L823" s="5">
        <v>7.0000000000000007E-2</v>
      </c>
      <c r="M823" t="s">
        <v>28</v>
      </c>
      <c r="N823" t="s">
        <v>133</v>
      </c>
    </row>
    <row r="824" spans="1:15" x14ac:dyDescent="0.35">
      <c r="A824" s="1" t="s">
        <v>108</v>
      </c>
      <c r="B824" t="s">
        <v>109</v>
      </c>
      <c r="C824" t="s">
        <v>78</v>
      </c>
      <c r="D824" t="s">
        <v>68</v>
      </c>
      <c r="E824" t="s">
        <v>34</v>
      </c>
      <c r="F824" t="s">
        <v>26</v>
      </c>
      <c r="G824" t="s">
        <v>27</v>
      </c>
      <c r="H824" s="2">
        <v>43</v>
      </c>
      <c r="I824" s="2" t="str">
        <f>IF(Employee_Sample_Data[[#This Row],[Age]]&lt;31,"Youth",IF(55&lt;Employee_Sample_Data[[#This Row],[Age]],"Adult","Old"))</f>
        <v>Old</v>
      </c>
      <c r="J824" s="3">
        <v>38145</v>
      </c>
      <c r="K824" s="4">
        <v>246231</v>
      </c>
      <c r="L824" s="5">
        <v>0.31</v>
      </c>
      <c r="M824" t="s">
        <v>20</v>
      </c>
      <c r="N824" t="s">
        <v>21</v>
      </c>
    </row>
    <row r="825" spans="1:15" x14ac:dyDescent="0.35">
      <c r="A825" s="1" t="s">
        <v>911</v>
      </c>
      <c r="B825" t="s">
        <v>912</v>
      </c>
      <c r="C825" t="s">
        <v>1982</v>
      </c>
      <c r="D825" t="s">
        <v>58</v>
      </c>
      <c r="E825" t="s">
        <v>48</v>
      </c>
      <c r="F825" t="s">
        <v>18</v>
      </c>
      <c r="G825" t="s">
        <v>35</v>
      </c>
      <c r="H825" s="2">
        <v>55</v>
      </c>
      <c r="I825" s="2" t="str">
        <f>IF(Employee_Sample_Data[[#This Row],[Age]]&lt;31,"Youth",IF(55&lt;Employee_Sample_Data[[#This Row],[Age]],"Adult","Old"))</f>
        <v>Old</v>
      </c>
      <c r="J825" s="3">
        <v>38135</v>
      </c>
      <c r="K825" s="4">
        <v>159885</v>
      </c>
      <c r="L825" s="5">
        <v>0.12</v>
      </c>
      <c r="M825" t="s">
        <v>20</v>
      </c>
      <c r="N825" t="s">
        <v>87</v>
      </c>
    </row>
    <row r="826" spans="1:15" x14ac:dyDescent="0.35">
      <c r="A826" s="1" t="s">
        <v>587</v>
      </c>
      <c r="B826" t="s">
        <v>588</v>
      </c>
      <c r="C826" t="s">
        <v>32</v>
      </c>
      <c r="D826" t="s">
        <v>64</v>
      </c>
      <c r="E826" t="s">
        <v>34</v>
      </c>
      <c r="F826" t="s">
        <v>18</v>
      </c>
      <c r="G826" t="s">
        <v>84</v>
      </c>
      <c r="H826" s="2">
        <v>65</v>
      </c>
      <c r="I826" s="2" t="str">
        <f>IF(Employee_Sample_Data[[#This Row],[Age]]&lt;31,"Youth",IF(55&lt;Employee_Sample_Data[[#This Row],[Age]],"Adult","Old"))</f>
        <v>Adult</v>
      </c>
      <c r="J826" s="3">
        <v>38130</v>
      </c>
      <c r="K826" s="4">
        <v>153938</v>
      </c>
      <c r="L826" s="5">
        <v>0.2</v>
      </c>
      <c r="M826" t="s">
        <v>20</v>
      </c>
      <c r="N826" t="s">
        <v>43</v>
      </c>
    </row>
    <row r="827" spans="1:15" x14ac:dyDescent="0.35">
      <c r="A827" s="1" t="s">
        <v>119</v>
      </c>
      <c r="B827" t="s">
        <v>120</v>
      </c>
      <c r="C827" t="s">
        <v>54</v>
      </c>
      <c r="D827" t="s">
        <v>33</v>
      </c>
      <c r="E827" t="s">
        <v>25</v>
      </c>
      <c r="F827" t="s">
        <v>26</v>
      </c>
      <c r="G827" t="s">
        <v>84</v>
      </c>
      <c r="H827" s="2">
        <v>65</v>
      </c>
      <c r="I827" s="2" t="str">
        <f>IF(Employee_Sample_Data[[#This Row],[Age]]&lt;31,"Youth",IF(55&lt;Employee_Sample_Data[[#This Row],[Age]],"Adult","Old"))</f>
        <v>Adult</v>
      </c>
      <c r="J827" s="3">
        <v>38123</v>
      </c>
      <c r="K827" s="4">
        <v>55499</v>
      </c>
      <c r="L827" s="5">
        <v>0</v>
      </c>
      <c r="M827" t="s">
        <v>92</v>
      </c>
      <c r="N827" t="s">
        <v>93</v>
      </c>
    </row>
    <row r="828" spans="1:15" x14ac:dyDescent="0.35">
      <c r="A828" s="1" t="s">
        <v>1534</v>
      </c>
      <c r="B828" t="s">
        <v>1535</v>
      </c>
      <c r="C828" t="s">
        <v>32</v>
      </c>
      <c r="D828" t="s">
        <v>58</v>
      </c>
      <c r="E828" t="s">
        <v>48</v>
      </c>
      <c r="F828" t="s">
        <v>18</v>
      </c>
      <c r="G828" t="s">
        <v>27</v>
      </c>
      <c r="H828" s="2">
        <v>60</v>
      </c>
      <c r="I828" s="2" t="str">
        <f>IF(Employee_Sample_Data[[#This Row],[Age]]&lt;31,"Youth",IF(55&lt;Employee_Sample_Data[[#This Row],[Age]],"Adult","Old"))</f>
        <v>Adult</v>
      </c>
      <c r="J828" s="3">
        <v>38121</v>
      </c>
      <c r="K828" s="4">
        <v>186378</v>
      </c>
      <c r="L828" s="5">
        <v>0.26</v>
      </c>
      <c r="M828" t="s">
        <v>28</v>
      </c>
      <c r="N828" t="s">
        <v>29</v>
      </c>
    </row>
    <row r="829" spans="1:15" x14ac:dyDescent="0.35">
      <c r="A829" s="1" t="s">
        <v>1586</v>
      </c>
      <c r="B829" t="s">
        <v>1587</v>
      </c>
      <c r="C829" t="s">
        <v>118</v>
      </c>
      <c r="D829" t="s">
        <v>16</v>
      </c>
      <c r="E829" t="s">
        <v>25</v>
      </c>
      <c r="F829" t="s">
        <v>18</v>
      </c>
      <c r="G829" t="s">
        <v>35</v>
      </c>
      <c r="H829" s="2">
        <v>55</v>
      </c>
      <c r="I829" s="2" t="str">
        <f>IF(Employee_Sample_Data[[#This Row],[Age]]&lt;31,"Youth",IF(55&lt;Employee_Sample_Data[[#This Row],[Age]],"Adult","Old"))</f>
        <v>Old</v>
      </c>
      <c r="J829" s="3">
        <v>38107</v>
      </c>
      <c r="K829" s="4">
        <v>40124</v>
      </c>
      <c r="L829" s="5">
        <v>0</v>
      </c>
      <c r="M829" t="s">
        <v>20</v>
      </c>
      <c r="N829" t="s">
        <v>59</v>
      </c>
    </row>
    <row r="830" spans="1:15" x14ac:dyDescent="0.35">
      <c r="A830" s="1" t="s">
        <v>1656</v>
      </c>
      <c r="B830" t="s">
        <v>1657</v>
      </c>
      <c r="C830" t="s">
        <v>51</v>
      </c>
      <c r="D830" t="s">
        <v>33</v>
      </c>
      <c r="E830" t="s">
        <v>48</v>
      </c>
      <c r="F830" t="s">
        <v>26</v>
      </c>
      <c r="G830" t="s">
        <v>27</v>
      </c>
      <c r="H830" s="2">
        <v>63</v>
      </c>
      <c r="I830" s="2" t="str">
        <f>IF(Employee_Sample_Data[[#This Row],[Age]]&lt;31,"Youth",IF(55&lt;Employee_Sample_Data[[#This Row],[Age]],"Adult","Old"))</f>
        <v>Adult</v>
      </c>
      <c r="J830" s="3">
        <v>38096</v>
      </c>
      <c r="K830" s="4">
        <v>122487</v>
      </c>
      <c r="L830" s="5">
        <v>0.08</v>
      </c>
      <c r="M830" t="s">
        <v>28</v>
      </c>
      <c r="N830" t="s">
        <v>73</v>
      </c>
    </row>
    <row r="831" spans="1:15" x14ac:dyDescent="0.35">
      <c r="A831" s="1" t="s">
        <v>629</v>
      </c>
      <c r="B831" t="s">
        <v>630</v>
      </c>
      <c r="C831" t="s">
        <v>42</v>
      </c>
      <c r="D831" t="s">
        <v>47</v>
      </c>
      <c r="E831" t="s">
        <v>48</v>
      </c>
      <c r="F831" t="s">
        <v>26</v>
      </c>
      <c r="G831" t="s">
        <v>19</v>
      </c>
      <c r="H831" s="2">
        <v>43</v>
      </c>
      <c r="I831" s="2" t="str">
        <f>IF(Employee_Sample_Data[[#This Row],[Age]]&lt;31,"Youth",IF(55&lt;Employee_Sample_Data[[#This Row],[Age]],"Adult","Old"))</f>
        <v>Old</v>
      </c>
      <c r="J831" s="3">
        <v>38093</v>
      </c>
      <c r="K831" s="4">
        <v>94246</v>
      </c>
      <c r="L831" s="5">
        <v>0</v>
      </c>
      <c r="M831" t="s">
        <v>20</v>
      </c>
      <c r="N831" t="s">
        <v>59</v>
      </c>
    </row>
    <row r="832" spans="1:15" x14ac:dyDescent="0.35">
      <c r="A832" s="1" t="s">
        <v>453</v>
      </c>
      <c r="B832" t="s">
        <v>454</v>
      </c>
      <c r="C832" t="s">
        <v>46</v>
      </c>
      <c r="D832" t="s">
        <v>47</v>
      </c>
      <c r="E832" t="s">
        <v>25</v>
      </c>
      <c r="F832" t="s">
        <v>18</v>
      </c>
      <c r="G832" t="s">
        <v>27</v>
      </c>
      <c r="H832" s="2">
        <v>46</v>
      </c>
      <c r="I832" s="2" t="str">
        <f>IF(Employee_Sample_Data[[#This Row],[Age]]&lt;31,"Youth",IF(55&lt;Employee_Sample_Data[[#This Row],[Age]],"Adult","Old"))</f>
        <v>Old</v>
      </c>
      <c r="J832" s="3">
        <v>38066</v>
      </c>
      <c r="K832" s="4">
        <v>73004</v>
      </c>
      <c r="L832" s="5">
        <v>0</v>
      </c>
      <c r="M832" t="s">
        <v>28</v>
      </c>
      <c r="N832" t="s">
        <v>113</v>
      </c>
    </row>
    <row r="833" spans="1:14" x14ac:dyDescent="0.35">
      <c r="A833" s="1" t="s">
        <v>848</v>
      </c>
      <c r="B833" t="s">
        <v>849</v>
      </c>
      <c r="C833" t="s">
        <v>1982</v>
      </c>
      <c r="D833" t="s">
        <v>33</v>
      </c>
      <c r="E833" t="s">
        <v>48</v>
      </c>
      <c r="F833" t="s">
        <v>18</v>
      </c>
      <c r="G833" t="s">
        <v>27</v>
      </c>
      <c r="H833" s="2">
        <v>41</v>
      </c>
      <c r="I833" s="2" t="str">
        <f>IF(Employee_Sample_Data[[#This Row],[Age]]&lt;31,"Youth",IF(55&lt;Employee_Sample_Data[[#This Row],[Age]],"Adult","Old"))</f>
        <v>Old</v>
      </c>
      <c r="J833" s="3">
        <v>38060</v>
      </c>
      <c r="K833" s="4">
        <v>155004</v>
      </c>
      <c r="L833" s="5">
        <v>0.12</v>
      </c>
      <c r="M833" t="s">
        <v>20</v>
      </c>
      <c r="N833" t="s">
        <v>59</v>
      </c>
    </row>
    <row r="834" spans="1:14" x14ac:dyDescent="0.35">
      <c r="A834" s="1" t="s">
        <v>1569</v>
      </c>
      <c r="B834" t="s">
        <v>1570</v>
      </c>
      <c r="C834" t="s">
        <v>180</v>
      </c>
      <c r="D834" t="s">
        <v>68</v>
      </c>
      <c r="E834" t="s">
        <v>25</v>
      </c>
      <c r="F834" t="s">
        <v>18</v>
      </c>
      <c r="G834" t="s">
        <v>27</v>
      </c>
      <c r="H834" s="2">
        <v>45</v>
      </c>
      <c r="I834" s="2" t="str">
        <f>IF(Employee_Sample_Data[[#This Row],[Age]]&lt;31,"Youth",IF(55&lt;Employee_Sample_Data[[#This Row],[Age]],"Adult","Old"))</f>
        <v>Old</v>
      </c>
      <c r="J834" s="3">
        <v>38057</v>
      </c>
      <c r="K834" s="4">
        <v>109422</v>
      </c>
      <c r="L834" s="5">
        <v>0</v>
      </c>
      <c r="M834" t="s">
        <v>28</v>
      </c>
      <c r="N834" t="s">
        <v>29</v>
      </c>
    </row>
    <row r="835" spans="1:14" x14ac:dyDescent="0.35">
      <c r="A835" s="1" t="s">
        <v>69</v>
      </c>
      <c r="B835" t="s">
        <v>1267</v>
      </c>
      <c r="C835" t="s">
        <v>1982</v>
      </c>
      <c r="D835" t="s">
        <v>47</v>
      </c>
      <c r="E835" t="s">
        <v>25</v>
      </c>
      <c r="F835" t="s">
        <v>18</v>
      </c>
      <c r="G835" t="s">
        <v>27</v>
      </c>
      <c r="H835" s="2">
        <v>46</v>
      </c>
      <c r="I835" s="2" t="str">
        <f>IF(Employee_Sample_Data[[#This Row],[Age]]&lt;31,"Youth",IF(55&lt;Employee_Sample_Data[[#This Row],[Age]],"Adult","Old"))</f>
        <v>Old</v>
      </c>
      <c r="J835" s="3">
        <v>38046</v>
      </c>
      <c r="K835" s="4">
        <v>158897</v>
      </c>
      <c r="L835" s="5">
        <v>0.1</v>
      </c>
      <c r="M835" t="s">
        <v>28</v>
      </c>
      <c r="N835" t="s">
        <v>29</v>
      </c>
    </row>
    <row r="836" spans="1:14" x14ac:dyDescent="0.35">
      <c r="A836" s="1" t="s">
        <v>811</v>
      </c>
      <c r="B836" t="s">
        <v>812</v>
      </c>
      <c r="C836" t="s">
        <v>78</v>
      </c>
      <c r="D836" t="s">
        <v>47</v>
      </c>
      <c r="E836" t="s">
        <v>17</v>
      </c>
      <c r="F836" t="s">
        <v>26</v>
      </c>
      <c r="G836" t="s">
        <v>27</v>
      </c>
      <c r="H836" s="2">
        <v>56</v>
      </c>
      <c r="I836" s="2" t="str">
        <f>IF(Employee_Sample_Data[[#This Row],[Age]]&lt;31,"Youth",IF(55&lt;Employee_Sample_Data[[#This Row],[Age]],"Adult","Old"))</f>
        <v>Adult</v>
      </c>
      <c r="J836" s="3">
        <v>38042</v>
      </c>
      <c r="K836" s="4">
        <v>216949</v>
      </c>
      <c r="L836" s="5">
        <v>0.32</v>
      </c>
      <c r="M836" t="s">
        <v>28</v>
      </c>
      <c r="N836" t="s">
        <v>73</v>
      </c>
    </row>
    <row r="837" spans="1:14" x14ac:dyDescent="0.35">
      <c r="A837" s="1" t="s">
        <v>1026</v>
      </c>
      <c r="B837" t="s">
        <v>1027</v>
      </c>
      <c r="C837" t="s">
        <v>461</v>
      </c>
      <c r="D837" t="s">
        <v>16</v>
      </c>
      <c r="E837" t="s">
        <v>48</v>
      </c>
      <c r="F837" t="s">
        <v>18</v>
      </c>
      <c r="G837" t="s">
        <v>27</v>
      </c>
      <c r="H837" s="2">
        <v>60</v>
      </c>
      <c r="I837" s="2" t="str">
        <f>IF(Employee_Sample_Data[[#This Row],[Age]]&lt;31,"Youth",IF(55&lt;Employee_Sample_Data[[#This Row],[Age]],"Adult","Old"))</f>
        <v>Adult</v>
      </c>
      <c r="J837" s="3">
        <v>38027</v>
      </c>
      <c r="K837" s="4">
        <v>90258</v>
      </c>
      <c r="L837" s="5">
        <v>0</v>
      </c>
      <c r="M837" t="s">
        <v>28</v>
      </c>
      <c r="N837" t="s">
        <v>29</v>
      </c>
    </row>
    <row r="838" spans="1:14" x14ac:dyDescent="0.35">
      <c r="A838" s="1" t="s">
        <v>1753</v>
      </c>
      <c r="B838" t="s">
        <v>1754</v>
      </c>
      <c r="C838" t="s">
        <v>247</v>
      </c>
      <c r="D838" t="s">
        <v>16</v>
      </c>
      <c r="E838" t="s">
        <v>48</v>
      </c>
      <c r="F838" t="s">
        <v>26</v>
      </c>
      <c r="G838" t="s">
        <v>19</v>
      </c>
      <c r="H838" s="2">
        <v>61</v>
      </c>
      <c r="I838" s="2" t="str">
        <f>IF(Employee_Sample_Data[[#This Row],[Age]]&lt;31,"Youth",IF(55&lt;Employee_Sample_Data[[#This Row],[Age]],"Adult","Old"))</f>
        <v>Adult</v>
      </c>
      <c r="J838" s="3">
        <v>38013</v>
      </c>
      <c r="K838" s="4">
        <v>88478</v>
      </c>
      <c r="L838" s="5">
        <v>0</v>
      </c>
      <c r="M838" t="s">
        <v>20</v>
      </c>
      <c r="N838" t="s">
        <v>59</v>
      </c>
    </row>
    <row r="839" spans="1:14" x14ac:dyDescent="0.35">
      <c r="A839" s="1" t="s">
        <v>571</v>
      </c>
      <c r="B839" t="s">
        <v>572</v>
      </c>
      <c r="C839" t="s">
        <v>78</v>
      </c>
      <c r="D839" t="s">
        <v>33</v>
      </c>
      <c r="E839" t="s">
        <v>48</v>
      </c>
      <c r="F839" t="s">
        <v>26</v>
      </c>
      <c r="G839" t="s">
        <v>84</v>
      </c>
      <c r="H839" s="2">
        <v>50</v>
      </c>
      <c r="I839" s="2" t="str">
        <f>IF(Employee_Sample_Data[[#This Row],[Age]]&lt;31,"Youth",IF(55&lt;Employee_Sample_Data[[#This Row],[Age]],"Adult","Old"))</f>
        <v>Old</v>
      </c>
      <c r="J839" s="3">
        <v>38004</v>
      </c>
      <c r="K839" s="4">
        <v>247939</v>
      </c>
      <c r="L839" s="5">
        <v>0.35</v>
      </c>
      <c r="M839" t="s">
        <v>92</v>
      </c>
      <c r="N839" t="s">
        <v>98</v>
      </c>
    </row>
    <row r="840" spans="1:14" x14ac:dyDescent="0.35">
      <c r="A840" s="1" t="s">
        <v>837</v>
      </c>
      <c r="B840" t="s">
        <v>838</v>
      </c>
      <c r="C840" t="s">
        <v>1982</v>
      </c>
      <c r="D840" t="s">
        <v>16</v>
      </c>
      <c r="E840" t="s">
        <v>17</v>
      </c>
      <c r="F840" t="s">
        <v>18</v>
      </c>
      <c r="G840" t="s">
        <v>84</v>
      </c>
      <c r="H840" s="2">
        <v>49</v>
      </c>
      <c r="I840" s="2" t="str">
        <f>IF(Employee_Sample_Data[[#This Row],[Age]]&lt;31,"Youth",IF(55&lt;Employee_Sample_Data[[#This Row],[Age]],"Adult","Old"))</f>
        <v>Old</v>
      </c>
      <c r="J840" s="3">
        <v>38000</v>
      </c>
      <c r="K840" s="4">
        <v>125086</v>
      </c>
      <c r="L840" s="5">
        <v>0.1</v>
      </c>
      <c r="M840" t="s">
        <v>92</v>
      </c>
      <c r="N840" t="s">
        <v>217</v>
      </c>
    </row>
    <row r="841" spans="1:14" x14ac:dyDescent="0.35">
      <c r="A841" s="1" t="s">
        <v>239</v>
      </c>
      <c r="B841" t="s">
        <v>240</v>
      </c>
      <c r="C841" t="s">
        <v>183</v>
      </c>
      <c r="D841" t="s">
        <v>64</v>
      </c>
      <c r="E841" t="s">
        <v>25</v>
      </c>
      <c r="F841" t="s">
        <v>18</v>
      </c>
      <c r="G841" t="s">
        <v>27</v>
      </c>
      <c r="H841" s="2">
        <v>45</v>
      </c>
      <c r="I841" s="2" t="str">
        <f>IF(Employee_Sample_Data[[#This Row],[Age]]&lt;31,"Youth",IF(55&lt;Employee_Sample_Data[[#This Row],[Age]],"Adult","Old"))</f>
        <v>Old</v>
      </c>
      <c r="J841" s="3">
        <v>37972</v>
      </c>
      <c r="K841" s="4">
        <v>48345</v>
      </c>
      <c r="L841" s="5">
        <v>0</v>
      </c>
      <c r="M841" t="s">
        <v>28</v>
      </c>
      <c r="N841" t="s">
        <v>133</v>
      </c>
    </row>
    <row r="842" spans="1:14" x14ac:dyDescent="0.35">
      <c r="A842" s="1" t="s">
        <v>682</v>
      </c>
      <c r="B842" t="s">
        <v>683</v>
      </c>
      <c r="C842" t="s">
        <v>1982</v>
      </c>
      <c r="D842" t="s">
        <v>64</v>
      </c>
      <c r="E842" t="s">
        <v>17</v>
      </c>
      <c r="F842" t="s">
        <v>18</v>
      </c>
      <c r="G842" t="s">
        <v>27</v>
      </c>
      <c r="H842" s="2">
        <v>64</v>
      </c>
      <c r="I842" s="2" t="str">
        <f>IF(Employee_Sample_Data[[#This Row],[Age]]&lt;31,"Youth",IF(55&lt;Employee_Sample_Data[[#This Row],[Age]],"Adult","Old"))</f>
        <v>Adult</v>
      </c>
      <c r="J842" s="3">
        <v>37962</v>
      </c>
      <c r="K842" s="4">
        <v>125807</v>
      </c>
      <c r="L842" s="5">
        <v>0.15</v>
      </c>
      <c r="M842" t="s">
        <v>20</v>
      </c>
      <c r="N842" t="s">
        <v>36</v>
      </c>
    </row>
    <row r="843" spans="1:14" x14ac:dyDescent="0.35">
      <c r="A843" s="1" t="s">
        <v>82</v>
      </c>
      <c r="B843" t="s">
        <v>83</v>
      </c>
      <c r="C843" t="s">
        <v>1982</v>
      </c>
      <c r="D843" t="s">
        <v>79</v>
      </c>
      <c r="E843" t="s">
        <v>34</v>
      </c>
      <c r="F843" t="s">
        <v>18</v>
      </c>
      <c r="G843" t="s">
        <v>84</v>
      </c>
      <c r="H843" s="2">
        <v>64</v>
      </c>
      <c r="I843" s="2" t="str">
        <f>IF(Employee_Sample_Data[[#This Row],[Age]]&lt;31,"Youth",IF(55&lt;Employee_Sample_Data[[#This Row],[Age]],"Adult","Old"))</f>
        <v>Adult</v>
      </c>
      <c r="J843" s="3">
        <v>37956</v>
      </c>
      <c r="K843" s="4">
        <v>154828</v>
      </c>
      <c r="L843" s="5">
        <v>0.13</v>
      </c>
      <c r="M843" t="s">
        <v>20</v>
      </c>
      <c r="N843" t="s">
        <v>21</v>
      </c>
    </row>
    <row r="844" spans="1:14" x14ac:dyDescent="0.35">
      <c r="A844" s="1" t="s">
        <v>1877</v>
      </c>
      <c r="B844" t="s">
        <v>1878</v>
      </c>
      <c r="C844" t="s">
        <v>1982</v>
      </c>
      <c r="D844" t="s">
        <v>64</v>
      </c>
      <c r="E844" t="s">
        <v>17</v>
      </c>
      <c r="F844" t="s">
        <v>26</v>
      </c>
      <c r="G844" t="s">
        <v>19</v>
      </c>
      <c r="H844" s="2">
        <v>42</v>
      </c>
      <c r="I844" s="2" t="str">
        <f>IF(Employee_Sample_Data[[#This Row],[Age]]&lt;31,"Youth",IF(55&lt;Employee_Sample_Data[[#This Row],[Age]],"Adult","Old"))</f>
        <v>Old</v>
      </c>
      <c r="J844" s="3">
        <v>37914</v>
      </c>
      <c r="K844" s="4">
        <v>135558</v>
      </c>
      <c r="L844" s="5">
        <v>0.14000000000000001</v>
      </c>
      <c r="M844" t="s">
        <v>20</v>
      </c>
      <c r="N844" t="s">
        <v>43</v>
      </c>
    </row>
    <row r="845" spans="1:14" x14ac:dyDescent="0.35">
      <c r="A845" s="1" t="s">
        <v>515</v>
      </c>
      <c r="B845" t="s">
        <v>516</v>
      </c>
      <c r="C845" t="s">
        <v>461</v>
      </c>
      <c r="D845" t="s">
        <v>16</v>
      </c>
      <c r="E845" t="s">
        <v>25</v>
      </c>
      <c r="F845" t="s">
        <v>18</v>
      </c>
      <c r="G845" t="s">
        <v>27</v>
      </c>
      <c r="H845" s="2">
        <v>48</v>
      </c>
      <c r="I845" s="2" t="str">
        <f>IF(Employee_Sample_Data[[#This Row],[Age]]&lt;31,"Youth",IF(55&lt;Employee_Sample_Data[[#This Row],[Age]],"Adult","Old"))</f>
        <v>Old</v>
      </c>
      <c r="J845" s="3">
        <v>37855</v>
      </c>
      <c r="K845" s="4">
        <v>82017</v>
      </c>
      <c r="L845" s="5">
        <v>0</v>
      </c>
      <c r="M845" t="s">
        <v>28</v>
      </c>
      <c r="N845" t="s">
        <v>113</v>
      </c>
    </row>
    <row r="846" spans="1:14" x14ac:dyDescent="0.35">
      <c r="A846" s="1" t="s">
        <v>873</v>
      </c>
      <c r="B846" t="s">
        <v>874</v>
      </c>
      <c r="C846" t="s">
        <v>298</v>
      </c>
      <c r="D846" t="s">
        <v>16</v>
      </c>
      <c r="E846" t="s">
        <v>48</v>
      </c>
      <c r="F846" t="s">
        <v>26</v>
      </c>
      <c r="G846" t="s">
        <v>35</v>
      </c>
      <c r="H846" s="2">
        <v>48</v>
      </c>
      <c r="I846" s="2" t="str">
        <f>IF(Employee_Sample_Data[[#This Row],[Age]]&lt;31,"Youth",IF(55&lt;Employee_Sample_Data[[#This Row],[Age]],"Adult","Old"))</f>
        <v>Old</v>
      </c>
      <c r="J846" s="3">
        <v>37844</v>
      </c>
      <c r="K846" s="4">
        <v>93017</v>
      </c>
      <c r="L846" s="5">
        <v>0</v>
      </c>
      <c r="M846" t="s">
        <v>20</v>
      </c>
      <c r="N846" t="s">
        <v>21</v>
      </c>
    </row>
    <row r="847" spans="1:14" x14ac:dyDescent="0.35">
      <c r="A847" s="1" t="s">
        <v>215</v>
      </c>
      <c r="B847" t="s">
        <v>216</v>
      </c>
      <c r="C847" t="s">
        <v>78</v>
      </c>
      <c r="D847" t="s">
        <v>79</v>
      </c>
      <c r="E847" t="s">
        <v>17</v>
      </c>
      <c r="F847" t="s">
        <v>26</v>
      </c>
      <c r="G847" t="s">
        <v>84</v>
      </c>
      <c r="H847" s="2">
        <v>57</v>
      </c>
      <c r="I847" s="2" t="str">
        <f>IF(Employee_Sample_Data[[#This Row],[Age]]&lt;31,"Youth",IF(55&lt;Employee_Sample_Data[[#This Row],[Age]],"Adult","Old"))</f>
        <v>Adult</v>
      </c>
      <c r="J847" s="3">
        <v>37828</v>
      </c>
      <c r="K847" s="4">
        <v>206624</v>
      </c>
      <c r="L847" s="5">
        <v>0.4</v>
      </c>
      <c r="M847" t="s">
        <v>92</v>
      </c>
      <c r="N847" t="s">
        <v>217</v>
      </c>
    </row>
    <row r="848" spans="1:14" x14ac:dyDescent="0.35">
      <c r="A848" s="1" t="s">
        <v>1526</v>
      </c>
      <c r="B848" t="s">
        <v>1527</v>
      </c>
      <c r="C848" t="s">
        <v>298</v>
      </c>
      <c r="D848" t="s">
        <v>16</v>
      </c>
      <c r="E848" t="s">
        <v>48</v>
      </c>
      <c r="F848" t="s">
        <v>26</v>
      </c>
      <c r="G848" t="s">
        <v>27</v>
      </c>
      <c r="H848" s="2">
        <v>57</v>
      </c>
      <c r="I848" s="2" t="str">
        <f>IF(Employee_Sample_Data[[#This Row],[Age]]&lt;31,"Youth",IF(55&lt;Employee_Sample_Data[[#This Row],[Age]],"Adult","Old"))</f>
        <v>Adult</v>
      </c>
      <c r="J848" s="3">
        <v>37798</v>
      </c>
      <c r="K848" s="4">
        <v>63318</v>
      </c>
      <c r="L848" s="5">
        <v>0</v>
      </c>
      <c r="M848" t="s">
        <v>20</v>
      </c>
      <c r="N848" t="s">
        <v>87</v>
      </c>
    </row>
    <row r="849" spans="1:14" x14ac:dyDescent="0.35">
      <c r="A849" s="1" t="s">
        <v>1377</v>
      </c>
      <c r="B849" t="s">
        <v>1378</v>
      </c>
      <c r="C849" t="s">
        <v>123</v>
      </c>
      <c r="D849" t="s">
        <v>33</v>
      </c>
      <c r="E849" t="s">
        <v>25</v>
      </c>
      <c r="F849" t="s">
        <v>18</v>
      </c>
      <c r="G849" t="s">
        <v>27</v>
      </c>
      <c r="H849" s="2">
        <v>48</v>
      </c>
      <c r="I849" s="2" t="str">
        <f>IF(Employee_Sample_Data[[#This Row],[Age]]&lt;31,"Youth",IF(55&lt;Employee_Sample_Data[[#This Row],[Age]],"Adult","Old"))</f>
        <v>Old</v>
      </c>
      <c r="J849" s="3">
        <v>37796</v>
      </c>
      <c r="K849" s="4">
        <v>55760</v>
      </c>
      <c r="L849" s="5">
        <v>0</v>
      </c>
      <c r="M849" t="s">
        <v>20</v>
      </c>
      <c r="N849" t="s">
        <v>59</v>
      </c>
    </row>
    <row r="850" spans="1:14" x14ac:dyDescent="0.35">
      <c r="A850" s="1" t="s">
        <v>1452</v>
      </c>
      <c r="B850" t="s">
        <v>1835</v>
      </c>
      <c r="C850" t="s">
        <v>51</v>
      </c>
      <c r="D850" t="s">
        <v>47</v>
      </c>
      <c r="E850" t="s">
        <v>34</v>
      </c>
      <c r="F850" t="s">
        <v>18</v>
      </c>
      <c r="G850" t="s">
        <v>27</v>
      </c>
      <c r="H850" s="2">
        <v>64</v>
      </c>
      <c r="I850" s="2" t="str">
        <f>IF(Employee_Sample_Data[[#This Row],[Age]]&lt;31,"Youth",IF(55&lt;Employee_Sample_Data[[#This Row],[Age]],"Adult","Old"))</f>
        <v>Adult</v>
      </c>
      <c r="J850" s="3">
        <v>37762</v>
      </c>
      <c r="K850" s="4">
        <v>106444</v>
      </c>
      <c r="L850" s="5">
        <v>0.05</v>
      </c>
      <c r="M850" t="s">
        <v>20</v>
      </c>
      <c r="N850" t="s">
        <v>43</v>
      </c>
    </row>
    <row r="851" spans="1:14" x14ac:dyDescent="0.35">
      <c r="A851" s="1" t="s">
        <v>612</v>
      </c>
      <c r="B851" t="s">
        <v>613</v>
      </c>
      <c r="C851" t="s">
        <v>32</v>
      </c>
      <c r="D851" t="s">
        <v>58</v>
      </c>
      <c r="E851" t="s">
        <v>17</v>
      </c>
      <c r="F851" t="s">
        <v>18</v>
      </c>
      <c r="G851" t="s">
        <v>27</v>
      </c>
      <c r="H851" s="2">
        <v>58</v>
      </c>
      <c r="I851" s="2" t="str">
        <f>IF(Employee_Sample_Data[[#This Row],[Age]]&lt;31,"Youth",IF(55&lt;Employee_Sample_Data[[#This Row],[Age]],"Adult","Old"))</f>
        <v>Adult</v>
      </c>
      <c r="J851" s="3">
        <v>37755</v>
      </c>
      <c r="K851" s="4">
        <v>173071</v>
      </c>
      <c r="L851" s="5">
        <v>0.28999999999999998</v>
      </c>
      <c r="M851" t="s">
        <v>20</v>
      </c>
      <c r="N851" t="s">
        <v>87</v>
      </c>
    </row>
    <row r="852" spans="1:14" x14ac:dyDescent="0.35">
      <c r="A852" s="1" t="s">
        <v>1307</v>
      </c>
      <c r="B852" t="s">
        <v>1308</v>
      </c>
      <c r="C852" t="s">
        <v>298</v>
      </c>
      <c r="D852" t="s">
        <v>16</v>
      </c>
      <c r="E852" t="s">
        <v>17</v>
      </c>
      <c r="F852" t="s">
        <v>18</v>
      </c>
      <c r="G852" t="s">
        <v>27</v>
      </c>
      <c r="H852" s="2">
        <v>65</v>
      </c>
      <c r="I852" s="2" t="str">
        <f>IF(Employee_Sample_Data[[#This Row],[Age]]&lt;31,"Youth",IF(55&lt;Employee_Sample_Data[[#This Row],[Age]],"Adult","Old"))</f>
        <v>Adult</v>
      </c>
      <c r="J852" s="3">
        <v>37749</v>
      </c>
      <c r="K852" s="4">
        <v>96548</v>
      </c>
      <c r="L852" s="5">
        <v>0</v>
      </c>
      <c r="M852" t="s">
        <v>20</v>
      </c>
      <c r="N852" t="s">
        <v>59</v>
      </c>
    </row>
    <row r="853" spans="1:14" x14ac:dyDescent="0.35">
      <c r="A853" s="1" t="s">
        <v>497</v>
      </c>
      <c r="B853" t="s">
        <v>498</v>
      </c>
      <c r="C853" t="s">
        <v>42</v>
      </c>
      <c r="D853" t="s">
        <v>58</v>
      </c>
      <c r="E853" t="s">
        <v>34</v>
      </c>
      <c r="F853" t="s">
        <v>26</v>
      </c>
      <c r="G853" t="s">
        <v>35</v>
      </c>
      <c r="H853" s="2">
        <v>62</v>
      </c>
      <c r="I853" s="2" t="str">
        <f>IF(Employee_Sample_Data[[#This Row],[Age]]&lt;31,"Youth",IF(55&lt;Employee_Sample_Data[[#This Row],[Age]],"Adult","Old"))</f>
        <v>Adult</v>
      </c>
      <c r="J853" s="3">
        <v>37733</v>
      </c>
      <c r="K853" s="4">
        <v>76906</v>
      </c>
      <c r="L853" s="5">
        <v>0</v>
      </c>
      <c r="M853" t="s">
        <v>20</v>
      </c>
      <c r="N853" t="s">
        <v>21</v>
      </c>
    </row>
    <row r="854" spans="1:14" x14ac:dyDescent="0.35">
      <c r="A854" s="1" t="s">
        <v>768</v>
      </c>
      <c r="B854" t="s">
        <v>769</v>
      </c>
      <c r="C854" t="s">
        <v>32</v>
      </c>
      <c r="D854" t="s">
        <v>68</v>
      </c>
      <c r="E854" t="s">
        <v>17</v>
      </c>
      <c r="F854" t="s">
        <v>18</v>
      </c>
      <c r="G854" t="s">
        <v>84</v>
      </c>
      <c r="H854" s="2">
        <v>59</v>
      </c>
      <c r="I854" s="2" t="str">
        <f>IF(Employee_Sample_Data[[#This Row],[Age]]&lt;31,"Youth",IF(55&lt;Employee_Sample_Data[[#This Row],[Age]],"Adult","Old"))</f>
        <v>Adult</v>
      </c>
      <c r="J854" s="3">
        <v>37726</v>
      </c>
      <c r="K854" s="4">
        <v>150699</v>
      </c>
      <c r="L854" s="5">
        <v>0.28999999999999998</v>
      </c>
      <c r="M854" t="s">
        <v>92</v>
      </c>
      <c r="N854" t="s">
        <v>217</v>
      </c>
    </row>
    <row r="855" spans="1:14" x14ac:dyDescent="0.35">
      <c r="A855" s="1" t="s">
        <v>451</v>
      </c>
      <c r="B855" t="s">
        <v>452</v>
      </c>
      <c r="C855" t="s">
        <v>1982</v>
      </c>
      <c r="D855" t="s">
        <v>47</v>
      </c>
      <c r="E855" t="s">
        <v>34</v>
      </c>
      <c r="F855" t="s">
        <v>26</v>
      </c>
      <c r="G855" t="s">
        <v>35</v>
      </c>
      <c r="H855" s="2">
        <v>50</v>
      </c>
      <c r="I855" s="2" t="str">
        <f>IF(Employee_Sample_Data[[#This Row],[Age]]&lt;31,"Youth",IF(55&lt;Employee_Sample_Data[[#This Row],[Age]],"Adult","Old"))</f>
        <v>Old</v>
      </c>
      <c r="J855" s="3">
        <v>37705</v>
      </c>
      <c r="K855" s="4">
        <v>123405</v>
      </c>
      <c r="L855" s="5">
        <v>0.13</v>
      </c>
      <c r="M855" t="s">
        <v>20</v>
      </c>
      <c r="N855" t="s">
        <v>87</v>
      </c>
    </row>
    <row r="856" spans="1:14" x14ac:dyDescent="0.35">
      <c r="A856" s="1" t="s">
        <v>346</v>
      </c>
      <c r="B856" t="s">
        <v>347</v>
      </c>
      <c r="C856" t="s">
        <v>78</v>
      </c>
      <c r="D856" t="s">
        <v>64</v>
      </c>
      <c r="E856" t="s">
        <v>25</v>
      </c>
      <c r="F856" t="s">
        <v>18</v>
      </c>
      <c r="G856" t="s">
        <v>27</v>
      </c>
      <c r="H856" s="2">
        <v>49</v>
      </c>
      <c r="I856" s="2" t="str">
        <f>IF(Employee_Sample_Data[[#This Row],[Age]]&lt;31,"Youth",IF(55&lt;Employee_Sample_Data[[#This Row],[Age]],"Adult","Old"))</f>
        <v>Old</v>
      </c>
      <c r="J856" s="3">
        <v>37680</v>
      </c>
      <c r="K856" s="4">
        <v>211291</v>
      </c>
      <c r="L856" s="5">
        <v>0.37</v>
      </c>
      <c r="M856" t="s">
        <v>28</v>
      </c>
      <c r="N856" t="s">
        <v>29</v>
      </c>
    </row>
    <row r="857" spans="1:14" x14ac:dyDescent="0.35">
      <c r="A857" s="1" t="s">
        <v>1274</v>
      </c>
      <c r="B857" t="s">
        <v>1275</v>
      </c>
      <c r="C857" t="s">
        <v>54</v>
      </c>
      <c r="D857" t="s">
        <v>79</v>
      </c>
      <c r="E857" t="s">
        <v>34</v>
      </c>
      <c r="F857" t="s">
        <v>18</v>
      </c>
      <c r="G857" t="s">
        <v>35</v>
      </c>
      <c r="H857" s="2">
        <v>64</v>
      </c>
      <c r="I857" s="2" t="str">
        <f>IF(Employee_Sample_Data[[#This Row],[Age]]&lt;31,"Youth",IF(55&lt;Employee_Sample_Data[[#This Row],[Age]],"Adult","Old"))</f>
        <v>Adult</v>
      </c>
      <c r="J857" s="3">
        <v>37662</v>
      </c>
      <c r="K857" s="4">
        <v>57032</v>
      </c>
      <c r="L857" s="5">
        <v>0</v>
      </c>
      <c r="M857" t="s">
        <v>20</v>
      </c>
      <c r="N857" t="s">
        <v>55</v>
      </c>
    </row>
    <row r="858" spans="1:14" x14ac:dyDescent="0.35">
      <c r="A858" s="1" t="s">
        <v>1399</v>
      </c>
      <c r="B858" t="s">
        <v>1400</v>
      </c>
      <c r="C858" t="s">
        <v>441</v>
      </c>
      <c r="D858" t="s">
        <v>16</v>
      </c>
      <c r="E858" t="s">
        <v>48</v>
      </c>
      <c r="F858" t="s">
        <v>26</v>
      </c>
      <c r="G858" t="s">
        <v>27</v>
      </c>
      <c r="H858" s="2">
        <v>51</v>
      </c>
      <c r="I858" s="2" t="str">
        <f>IF(Employee_Sample_Data[[#This Row],[Age]]&lt;31,"Youth",IF(55&lt;Employee_Sample_Data[[#This Row],[Age]],"Adult","Old"))</f>
        <v>Old</v>
      </c>
      <c r="J858" s="3">
        <v>37638</v>
      </c>
      <c r="K858" s="4">
        <v>91399</v>
      </c>
      <c r="L858" s="5">
        <v>0</v>
      </c>
      <c r="M858" t="s">
        <v>20</v>
      </c>
      <c r="N858" t="s">
        <v>21</v>
      </c>
    </row>
    <row r="859" spans="1:14" x14ac:dyDescent="0.35">
      <c r="A859" s="1" t="s">
        <v>289</v>
      </c>
      <c r="B859" t="s">
        <v>290</v>
      </c>
      <c r="C859" t="s">
        <v>32</v>
      </c>
      <c r="D859" t="s">
        <v>33</v>
      </c>
      <c r="E859" t="s">
        <v>17</v>
      </c>
      <c r="F859" t="s">
        <v>26</v>
      </c>
      <c r="G859" t="s">
        <v>27</v>
      </c>
      <c r="H859" s="2">
        <v>42</v>
      </c>
      <c r="I859" s="2" t="str">
        <f>IF(Employee_Sample_Data[[#This Row],[Age]]&lt;31,"Youth",IF(55&lt;Employee_Sample_Data[[#This Row],[Age]],"Adult","Old"))</f>
        <v>Old</v>
      </c>
      <c r="J859" s="3">
        <v>37636</v>
      </c>
      <c r="K859" s="4">
        <v>166599</v>
      </c>
      <c r="L859" s="5">
        <v>0.26</v>
      </c>
      <c r="M859" t="s">
        <v>20</v>
      </c>
      <c r="N859" t="s">
        <v>21</v>
      </c>
    </row>
    <row r="860" spans="1:14" x14ac:dyDescent="0.35">
      <c r="A860" s="1" t="s">
        <v>350</v>
      </c>
      <c r="B860" t="s">
        <v>351</v>
      </c>
      <c r="C860" t="s">
        <v>107</v>
      </c>
      <c r="D860" t="s">
        <v>68</v>
      </c>
      <c r="E860" t="s">
        <v>34</v>
      </c>
      <c r="F860" t="s">
        <v>26</v>
      </c>
      <c r="G860" t="s">
        <v>27</v>
      </c>
      <c r="H860" s="2">
        <v>61</v>
      </c>
      <c r="I860" s="2" t="str">
        <f>IF(Employee_Sample_Data[[#This Row],[Age]]&lt;31,"Youth",IF(55&lt;Employee_Sample_Data[[#This Row],[Age]],"Adult","Old"))</f>
        <v>Adult</v>
      </c>
      <c r="J860" s="3">
        <v>37582</v>
      </c>
      <c r="K860" s="4">
        <v>80950</v>
      </c>
      <c r="L860" s="5">
        <v>0</v>
      </c>
      <c r="M860" t="s">
        <v>28</v>
      </c>
      <c r="N860" t="s">
        <v>29</v>
      </c>
    </row>
    <row r="861" spans="1:14" x14ac:dyDescent="0.35">
      <c r="A861" s="1" t="s">
        <v>259</v>
      </c>
      <c r="B861" t="s">
        <v>260</v>
      </c>
      <c r="C861" t="s">
        <v>142</v>
      </c>
      <c r="D861" t="s">
        <v>64</v>
      </c>
      <c r="E861" t="s">
        <v>17</v>
      </c>
      <c r="F861" t="s">
        <v>26</v>
      </c>
      <c r="G861" t="s">
        <v>27</v>
      </c>
      <c r="H861" s="2">
        <v>53</v>
      </c>
      <c r="I861" s="2" t="str">
        <f>IF(Employee_Sample_Data[[#This Row],[Age]]&lt;31,"Youth",IF(55&lt;Employee_Sample_Data[[#This Row],[Age]],"Adult","Old"))</f>
        <v>Old</v>
      </c>
      <c r="J861" s="3">
        <v>37576</v>
      </c>
      <c r="K861" s="4">
        <v>95998</v>
      </c>
      <c r="L861" s="5">
        <v>0</v>
      </c>
      <c r="M861" t="s">
        <v>20</v>
      </c>
      <c r="N861" t="s">
        <v>21</v>
      </c>
    </row>
    <row r="862" spans="1:14" x14ac:dyDescent="0.35">
      <c r="A862" s="1" t="s">
        <v>720</v>
      </c>
      <c r="B862" t="s">
        <v>721</v>
      </c>
      <c r="C862" t="s">
        <v>46</v>
      </c>
      <c r="D862" t="s">
        <v>47</v>
      </c>
      <c r="E862" t="s">
        <v>25</v>
      </c>
      <c r="F862" t="s">
        <v>26</v>
      </c>
      <c r="G862" t="s">
        <v>19</v>
      </c>
      <c r="H862" s="2">
        <v>47</v>
      </c>
      <c r="I862" s="2" t="str">
        <f>IF(Employee_Sample_Data[[#This Row],[Age]]&lt;31,"Youth",IF(55&lt;Employee_Sample_Data[[#This Row],[Age]],"Adult","Old"))</f>
        <v>Old</v>
      </c>
      <c r="J862" s="3">
        <v>37550</v>
      </c>
      <c r="K862" s="4">
        <v>70122</v>
      </c>
      <c r="L862" s="5">
        <v>0</v>
      </c>
      <c r="M862" t="s">
        <v>20</v>
      </c>
      <c r="N862" t="s">
        <v>87</v>
      </c>
    </row>
    <row r="863" spans="1:14" x14ac:dyDescent="0.35">
      <c r="A863" s="1" t="s">
        <v>666</v>
      </c>
      <c r="B863" t="s">
        <v>1418</v>
      </c>
      <c r="C863" t="s">
        <v>54</v>
      </c>
      <c r="D863" t="s">
        <v>33</v>
      </c>
      <c r="E863" t="s">
        <v>34</v>
      </c>
      <c r="F863" t="s">
        <v>18</v>
      </c>
      <c r="G863" t="s">
        <v>27</v>
      </c>
      <c r="H863" s="2">
        <v>62</v>
      </c>
      <c r="I863" s="2" t="str">
        <f>IF(Employee_Sample_Data[[#This Row],[Age]]&lt;31,"Youth",IF(55&lt;Employee_Sample_Data[[#This Row],[Age]],"Adult","Old"))</f>
        <v>Adult</v>
      </c>
      <c r="J863" s="3">
        <v>37519</v>
      </c>
      <c r="K863" s="4">
        <v>49738</v>
      </c>
      <c r="L863" s="5">
        <v>0</v>
      </c>
      <c r="M863" t="s">
        <v>28</v>
      </c>
      <c r="N863" t="s">
        <v>113</v>
      </c>
    </row>
    <row r="864" spans="1:14" x14ac:dyDescent="0.35">
      <c r="A864" s="1" t="s">
        <v>1496</v>
      </c>
      <c r="B864" t="s">
        <v>1497</v>
      </c>
      <c r="C864" t="s">
        <v>78</v>
      </c>
      <c r="D864" t="s">
        <v>64</v>
      </c>
      <c r="E864" t="s">
        <v>48</v>
      </c>
      <c r="F864" t="s">
        <v>26</v>
      </c>
      <c r="G864" t="s">
        <v>84</v>
      </c>
      <c r="H864" s="2">
        <v>62</v>
      </c>
      <c r="I864" s="2" t="str">
        <f>IF(Employee_Sample_Data[[#This Row],[Age]]&lt;31,"Youth",IF(55&lt;Employee_Sample_Data[[#This Row],[Age]],"Adult","Old"))</f>
        <v>Adult</v>
      </c>
      <c r="J864" s="3">
        <v>37484</v>
      </c>
      <c r="K864" s="4">
        <v>234594</v>
      </c>
      <c r="L864" s="5">
        <v>0.33</v>
      </c>
      <c r="M864" t="s">
        <v>20</v>
      </c>
      <c r="N864" t="s">
        <v>21</v>
      </c>
    </row>
    <row r="865" spans="1:15" x14ac:dyDescent="0.35">
      <c r="A865" s="1" t="s">
        <v>953</v>
      </c>
      <c r="B865" t="s">
        <v>954</v>
      </c>
      <c r="C865" t="s">
        <v>42</v>
      </c>
      <c r="D865" t="s">
        <v>33</v>
      </c>
      <c r="E865" t="s">
        <v>25</v>
      </c>
      <c r="F865" t="s">
        <v>26</v>
      </c>
      <c r="G865" t="s">
        <v>35</v>
      </c>
      <c r="H865" s="2">
        <v>55</v>
      </c>
      <c r="I865" s="2" t="str">
        <f>IF(Employee_Sample_Data[[#This Row],[Age]]&lt;31,"Youth",IF(55&lt;Employee_Sample_Data[[#This Row],[Age]],"Adult","Old"))</f>
        <v>Old</v>
      </c>
      <c r="J865" s="3">
        <v>37456</v>
      </c>
      <c r="K865" s="4">
        <v>77396</v>
      </c>
      <c r="L865" s="5">
        <v>0</v>
      </c>
      <c r="M865" t="s">
        <v>20</v>
      </c>
      <c r="N865" t="s">
        <v>55</v>
      </c>
    </row>
    <row r="866" spans="1:15" x14ac:dyDescent="0.35">
      <c r="A866" s="1" t="s">
        <v>88</v>
      </c>
      <c r="B866" t="s">
        <v>89</v>
      </c>
      <c r="C866" t="s">
        <v>32</v>
      </c>
      <c r="D866" t="s">
        <v>47</v>
      </c>
      <c r="E866" t="s">
        <v>17</v>
      </c>
      <c r="F866" t="s">
        <v>26</v>
      </c>
      <c r="G866" t="s">
        <v>27</v>
      </c>
      <c r="H866" s="2">
        <v>45</v>
      </c>
      <c r="I866" s="2" t="str">
        <f>IF(Employee_Sample_Data[[#This Row],[Age]]&lt;31,"Youth",IF(55&lt;Employee_Sample_Data[[#This Row],[Age]],"Adult","Old"))</f>
        <v>Old</v>
      </c>
      <c r="J866" s="3">
        <v>37446</v>
      </c>
      <c r="K866" s="4">
        <v>166331</v>
      </c>
      <c r="L866" s="5">
        <v>0.18</v>
      </c>
      <c r="M866" t="s">
        <v>28</v>
      </c>
      <c r="N866" t="s">
        <v>29</v>
      </c>
    </row>
    <row r="867" spans="1:15" x14ac:dyDescent="0.35">
      <c r="A867" s="1" t="s">
        <v>340</v>
      </c>
      <c r="B867" t="s">
        <v>1000</v>
      </c>
      <c r="C867" t="s">
        <v>107</v>
      </c>
      <c r="D867" t="s">
        <v>68</v>
      </c>
      <c r="E867" t="s">
        <v>25</v>
      </c>
      <c r="F867" t="s">
        <v>18</v>
      </c>
      <c r="G867" t="s">
        <v>27</v>
      </c>
      <c r="H867" s="2">
        <v>50</v>
      </c>
      <c r="I867" s="2" t="str">
        <f>IF(Employee_Sample_Data[[#This Row],[Age]]&lt;31,"Youth",IF(55&lt;Employee_Sample_Data[[#This Row],[Age]],"Adult","Old"))</f>
        <v>Old</v>
      </c>
      <c r="J867" s="3">
        <v>37446</v>
      </c>
      <c r="K867" s="4">
        <v>92209</v>
      </c>
      <c r="L867" s="5">
        <v>0</v>
      </c>
      <c r="M867" t="s">
        <v>28</v>
      </c>
      <c r="N867" t="s">
        <v>73</v>
      </c>
    </row>
    <row r="868" spans="1:15" x14ac:dyDescent="0.35">
      <c r="A868" s="1" t="s">
        <v>947</v>
      </c>
      <c r="B868" t="s">
        <v>1670</v>
      </c>
      <c r="C868" t="s">
        <v>24</v>
      </c>
      <c r="D868" t="s">
        <v>16</v>
      </c>
      <c r="E868" t="s">
        <v>25</v>
      </c>
      <c r="F868" t="s">
        <v>18</v>
      </c>
      <c r="G868" t="s">
        <v>27</v>
      </c>
      <c r="H868" s="2">
        <v>45</v>
      </c>
      <c r="I868" s="2" t="str">
        <f>IF(Employee_Sample_Data[[#This Row],[Age]]&lt;31,"Youth",IF(55&lt;Employee_Sample_Data[[#This Row],[Age]],"Adult","Old"))</f>
        <v>Old</v>
      </c>
      <c r="J868" s="3">
        <v>37445</v>
      </c>
      <c r="K868" s="4">
        <v>92655</v>
      </c>
      <c r="L868" s="5">
        <v>0</v>
      </c>
      <c r="M868" t="s">
        <v>28</v>
      </c>
      <c r="N868" t="s">
        <v>133</v>
      </c>
    </row>
    <row r="869" spans="1:15" x14ac:dyDescent="0.35">
      <c r="A869" s="1" t="s">
        <v>1353</v>
      </c>
      <c r="B869" t="s">
        <v>1354</v>
      </c>
      <c r="C869" t="s">
        <v>78</v>
      </c>
      <c r="D869" t="s">
        <v>79</v>
      </c>
      <c r="E869" t="s">
        <v>34</v>
      </c>
      <c r="F869" t="s">
        <v>26</v>
      </c>
      <c r="G869" t="s">
        <v>35</v>
      </c>
      <c r="H869" s="2">
        <v>52</v>
      </c>
      <c r="I869" s="2" t="str">
        <f>IF(Employee_Sample_Data[[#This Row],[Age]]&lt;31,"Youth",IF(55&lt;Employee_Sample_Data[[#This Row],[Age]],"Adult","Old"))</f>
        <v>Old</v>
      </c>
      <c r="J869" s="3">
        <v>37418</v>
      </c>
      <c r="K869" s="4">
        <v>236314</v>
      </c>
      <c r="L869" s="5">
        <v>0.34</v>
      </c>
      <c r="M869" t="s">
        <v>20</v>
      </c>
      <c r="N869" t="s">
        <v>55</v>
      </c>
    </row>
    <row r="870" spans="1:15" x14ac:dyDescent="0.35">
      <c r="A870" s="1" t="s">
        <v>96</v>
      </c>
      <c r="B870" t="s">
        <v>97</v>
      </c>
      <c r="C870" t="s">
        <v>32</v>
      </c>
      <c r="D870" t="s">
        <v>16</v>
      </c>
      <c r="E870" t="s">
        <v>17</v>
      </c>
      <c r="F870" t="s">
        <v>26</v>
      </c>
      <c r="G870" t="s">
        <v>84</v>
      </c>
      <c r="H870" s="2">
        <v>59</v>
      </c>
      <c r="I870" s="2" t="str">
        <f>IF(Employee_Sample_Data[[#This Row],[Age]]&lt;31,"Youth",IF(55&lt;Employee_Sample_Data[[#This Row],[Age]],"Adult","Old"))</f>
        <v>Adult</v>
      </c>
      <c r="J870" s="3">
        <v>37400</v>
      </c>
      <c r="K870" s="4">
        <v>172787</v>
      </c>
      <c r="L870" s="5">
        <v>0.28000000000000003</v>
      </c>
      <c r="M870" t="s">
        <v>92</v>
      </c>
      <c r="N870" t="s">
        <v>98</v>
      </c>
    </row>
    <row r="871" spans="1:15" x14ac:dyDescent="0.35">
      <c r="A871" s="1" t="s">
        <v>207</v>
      </c>
      <c r="B871" t="s">
        <v>208</v>
      </c>
      <c r="C871" t="s">
        <v>174</v>
      </c>
      <c r="D871" t="s">
        <v>68</v>
      </c>
      <c r="E871" t="s">
        <v>25</v>
      </c>
      <c r="F871" t="s">
        <v>26</v>
      </c>
      <c r="G871" t="s">
        <v>35</v>
      </c>
      <c r="H871" s="2">
        <v>58</v>
      </c>
      <c r="I871" s="2" t="str">
        <f>IF(Employee_Sample_Data[[#This Row],[Age]]&lt;31,"Youth",IF(55&lt;Employee_Sample_Data[[#This Row],[Age]],"Adult","Old"))</f>
        <v>Adult</v>
      </c>
      <c r="J871" s="3">
        <v>37399</v>
      </c>
      <c r="K871" s="4">
        <v>76354</v>
      </c>
      <c r="L871" s="5">
        <v>0</v>
      </c>
      <c r="M871" t="s">
        <v>20</v>
      </c>
      <c r="N871" t="s">
        <v>43</v>
      </c>
      <c r="O871" s="3">
        <v>44465</v>
      </c>
    </row>
    <row r="872" spans="1:15" x14ac:dyDescent="0.35">
      <c r="A872" s="1" t="s">
        <v>427</v>
      </c>
      <c r="B872" t="s">
        <v>428</v>
      </c>
      <c r="C872" t="s">
        <v>54</v>
      </c>
      <c r="D872" t="s">
        <v>33</v>
      </c>
      <c r="E872" t="s">
        <v>25</v>
      </c>
      <c r="F872" t="s">
        <v>18</v>
      </c>
      <c r="G872" t="s">
        <v>27</v>
      </c>
      <c r="H872" s="2">
        <v>55</v>
      </c>
      <c r="I872" s="2" t="str">
        <f>IF(Employee_Sample_Data[[#This Row],[Age]]&lt;31,"Youth",IF(55&lt;Employee_Sample_Data[[#This Row],[Age]],"Adult","Old"))</f>
        <v>Old</v>
      </c>
      <c r="J872" s="3">
        <v>37343</v>
      </c>
      <c r="K872" s="4">
        <v>50475</v>
      </c>
      <c r="L872" s="5">
        <v>0</v>
      </c>
      <c r="M872" t="s">
        <v>20</v>
      </c>
      <c r="N872" t="s">
        <v>87</v>
      </c>
    </row>
    <row r="873" spans="1:15" x14ac:dyDescent="0.35">
      <c r="A873" s="1" t="s">
        <v>80</v>
      </c>
      <c r="B873" t="s">
        <v>81</v>
      </c>
      <c r="C873" t="s">
        <v>32</v>
      </c>
      <c r="D873" t="s">
        <v>33</v>
      </c>
      <c r="E873" t="s">
        <v>17</v>
      </c>
      <c r="F873" t="s">
        <v>18</v>
      </c>
      <c r="G873" t="s">
        <v>19</v>
      </c>
      <c r="H873" s="2">
        <v>65</v>
      </c>
      <c r="I873" s="2" t="str">
        <f>IF(Employee_Sample_Data[[#This Row],[Age]]&lt;31,"Youth",IF(55&lt;Employee_Sample_Data[[#This Row],[Age]],"Adult","Old"))</f>
        <v>Adult</v>
      </c>
      <c r="J873" s="3">
        <v>37319</v>
      </c>
      <c r="K873" s="4">
        <v>175837</v>
      </c>
      <c r="L873" s="5">
        <v>0.2</v>
      </c>
      <c r="M873" t="s">
        <v>20</v>
      </c>
      <c r="N873" t="s">
        <v>43</v>
      </c>
    </row>
    <row r="874" spans="1:15" x14ac:dyDescent="0.35">
      <c r="A874" s="1" t="s">
        <v>569</v>
      </c>
      <c r="B874" t="s">
        <v>570</v>
      </c>
      <c r="C874" t="s">
        <v>32</v>
      </c>
      <c r="D874" t="s">
        <v>47</v>
      </c>
      <c r="E874" t="s">
        <v>17</v>
      </c>
      <c r="F874" t="s">
        <v>18</v>
      </c>
      <c r="G874" t="s">
        <v>27</v>
      </c>
      <c r="H874" s="2">
        <v>45</v>
      </c>
      <c r="I874" s="2" t="str">
        <f>IF(Employee_Sample_Data[[#This Row],[Age]]&lt;31,"Youth",IF(55&lt;Employee_Sample_Data[[#This Row],[Age]],"Adult","Old"))</f>
        <v>Old</v>
      </c>
      <c r="J874" s="3">
        <v>37316</v>
      </c>
      <c r="K874" s="4">
        <v>165181</v>
      </c>
      <c r="L874" s="5">
        <v>0.16</v>
      </c>
      <c r="M874" t="s">
        <v>20</v>
      </c>
      <c r="N874" t="s">
        <v>21</v>
      </c>
    </row>
    <row r="875" spans="1:15" x14ac:dyDescent="0.35">
      <c r="A875" s="1" t="s">
        <v>374</v>
      </c>
      <c r="B875" t="s">
        <v>375</v>
      </c>
      <c r="C875" t="s">
        <v>174</v>
      </c>
      <c r="D875" t="s">
        <v>68</v>
      </c>
      <c r="E875" t="s">
        <v>25</v>
      </c>
      <c r="F875" t="s">
        <v>26</v>
      </c>
      <c r="G875" t="s">
        <v>84</v>
      </c>
      <c r="H875" s="2">
        <v>45</v>
      </c>
      <c r="I875" s="2" t="str">
        <f>IF(Employee_Sample_Data[[#This Row],[Age]]&lt;31,"Youth",IF(55&lt;Employee_Sample_Data[[#This Row],[Age]],"Adult","Old"))</f>
        <v>Old</v>
      </c>
      <c r="J875" s="3">
        <v>37313</v>
      </c>
      <c r="K875" s="4">
        <v>75819</v>
      </c>
      <c r="L875" s="5">
        <v>0</v>
      </c>
      <c r="M875" t="s">
        <v>92</v>
      </c>
      <c r="N875" t="s">
        <v>217</v>
      </c>
    </row>
    <row r="876" spans="1:15" x14ac:dyDescent="0.35">
      <c r="A876" s="1" t="s">
        <v>1156</v>
      </c>
      <c r="B876" t="s">
        <v>1157</v>
      </c>
      <c r="C876" t="s">
        <v>32</v>
      </c>
      <c r="D876" t="s">
        <v>33</v>
      </c>
      <c r="E876" t="s">
        <v>48</v>
      </c>
      <c r="F876" t="s">
        <v>18</v>
      </c>
      <c r="G876" t="s">
        <v>27</v>
      </c>
      <c r="H876" s="2">
        <v>53</v>
      </c>
      <c r="I876" s="2" t="str">
        <f>IF(Employee_Sample_Data[[#This Row],[Age]]&lt;31,"Youth",IF(55&lt;Employee_Sample_Data[[#This Row],[Age]],"Adult","Old"))</f>
        <v>Old</v>
      </c>
      <c r="J876" s="3">
        <v>37304</v>
      </c>
      <c r="K876" s="4">
        <v>179494</v>
      </c>
      <c r="L876" s="5">
        <v>0.2</v>
      </c>
      <c r="M876" t="s">
        <v>28</v>
      </c>
      <c r="N876" t="s">
        <v>29</v>
      </c>
    </row>
    <row r="877" spans="1:15" x14ac:dyDescent="0.35">
      <c r="A877" s="1" t="s">
        <v>1498</v>
      </c>
      <c r="B877" t="s">
        <v>1499</v>
      </c>
      <c r="C877" t="s">
        <v>329</v>
      </c>
      <c r="D877" t="s">
        <v>16</v>
      </c>
      <c r="E877" t="s">
        <v>34</v>
      </c>
      <c r="F877" t="s">
        <v>26</v>
      </c>
      <c r="G877" t="s">
        <v>35</v>
      </c>
      <c r="H877" s="2">
        <v>48</v>
      </c>
      <c r="I877" s="2" t="str">
        <f>IF(Employee_Sample_Data[[#This Row],[Age]]&lt;31,"Youth",IF(55&lt;Employee_Sample_Data[[#This Row],[Age]],"Adult","Old"))</f>
        <v>Old</v>
      </c>
      <c r="J877" s="3">
        <v>37298</v>
      </c>
      <c r="K877" s="4">
        <v>43080</v>
      </c>
      <c r="L877" s="5">
        <v>0</v>
      </c>
      <c r="M877" t="s">
        <v>20</v>
      </c>
      <c r="N877" t="s">
        <v>59</v>
      </c>
    </row>
    <row r="878" spans="1:15" x14ac:dyDescent="0.35">
      <c r="A878" s="1" t="s">
        <v>789</v>
      </c>
      <c r="B878" t="s">
        <v>790</v>
      </c>
      <c r="C878" t="s">
        <v>123</v>
      </c>
      <c r="D878" t="s">
        <v>33</v>
      </c>
      <c r="E878" t="s">
        <v>34</v>
      </c>
      <c r="F878" t="s">
        <v>18</v>
      </c>
      <c r="G878" t="s">
        <v>84</v>
      </c>
      <c r="H878" s="2">
        <v>53</v>
      </c>
      <c r="I878" s="2" t="str">
        <f>IF(Employee_Sample_Data[[#This Row],[Age]]&lt;31,"Youth",IF(55&lt;Employee_Sample_Data[[#This Row],[Age]],"Adult","Old"))</f>
        <v>Old</v>
      </c>
      <c r="J878" s="3">
        <v>37296</v>
      </c>
      <c r="K878" s="4">
        <v>58605</v>
      </c>
      <c r="L878" s="5">
        <v>0</v>
      </c>
      <c r="M878" t="s">
        <v>20</v>
      </c>
      <c r="N878" t="s">
        <v>43</v>
      </c>
    </row>
    <row r="879" spans="1:15" x14ac:dyDescent="0.35">
      <c r="A879" s="1" t="s">
        <v>1717</v>
      </c>
      <c r="B879" t="s">
        <v>1814</v>
      </c>
      <c r="C879" t="s">
        <v>51</v>
      </c>
      <c r="D879" t="s">
        <v>58</v>
      </c>
      <c r="E879" t="s">
        <v>17</v>
      </c>
      <c r="F879" t="s">
        <v>26</v>
      </c>
      <c r="G879" t="s">
        <v>35</v>
      </c>
      <c r="H879" s="2">
        <v>44</v>
      </c>
      <c r="I879" s="2" t="str">
        <f>IF(Employee_Sample_Data[[#This Row],[Age]]&lt;31,"Youth",IF(55&lt;Employee_Sample_Data[[#This Row],[Age]],"Adult","Old"))</f>
        <v>Old</v>
      </c>
      <c r="J879" s="3">
        <v>37296</v>
      </c>
      <c r="K879" s="4">
        <v>117545</v>
      </c>
      <c r="L879" s="5">
        <v>0.06</v>
      </c>
      <c r="M879" t="s">
        <v>20</v>
      </c>
      <c r="N879" t="s">
        <v>43</v>
      </c>
    </row>
    <row r="880" spans="1:15" x14ac:dyDescent="0.35">
      <c r="A880" s="1" t="s">
        <v>1561</v>
      </c>
      <c r="B880" t="s">
        <v>1562</v>
      </c>
      <c r="C880" t="s">
        <v>1982</v>
      </c>
      <c r="D880" t="s">
        <v>33</v>
      </c>
      <c r="E880" t="s">
        <v>25</v>
      </c>
      <c r="F880" t="s">
        <v>26</v>
      </c>
      <c r="G880" t="s">
        <v>27</v>
      </c>
      <c r="H880" s="2">
        <v>63</v>
      </c>
      <c r="I880" s="2" t="str">
        <f>IF(Employee_Sample_Data[[#This Row],[Age]]&lt;31,"Youth",IF(55&lt;Employee_Sample_Data[[#This Row],[Age]],"Adult","Old"))</f>
        <v>Adult</v>
      </c>
      <c r="J880" s="3">
        <v>37295</v>
      </c>
      <c r="K880" s="4">
        <v>128703</v>
      </c>
      <c r="L880" s="5">
        <v>0.13</v>
      </c>
      <c r="M880" t="s">
        <v>20</v>
      </c>
      <c r="N880" t="s">
        <v>59</v>
      </c>
    </row>
    <row r="881" spans="1:15" x14ac:dyDescent="0.35">
      <c r="A881" s="1" t="s">
        <v>817</v>
      </c>
      <c r="B881" t="s">
        <v>818</v>
      </c>
      <c r="C881" t="s">
        <v>42</v>
      </c>
      <c r="D881" t="s">
        <v>79</v>
      </c>
      <c r="E881" t="s">
        <v>48</v>
      </c>
      <c r="F881" t="s">
        <v>18</v>
      </c>
      <c r="G881" t="s">
        <v>27</v>
      </c>
      <c r="H881" s="2">
        <v>46</v>
      </c>
      <c r="I881" s="2" t="str">
        <f>IF(Employee_Sample_Data[[#This Row],[Age]]&lt;31,"Youth",IF(55&lt;Employee_Sample_Data[[#This Row],[Age]],"Adult","Old"))</f>
        <v>Old</v>
      </c>
      <c r="J881" s="3">
        <v>37271</v>
      </c>
      <c r="K881" s="4">
        <v>86510</v>
      </c>
      <c r="L881" s="5">
        <v>0</v>
      </c>
      <c r="M881" t="s">
        <v>28</v>
      </c>
      <c r="N881" t="s">
        <v>113</v>
      </c>
      <c r="O881" s="3">
        <v>37623</v>
      </c>
    </row>
    <row r="882" spans="1:15" x14ac:dyDescent="0.35">
      <c r="A882" s="1" t="s">
        <v>1953</v>
      </c>
      <c r="B882" t="s">
        <v>1954</v>
      </c>
      <c r="C882" t="s">
        <v>1982</v>
      </c>
      <c r="D882" t="s">
        <v>16</v>
      </c>
      <c r="E882" t="s">
        <v>17</v>
      </c>
      <c r="F882" t="s">
        <v>18</v>
      </c>
      <c r="G882" t="s">
        <v>35</v>
      </c>
      <c r="H882" s="2">
        <v>46</v>
      </c>
      <c r="I882" s="2" t="str">
        <f>IF(Employee_Sample_Data[[#This Row],[Age]]&lt;31,"Youth",IF(55&lt;Employee_Sample_Data[[#This Row],[Age]],"Adult","Old"))</f>
        <v>Old</v>
      </c>
      <c r="J882" s="3">
        <v>37265</v>
      </c>
      <c r="K882" s="4">
        <v>148035</v>
      </c>
      <c r="L882" s="5">
        <v>0.14000000000000001</v>
      </c>
      <c r="M882" t="s">
        <v>20</v>
      </c>
      <c r="N882" t="s">
        <v>43</v>
      </c>
    </row>
    <row r="883" spans="1:15" x14ac:dyDescent="0.35">
      <c r="A883" s="1" t="s">
        <v>161</v>
      </c>
      <c r="B883" t="s">
        <v>162</v>
      </c>
      <c r="C883" t="s">
        <v>163</v>
      </c>
      <c r="D883" t="s">
        <v>64</v>
      </c>
      <c r="E883" t="s">
        <v>17</v>
      </c>
      <c r="F883" t="s">
        <v>18</v>
      </c>
      <c r="G883" t="s">
        <v>35</v>
      </c>
      <c r="H883" s="2">
        <v>64</v>
      </c>
      <c r="I883" s="2" t="str">
        <f>IF(Employee_Sample_Data[[#This Row],[Age]]&lt;31,"Youth",IF(55&lt;Employee_Sample_Data[[#This Row],[Age]],"Adult","Old"))</f>
        <v>Adult</v>
      </c>
      <c r="J883" s="3">
        <v>37184</v>
      </c>
      <c r="K883" s="4">
        <v>64057</v>
      </c>
      <c r="L883" s="5">
        <v>0</v>
      </c>
      <c r="M883" t="s">
        <v>20</v>
      </c>
      <c r="N883" t="s">
        <v>43</v>
      </c>
    </row>
    <row r="884" spans="1:15" x14ac:dyDescent="0.35">
      <c r="A884" s="1" t="s">
        <v>1207</v>
      </c>
      <c r="B884" t="s">
        <v>1208</v>
      </c>
      <c r="C884" t="s">
        <v>123</v>
      </c>
      <c r="D884" t="s">
        <v>79</v>
      </c>
      <c r="E884" t="s">
        <v>17</v>
      </c>
      <c r="F884" t="s">
        <v>26</v>
      </c>
      <c r="G884" t="s">
        <v>27</v>
      </c>
      <c r="H884" s="2">
        <v>65</v>
      </c>
      <c r="I884" s="2" t="str">
        <f>IF(Employee_Sample_Data[[#This Row],[Age]]&lt;31,"Youth",IF(55&lt;Employee_Sample_Data[[#This Row],[Age]],"Adult","Old"))</f>
        <v>Adult</v>
      </c>
      <c r="J884" s="3">
        <v>37181</v>
      </c>
      <c r="K884" s="4">
        <v>74631</v>
      </c>
      <c r="L884" s="5">
        <v>0</v>
      </c>
      <c r="M884" t="s">
        <v>28</v>
      </c>
      <c r="N884" t="s">
        <v>29</v>
      </c>
    </row>
    <row r="885" spans="1:15" x14ac:dyDescent="0.35">
      <c r="A885" s="1" t="s">
        <v>776</v>
      </c>
      <c r="B885" t="s">
        <v>777</v>
      </c>
      <c r="C885" t="s">
        <v>1982</v>
      </c>
      <c r="D885" t="s">
        <v>33</v>
      </c>
      <c r="E885" t="s">
        <v>48</v>
      </c>
      <c r="F885" t="s">
        <v>18</v>
      </c>
      <c r="G885" t="s">
        <v>27</v>
      </c>
      <c r="H885" s="2">
        <v>48</v>
      </c>
      <c r="I885" s="2" t="str">
        <f>IF(Employee_Sample_Data[[#This Row],[Age]]&lt;31,"Youth",IF(55&lt;Employee_Sample_Data[[#This Row],[Age]],"Adult","Old"))</f>
        <v>Old</v>
      </c>
      <c r="J885" s="3">
        <v>37144</v>
      </c>
      <c r="K885" s="4">
        <v>125730</v>
      </c>
      <c r="L885" s="5">
        <v>0.11</v>
      </c>
      <c r="M885" t="s">
        <v>28</v>
      </c>
      <c r="N885" t="s">
        <v>29</v>
      </c>
    </row>
    <row r="886" spans="1:15" x14ac:dyDescent="0.35">
      <c r="A886" s="1" t="s">
        <v>1932</v>
      </c>
      <c r="B886" t="s">
        <v>1933</v>
      </c>
      <c r="C886" t="s">
        <v>329</v>
      </c>
      <c r="D886" t="s">
        <v>16</v>
      </c>
      <c r="E886" t="s">
        <v>17</v>
      </c>
      <c r="F886" t="s">
        <v>26</v>
      </c>
      <c r="G886" t="s">
        <v>84</v>
      </c>
      <c r="H886" s="2">
        <v>45</v>
      </c>
      <c r="I886" s="2" t="str">
        <f>IF(Employee_Sample_Data[[#This Row],[Age]]&lt;31,"Youth",IF(55&lt;Employee_Sample_Data[[#This Row],[Age]],"Adult","Old"))</f>
        <v>Old</v>
      </c>
      <c r="J886" s="3">
        <v>37126</v>
      </c>
      <c r="K886" s="4">
        <v>54994</v>
      </c>
      <c r="L886" s="5">
        <v>0</v>
      </c>
      <c r="M886" t="s">
        <v>20</v>
      </c>
      <c r="N886" t="s">
        <v>87</v>
      </c>
    </row>
    <row r="887" spans="1:15" x14ac:dyDescent="0.35">
      <c r="A887" s="1" t="s">
        <v>1223</v>
      </c>
      <c r="B887" t="s">
        <v>1631</v>
      </c>
      <c r="C887" t="s">
        <v>32</v>
      </c>
      <c r="D887" t="s">
        <v>47</v>
      </c>
      <c r="E887" t="s">
        <v>17</v>
      </c>
      <c r="F887" t="s">
        <v>26</v>
      </c>
      <c r="G887" t="s">
        <v>27</v>
      </c>
      <c r="H887" s="2">
        <v>49</v>
      </c>
      <c r="I887" s="2" t="str">
        <f>IF(Employee_Sample_Data[[#This Row],[Age]]&lt;31,"Youth",IF(55&lt;Employee_Sample_Data[[#This Row],[Age]],"Adult","Old"))</f>
        <v>Old</v>
      </c>
      <c r="J887" s="3">
        <v>37092</v>
      </c>
      <c r="K887" s="4">
        <v>199176</v>
      </c>
      <c r="L887" s="5">
        <v>0.24</v>
      </c>
      <c r="M887" t="s">
        <v>20</v>
      </c>
      <c r="N887" t="s">
        <v>43</v>
      </c>
    </row>
    <row r="888" spans="1:15" x14ac:dyDescent="0.35">
      <c r="A888" s="1" t="s">
        <v>1129</v>
      </c>
      <c r="B888" t="s">
        <v>1130</v>
      </c>
      <c r="C888" t="s">
        <v>78</v>
      </c>
      <c r="D888" t="s">
        <v>16</v>
      </c>
      <c r="E888" t="s">
        <v>25</v>
      </c>
      <c r="F888" t="s">
        <v>26</v>
      </c>
      <c r="G888" t="s">
        <v>84</v>
      </c>
      <c r="H888" s="2">
        <v>51</v>
      </c>
      <c r="I888" s="2" t="str">
        <f>IF(Employee_Sample_Data[[#This Row],[Age]]&lt;31,"Youth",IF(55&lt;Employee_Sample_Data[[#This Row],[Age]],"Adult","Old"))</f>
        <v>Old</v>
      </c>
      <c r="J888" s="3">
        <v>37091</v>
      </c>
      <c r="K888" s="4">
        <v>247874</v>
      </c>
      <c r="L888" s="5">
        <v>0.33</v>
      </c>
      <c r="M888" t="s">
        <v>92</v>
      </c>
      <c r="N888" t="s">
        <v>93</v>
      </c>
    </row>
    <row r="889" spans="1:15" x14ac:dyDescent="0.35">
      <c r="A889" s="1" t="s">
        <v>178</v>
      </c>
      <c r="B889" t="s">
        <v>179</v>
      </c>
      <c r="C889" t="s">
        <v>180</v>
      </c>
      <c r="D889" t="s">
        <v>68</v>
      </c>
      <c r="E889" t="s">
        <v>25</v>
      </c>
      <c r="F889" t="s">
        <v>18</v>
      </c>
      <c r="G889" t="s">
        <v>27</v>
      </c>
      <c r="H889" s="2">
        <v>46</v>
      </c>
      <c r="I889" s="2" t="str">
        <f>IF(Employee_Sample_Data[[#This Row],[Age]]&lt;31,"Youth",IF(55&lt;Employee_Sample_Data[[#This Row],[Age]],"Adult","Old"))</f>
        <v>Old</v>
      </c>
      <c r="J889" s="3">
        <v>37041</v>
      </c>
      <c r="K889" s="4">
        <v>90678</v>
      </c>
      <c r="L889" s="5">
        <v>0</v>
      </c>
      <c r="M889" t="s">
        <v>20</v>
      </c>
      <c r="N889" t="s">
        <v>87</v>
      </c>
    </row>
    <row r="890" spans="1:15" x14ac:dyDescent="0.35">
      <c r="A890" s="1" t="s">
        <v>921</v>
      </c>
      <c r="B890" t="s">
        <v>922</v>
      </c>
      <c r="C890" t="s">
        <v>1982</v>
      </c>
      <c r="D890" t="s">
        <v>79</v>
      </c>
      <c r="E890" t="s">
        <v>17</v>
      </c>
      <c r="F890" t="s">
        <v>26</v>
      </c>
      <c r="G890" t="s">
        <v>27</v>
      </c>
      <c r="H890" s="2">
        <v>45</v>
      </c>
      <c r="I890" s="2" t="str">
        <f>IF(Employee_Sample_Data[[#This Row],[Age]]&lt;31,"Youth",IF(55&lt;Employee_Sample_Data[[#This Row],[Age]],"Adult","Old"))</f>
        <v>Old</v>
      </c>
      <c r="J890" s="3">
        <v>37014</v>
      </c>
      <c r="K890" s="4">
        <v>147752</v>
      </c>
      <c r="L890" s="5">
        <v>0.12</v>
      </c>
      <c r="M890" t="s">
        <v>28</v>
      </c>
      <c r="N890" t="s">
        <v>73</v>
      </c>
      <c r="O890" s="3">
        <v>40903</v>
      </c>
    </row>
    <row r="891" spans="1:15" x14ac:dyDescent="0.35">
      <c r="A891" s="1" t="s">
        <v>821</v>
      </c>
      <c r="B891" t="s">
        <v>822</v>
      </c>
      <c r="C891" t="s">
        <v>130</v>
      </c>
      <c r="D891" t="s">
        <v>16</v>
      </c>
      <c r="E891" t="s">
        <v>17</v>
      </c>
      <c r="F891" t="s">
        <v>26</v>
      </c>
      <c r="G891" t="s">
        <v>35</v>
      </c>
      <c r="H891" s="2">
        <v>62</v>
      </c>
      <c r="I891" s="2" t="str">
        <f>IF(Employee_Sample_Data[[#This Row],[Age]]&lt;31,"Youth",IF(55&lt;Employee_Sample_Data[[#This Row],[Age]],"Adult","Old"))</f>
        <v>Adult</v>
      </c>
      <c r="J891" s="3">
        <v>36996</v>
      </c>
      <c r="K891" s="4">
        <v>80921</v>
      </c>
      <c r="L891" s="5">
        <v>0</v>
      </c>
      <c r="M891" t="s">
        <v>20</v>
      </c>
      <c r="N891" t="s">
        <v>87</v>
      </c>
    </row>
    <row r="892" spans="1:15" x14ac:dyDescent="0.35">
      <c r="A892" s="1" t="s">
        <v>527</v>
      </c>
      <c r="B892" t="s">
        <v>528</v>
      </c>
      <c r="C892" t="s">
        <v>112</v>
      </c>
      <c r="D892" t="s">
        <v>68</v>
      </c>
      <c r="E892" t="s">
        <v>48</v>
      </c>
      <c r="F892" t="s">
        <v>26</v>
      </c>
      <c r="G892" t="s">
        <v>27</v>
      </c>
      <c r="H892" s="2">
        <v>45</v>
      </c>
      <c r="I892" s="2" t="str">
        <f>IF(Employee_Sample_Data[[#This Row],[Age]]&lt;31,"Youth",IF(55&lt;Employee_Sample_Data[[#This Row],[Age]],"Adult","Old"))</f>
        <v>Old</v>
      </c>
      <c r="J892" s="3">
        <v>36993</v>
      </c>
      <c r="K892" s="4">
        <v>95743</v>
      </c>
      <c r="L892" s="5">
        <v>0.15</v>
      </c>
      <c r="M892" t="s">
        <v>20</v>
      </c>
      <c r="N892" t="s">
        <v>59</v>
      </c>
      <c r="O892" s="3">
        <v>40193</v>
      </c>
    </row>
    <row r="893" spans="1:15" x14ac:dyDescent="0.35">
      <c r="A893" s="1" t="s">
        <v>1825</v>
      </c>
      <c r="B893" t="s">
        <v>1826</v>
      </c>
      <c r="C893" t="s">
        <v>67</v>
      </c>
      <c r="D893" t="s">
        <v>68</v>
      </c>
      <c r="E893" t="s">
        <v>17</v>
      </c>
      <c r="F893" t="s">
        <v>18</v>
      </c>
      <c r="G893" t="s">
        <v>27</v>
      </c>
      <c r="H893" s="2">
        <v>59</v>
      </c>
      <c r="I893" s="2" t="str">
        <f>IF(Employee_Sample_Data[[#This Row],[Age]]&lt;31,"Youth",IF(55&lt;Employee_Sample_Data[[#This Row],[Age]],"Adult","Old"))</f>
        <v>Adult</v>
      </c>
      <c r="J893" s="3">
        <v>36990</v>
      </c>
      <c r="K893" s="4">
        <v>119699</v>
      </c>
      <c r="L893" s="5">
        <v>0</v>
      </c>
      <c r="M893" t="s">
        <v>28</v>
      </c>
      <c r="N893" t="s">
        <v>73</v>
      </c>
    </row>
    <row r="894" spans="1:15" x14ac:dyDescent="0.35">
      <c r="A894" s="1" t="s">
        <v>567</v>
      </c>
      <c r="B894" t="s">
        <v>568</v>
      </c>
      <c r="C894" t="s">
        <v>1982</v>
      </c>
      <c r="D894" t="s">
        <v>58</v>
      </c>
      <c r="E894" t="s">
        <v>25</v>
      </c>
      <c r="F894" t="s">
        <v>18</v>
      </c>
      <c r="G894" t="s">
        <v>27</v>
      </c>
      <c r="H894" s="2">
        <v>49</v>
      </c>
      <c r="I894" s="2" t="str">
        <f>IF(Employee_Sample_Data[[#This Row],[Age]]&lt;31,"Youth",IF(55&lt;Employee_Sample_Data[[#This Row],[Age]],"Adult","Old"))</f>
        <v>Old</v>
      </c>
      <c r="J894" s="3">
        <v>36983</v>
      </c>
      <c r="K894" s="4">
        <v>129124</v>
      </c>
      <c r="L894" s="5">
        <v>0.12</v>
      </c>
      <c r="M894" t="s">
        <v>28</v>
      </c>
      <c r="N894" t="s">
        <v>73</v>
      </c>
    </row>
    <row r="895" spans="1:15" x14ac:dyDescent="0.35">
      <c r="A895" s="1" t="s">
        <v>774</v>
      </c>
      <c r="B895" t="s">
        <v>775</v>
      </c>
      <c r="C895" t="s">
        <v>163</v>
      </c>
      <c r="D895" t="s">
        <v>64</v>
      </c>
      <c r="E895" t="s">
        <v>25</v>
      </c>
      <c r="F895" t="s">
        <v>26</v>
      </c>
      <c r="G895" t="s">
        <v>35</v>
      </c>
      <c r="H895" s="2">
        <v>49</v>
      </c>
      <c r="I895" s="2" t="str">
        <f>IF(Employee_Sample_Data[[#This Row],[Age]]&lt;31,"Youth",IF(55&lt;Employee_Sample_Data[[#This Row],[Age]],"Adult","Old"))</f>
        <v>Old</v>
      </c>
      <c r="J895" s="3">
        <v>36979</v>
      </c>
      <c r="K895" s="4">
        <v>57606</v>
      </c>
      <c r="L895" s="5">
        <v>0</v>
      </c>
      <c r="M895" t="s">
        <v>20</v>
      </c>
      <c r="N895" t="s">
        <v>55</v>
      </c>
    </row>
    <row r="896" spans="1:15" x14ac:dyDescent="0.35">
      <c r="A896" s="1" t="s">
        <v>1676</v>
      </c>
      <c r="B896" t="s">
        <v>1677</v>
      </c>
      <c r="C896" t="s">
        <v>1982</v>
      </c>
      <c r="D896" t="s">
        <v>79</v>
      </c>
      <c r="E896" t="s">
        <v>34</v>
      </c>
      <c r="F896" t="s">
        <v>18</v>
      </c>
      <c r="G896" t="s">
        <v>35</v>
      </c>
      <c r="H896" s="2">
        <v>55</v>
      </c>
      <c r="I896" s="2" t="str">
        <f>IF(Employee_Sample_Data[[#This Row],[Age]]&lt;31,"Youth",IF(55&lt;Employee_Sample_Data[[#This Row],[Age]],"Adult","Old"))</f>
        <v>Old</v>
      </c>
      <c r="J896" s="3">
        <v>36977</v>
      </c>
      <c r="K896" s="4">
        <v>157812</v>
      </c>
      <c r="L896" s="5">
        <v>0.11</v>
      </c>
      <c r="M896" t="s">
        <v>20</v>
      </c>
      <c r="N896" t="s">
        <v>55</v>
      </c>
    </row>
    <row r="897" spans="1:14" x14ac:dyDescent="0.35">
      <c r="A897" s="1" t="s">
        <v>1053</v>
      </c>
      <c r="B897" t="s">
        <v>1054</v>
      </c>
      <c r="C897" t="s">
        <v>247</v>
      </c>
      <c r="D897" t="s">
        <v>16</v>
      </c>
      <c r="E897" t="s">
        <v>25</v>
      </c>
      <c r="F897" t="s">
        <v>26</v>
      </c>
      <c r="G897" t="s">
        <v>27</v>
      </c>
      <c r="H897" s="2">
        <v>50</v>
      </c>
      <c r="I897" s="2" t="str">
        <f>IF(Employee_Sample_Data[[#This Row],[Age]]&lt;31,"Youth",IF(55&lt;Employee_Sample_Data[[#This Row],[Age]],"Adult","Old"))</f>
        <v>Old</v>
      </c>
      <c r="J897" s="3">
        <v>36956</v>
      </c>
      <c r="K897" s="4">
        <v>73907</v>
      </c>
      <c r="L897" s="5">
        <v>0</v>
      </c>
      <c r="M897" t="s">
        <v>28</v>
      </c>
      <c r="N897" t="s">
        <v>73</v>
      </c>
    </row>
    <row r="898" spans="1:14" x14ac:dyDescent="0.35">
      <c r="A898" s="1" t="s">
        <v>437</v>
      </c>
      <c r="B898" t="s">
        <v>438</v>
      </c>
      <c r="C898" t="s">
        <v>250</v>
      </c>
      <c r="D898" t="s">
        <v>16</v>
      </c>
      <c r="E898" t="s">
        <v>25</v>
      </c>
      <c r="F898" t="s">
        <v>18</v>
      </c>
      <c r="G898" t="s">
        <v>27</v>
      </c>
      <c r="H898" s="2">
        <v>50</v>
      </c>
      <c r="I898" s="2" t="str">
        <f>IF(Employee_Sample_Data[[#This Row],[Age]]&lt;31,"Youth",IF(55&lt;Employee_Sample_Data[[#This Row],[Age]],"Adult","Old"))</f>
        <v>Old</v>
      </c>
      <c r="J898" s="3">
        <v>36914</v>
      </c>
      <c r="K898" s="4">
        <v>97537</v>
      </c>
      <c r="L898" s="5">
        <v>0</v>
      </c>
      <c r="M898" t="s">
        <v>28</v>
      </c>
      <c r="N898" t="s">
        <v>133</v>
      </c>
    </row>
    <row r="899" spans="1:14" x14ac:dyDescent="0.35">
      <c r="A899" s="1" t="s">
        <v>905</v>
      </c>
      <c r="B899" t="s">
        <v>906</v>
      </c>
      <c r="C899" t="s">
        <v>180</v>
      </c>
      <c r="D899" t="s">
        <v>68</v>
      </c>
      <c r="E899" t="s">
        <v>25</v>
      </c>
      <c r="F899" t="s">
        <v>26</v>
      </c>
      <c r="G899" t="s">
        <v>35</v>
      </c>
      <c r="H899" s="2">
        <v>47</v>
      </c>
      <c r="I899" s="2" t="str">
        <f>IF(Employee_Sample_Data[[#This Row],[Age]]&lt;31,"Youth",IF(55&lt;Employee_Sample_Data[[#This Row],[Age]],"Adult","Old"))</f>
        <v>Old</v>
      </c>
      <c r="J899" s="3">
        <v>36893</v>
      </c>
      <c r="K899" s="4">
        <v>120628</v>
      </c>
      <c r="L899" s="5">
        <v>0</v>
      </c>
      <c r="M899" t="s">
        <v>20</v>
      </c>
      <c r="N899" t="s">
        <v>36</v>
      </c>
    </row>
    <row r="900" spans="1:14" x14ac:dyDescent="0.35">
      <c r="A900" s="1" t="s">
        <v>654</v>
      </c>
      <c r="B900" t="s">
        <v>655</v>
      </c>
      <c r="C900" t="s">
        <v>32</v>
      </c>
      <c r="D900" t="s">
        <v>33</v>
      </c>
      <c r="E900" t="s">
        <v>17</v>
      </c>
      <c r="F900" t="s">
        <v>18</v>
      </c>
      <c r="G900" t="s">
        <v>27</v>
      </c>
      <c r="H900" s="2">
        <v>63</v>
      </c>
      <c r="I900" s="2" t="str">
        <f>IF(Employee_Sample_Data[[#This Row],[Age]]&lt;31,"Youth",IF(55&lt;Employee_Sample_Data[[#This Row],[Age]],"Adult","Old"))</f>
        <v>Adult</v>
      </c>
      <c r="J900" s="3">
        <v>36826</v>
      </c>
      <c r="K900" s="4">
        <v>155320</v>
      </c>
      <c r="L900" s="5">
        <v>0.17</v>
      </c>
      <c r="M900" t="s">
        <v>28</v>
      </c>
      <c r="N900" t="s">
        <v>29</v>
      </c>
    </row>
    <row r="901" spans="1:14" x14ac:dyDescent="0.35">
      <c r="A901" s="1" t="s">
        <v>1850</v>
      </c>
      <c r="B901" t="s">
        <v>1851</v>
      </c>
      <c r="C901" t="s">
        <v>1982</v>
      </c>
      <c r="D901" t="s">
        <v>79</v>
      </c>
      <c r="E901" t="s">
        <v>48</v>
      </c>
      <c r="F901" t="s">
        <v>18</v>
      </c>
      <c r="G901" t="s">
        <v>27</v>
      </c>
      <c r="H901" s="2">
        <v>65</v>
      </c>
      <c r="I901" s="2" t="str">
        <f>IF(Employee_Sample_Data[[#This Row],[Age]]&lt;31,"Youth",IF(55&lt;Employee_Sample_Data[[#This Row],[Age]],"Adult","Old"))</f>
        <v>Adult</v>
      </c>
      <c r="J901" s="3">
        <v>36823</v>
      </c>
      <c r="K901" s="4">
        <v>149417</v>
      </c>
      <c r="L901" s="5">
        <v>0.13</v>
      </c>
      <c r="M901" t="s">
        <v>28</v>
      </c>
      <c r="N901" t="s">
        <v>133</v>
      </c>
    </row>
    <row r="902" spans="1:14" x14ac:dyDescent="0.35">
      <c r="A902" s="1" t="s">
        <v>1369</v>
      </c>
      <c r="B902" t="s">
        <v>1370</v>
      </c>
      <c r="C902" t="s">
        <v>46</v>
      </c>
      <c r="D902" t="s">
        <v>47</v>
      </c>
      <c r="E902" t="s">
        <v>17</v>
      </c>
      <c r="F902" t="s">
        <v>18</v>
      </c>
      <c r="G902" t="s">
        <v>19</v>
      </c>
      <c r="H902" s="2">
        <v>65</v>
      </c>
      <c r="I902" s="2" t="str">
        <f>IF(Employee_Sample_Data[[#This Row],[Age]]&lt;31,"Youth",IF(55&lt;Employee_Sample_Data[[#This Row],[Age]],"Adult","Old"))</f>
        <v>Adult</v>
      </c>
      <c r="J902" s="3">
        <v>36798</v>
      </c>
      <c r="K902" s="4">
        <v>67837</v>
      </c>
      <c r="L902" s="5">
        <v>0</v>
      </c>
      <c r="M902" t="s">
        <v>20</v>
      </c>
      <c r="N902" t="s">
        <v>59</v>
      </c>
    </row>
    <row r="903" spans="1:14" x14ac:dyDescent="0.35">
      <c r="A903" s="1" t="s">
        <v>1584</v>
      </c>
      <c r="B903" t="s">
        <v>1585</v>
      </c>
      <c r="C903" t="s">
        <v>118</v>
      </c>
      <c r="D903" t="s">
        <v>16</v>
      </c>
      <c r="E903" t="s">
        <v>34</v>
      </c>
      <c r="F903" t="s">
        <v>26</v>
      </c>
      <c r="G903" t="s">
        <v>27</v>
      </c>
      <c r="H903" s="2">
        <v>61</v>
      </c>
      <c r="I903" s="2" t="str">
        <f>IF(Employee_Sample_Data[[#This Row],[Age]]&lt;31,"Youth",IF(55&lt;Employee_Sample_Data[[#This Row],[Age]],"Adult","Old"))</f>
        <v>Adult</v>
      </c>
      <c r="J903" s="3">
        <v>36793</v>
      </c>
      <c r="K903" s="4">
        <v>40063</v>
      </c>
      <c r="L903" s="5">
        <v>0</v>
      </c>
      <c r="M903" t="s">
        <v>20</v>
      </c>
      <c r="N903" t="s">
        <v>55</v>
      </c>
    </row>
    <row r="904" spans="1:14" x14ac:dyDescent="0.35">
      <c r="A904" s="1" t="s">
        <v>1001</v>
      </c>
      <c r="B904" t="s">
        <v>1002</v>
      </c>
      <c r="C904" t="s">
        <v>1982</v>
      </c>
      <c r="D904" t="s">
        <v>47</v>
      </c>
      <c r="E904" t="s">
        <v>48</v>
      </c>
      <c r="F904" t="s">
        <v>26</v>
      </c>
      <c r="G904" t="s">
        <v>19</v>
      </c>
      <c r="H904" s="2">
        <v>51</v>
      </c>
      <c r="I904" s="2" t="str">
        <f>IF(Employee_Sample_Data[[#This Row],[Age]]&lt;31,"Youth",IF(55&lt;Employee_Sample_Data[[#This Row],[Age]],"Adult","Old"))</f>
        <v>Old</v>
      </c>
      <c r="J904" s="3">
        <v>36770</v>
      </c>
      <c r="K904" s="4">
        <v>157487</v>
      </c>
      <c r="L904" s="5">
        <v>0.12</v>
      </c>
      <c r="M904" t="s">
        <v>20</v>
      </c>
      <c r="N904" t="s">
        <v>43</v>
      </c>
    </row>
    <row r="905" spans="1:14" x14ac:dyDescent="0.35">
      <c r="A905" s="1" t="s">
        <v>959</v>
      </c>
      <c r="B905" t="s">
        <v>960</v>
      </c>
      <c r="C905" t="s">
        <v>78</v>
      </c>
      <c r="D905" t="s">
        <v>47</v>
      </c>
      <c r="E905" t="s">
        <v>25</v>
      </c>
      <c r="F905" t="s">
        <v>18</v>
      </c>
      <c r="G905" t="s">
        <v>19</v>
      </c>
      <c r="H905" s="2">
        <v>54</v>
      </c>
      <c r="I905" s="2" t="str">
        <f>IF(Employee_Sample_Data[[#This Row],[Age]]&lt;31,"Youth",IF(55&lt;Employee_Sample_Data[[#This Row],[Age]],"Adult","Old"))</f>
        <v>Old</v>
      </c>
      <c r="J905" s="3">
        <v>36757</v>
      </c>
      <c r="K905" s="4">
        <v>222224</v>
      </c>
      <c r="L905" s="5">
        <v>0.38</v>
      </c>
      <c r="M905" t="s">
        <v>20</v>
      </c>
      <c r="N905" t="s">
        <v>87</v>
      </c>
    </row>
    <row r="906" spans="1:14" x14ac:dyDescent="0.35">
      <c r="A906" s="1" t="s">
        <v>931</v>
      </c>
      <c r="B906" t="s">
        <v>932</v>
      </c>
      <c r="C906" t="s">
        <v>183</v>
      </c>
      <c r="D906" t="s">
        <v>64</v>
      </c>
      <c r="E906" t="s">
        <v>17</v>
      </c>
      <c r="F906" t="s">
        <v>18</v>
      </c>
      <c r="G906" t="s">
        <v>27</v>
      </c>
      <c r="H906" s="2">
        <v>45</v>
      </c>
      <c r="I906" s="2" t="str">
        <f>IF(Employee_Sample_Data[[#This Row],[Age]]&lt;31,"Youth",IF(55&lt;Employee_Sample_Data[[#This Row],[Age]],"Adult","Old"))</f>
        <v>Old</v>
      </c>
      <c r="J906" s="3">
        <v>36755</v>
      </c>
      <c r="K906" s="4">
        <v>55563</v>
      </c>
      <c r="L906" s="5">
        <v>0</v>
      </c>
      <c r="M906" t="s">
        <v>28</v>
      </c>
      <c r="N906" t="s">
        <v>133</v>
      </c>
    </row>
    <row r="907" spans="1:14" x14ac:dyDescent="0.35">
      <c r="A907" s="1" t="s">
        <v>1162</v>
      </c>
      <c r="B907" t="s">
        <v>1163</v>
      </c>
      <c r="C907" t="s">
        <v>46</v>
      </c>
      <c r="D907" t="s">
        <v>47</v>
      </c>
      <c r="E907" t="s">
        <v>34</v>
      </c>
      <c r="F907" t="s">
        <v>18</v>
      </c>
      <c r="G907" t="s">
        <v>27</v>
      </c>
      <c r="H907" s="2">
        <v>45</v>
      </c>
      <c r="I907" s="2" t="str">
        <f>IF(Employee_Sample_Data[[#This Row],[Age]]&lt;31,"Youth",IF(55&lt;Employee_Sample_Data[[#This Row],[Age]],"Adult","Old"))</f>
        <v>Old</v>
      </c>
      <c r="J907" s="3">
        <v>36754</v>
      </c>
      <c r="K907" s="4">
        <v>60113</v>
      </c>
      <c r="L907" s="5">
        <v>0</v>
      </c>
      <c r="M907" t="s">
        <v>20</v>
      </c>
      <c r="N907" t="s">
        <v>36</v>
      </c>
    </row>
    <row r="908" spans="1:14" x14ac:dyDescent="0.35">
      <c r="A908" s="1" t="s">
        <v>1858</v>
      </c>
      <c r="B908" t="s">
        <v>1859</v>
      </c>
      <c r="C908" t="s">
        <v>51</v>
      </c>
      <c r="D908" t="s">
        <v>47</v>
      </c>
      <c r="E908" t="s">
        <v>17</v>
      </c>
      <c r="F908" t="s">
        <v>18</v>
      </c>
      <c r="G908" t="s">
        <v>27</v>
      </c>
      <c r="H908" s="2">
        <v>50</v>
      </c>
      <c r="I908" s="2" t="str">
        <f>IF(Employee_Sample_Data[[#This Row],[Age]]&lt;31,"Youth",IF(55&lt;Employee_Sample_Data[[#This Row],[Age]],"Adult","Old"))</f>
        <v>Old</v>
      </c>
      <c r="J908" s="3">
        <v>36653</v>
      </c>
      <c r="K908" s="4">
        <v>106428</v>
      </c>
      <c r="L908" s="5">
        <v>7.0000000000000007E-2</v>
      </c>
      <c r="M908" t="s">
        <v>20</v>
      </c>
      <c r="N908" t="s">
        <v>36</v>
      </c>
    </row>
    <row r="909" spans="1:14" x14ac:dyDescent="0.35">
      <c r="A909" s="1" t="s">
        <v>227</v>
      </c>
      <c r="B909" t="s">
        <v>390</v>
      </c>
      <c r="C909" t="s">
        <v>51</v>
      </c>
      <c r="D909" t="s">
        <v>58</v>
      </c>
      <c r="E909" t="s">
        <v>17</v>
      </c>
      <c r="F909" t="s">
        <v>26</v>
      </c>
      <c r="G909" t="s">
        <v>35</v>
      </c>
      <c r="H909" s="2">
        <v>55</v>
      </c>
      <c r="I909" s="2" t="str">
        <f>IF(Employee_Sample_Data[[#This Row],[Age]]&lt;31,"Youth",IF(55&lt;Employee_Sample_Data[[#This Row],[Age]],"Adult","Old"))</f>
        <v>Old</v>
      </c>
      <c r="J909" s="3">
        <v>36644</v>
      </c>
      <c r="K909" s="4">
        <v>115798</v>
      </c>
      <c r="L909" s="5">
        <v>0.05</v>
      </c>
      <c r="M909" t="s">
        <v>20</v>
      </c>
      <c r="N909" t="s">
        <v>55</v>
      </c>
    </row>
    <row r="910" spans="1:14" x14ac:dyDescent="0.35">
      <c r="A910" s="1" t="s">
        <v>982</v>
      </c>
      <c r="B910" t="s">
        <v>983</v>
      </c>
      <c r="C910" t="s">
        <v>484</v>
      </c>
      <c r="D910" t="s">
        <v>16</v>
      </c>
      <c r="E910" t="s">
        <v>48</v>
      </c>
      <c r="F910" t="s">
        <v>26</v>
      </c>
      <c r="G910" t="s">
        <v>19</v>
      </c>
      <c r="H910" s="2">
        <v>54</v>
      </c>
      <c r="I910" s="2" t="str">
        <f>IF(Employee_Sample_Data[[#This Row],[Age]]&lt;31,"Youth",IF(55&lt;Employee_Sample_Data[[#This Row],[Age]],"Adult","Old"))</f>
        <v>Old</v>
      </c>
      <c r="J910" s="3">
        <v>36617</v>
      </c>
      <c r="K910" s="4">
        <v>76352</v>
      </c>
      <c r="L910" s="5">
        <v>0</v>
      </c>
      <c r="M910" t="s">
        <v>20</v>
      </c>
      <c r="N910" t="s">
        <v>59</v>
      </c>
    </row>
    <row r="911" spans="1:14" x14ac:dyDescent="0.35">
      <c r="A911" s="1" t="s">
        <v>1237</v>
      </c>
      <c r="B911" t="s">
        <v>1238</v>
      </c>
      <c r="C911" t="s">
        <v>206</v>
      </c>
      <c r="D911" t="s">
        <v>16</v>
      </c>
      <c r="E911" t="s">
        <v>48</v>
      </c>
      <c r="F911" t="s">
        <v>26</v>
      </c>
      <c r="G911" t="s">
        <v>27</v>
      </c>
      <c r="H911" s="2">
        <v>45</v>
      </c>
      <c r="I911" s="2" t="str">
        <f>IF(Employee_Sample_Data[[#This Row],[Age]]&lt;31,"Youth",IF(55&lt;Employee_Sample_Data[[#This Row],[Age]],"Adult","Old"))</f>
        <v>Old</v>
      </c>
      <c r="J911" s="3">
        <v>36587</v>
      </c>
      <c r="K911" s="4">
        <v>91276</v>
      </c>
      <c r="L911" s="5">
        <v>0</v>
      </c>
      <c r="M911" t="s">
        <v>20</v>
      </c>
      <c r="N911" t="s">
        <v>21</v>
      </c>
    </row>
    <row r="912" spans="1:14" x14ac:dyDescent="0.35">
      <c r="A912" s="1" t="s">
        <v>1800</v>
      </c>
      <c r="B912" t="s">
        <v>1801</v>
      </c>
      <c r="C912" t="s">
        <v>78</v>
      </c>
      <c r="D912" t="s">
        <v>47</v>
      </c>
      <c r="E912" t="s">
        <v>48</v>
      </c>
      <c r="F912" t="s">
        <v>26</v>
      </c>
      <c r="G912" t="s">
        <v>84</v>
      </c>
      <c r="H912" s="2">
        <v>48</v>
      </c>
      <c r="I912" s="2" t="str">
        <f>IF(Employee_Sample_Data[[#This Row],[Age]]&lt;31,"Youth",IF(55&lt;Employee_Sample_Data[[#This Row],[Age]],"Adult","Old"))</f>
        <v>Old</v>
      </c>
      <c r="J912" s="3">
        <v>36584</v>
      </c>
      <c r="K912" s="4">
        <v>258081</v>
      </c>
      <c r="L912" s="5">
        <v>0.3</v>
      </c>
      <c r="M912" t="s">
        <v>20</v>
      </c>
      <c r="N912" t="s">
        <v>36</v>
      </c>
    </row>
    <row r="913" spans="1:15" x14ac:dyDescent="0.35">
      <c r="A913" s="1" t="s">
        <v>1215</v>
      </c>
      <c r="B913" t="s">
        <v>1216</v>
      </c>
      <c r="C913" t="s">
        <v>51</v>
      </c>
      <c r="D913" t="s">
        <v>16</v>
      </c>
      <c r="E913" t="s">
        <v>48</v>
      </c>
      <c r="F913" t="s">
        <v>26</v>
      </c>
      <c r="G913" t="s">
        <v>27</v>
      </c>
      <c r="H913" s="2">
        <v>60</v>
      </c>
      <c r="I913" s="2" t="str">
        <f>IF(Employee_Sample_Data[[#This Row],[Age]]&lt;31,"Youth",IF(55&lt;Employee_Sample_Data[[#This Row],[Age]],"Adult","Old"))</f>
        <v>Adult</v>
      </c>
      <c r="J913" s="3">
        <v>36554</v>
      </c>
      <c r="K913" s="4">
        <v>109059</v>
      </c>
      <c r="L913" s="5">
        <v>7.0000000000000007E-2</v>
      </c>
      <c r="M913" t="s">
        <v>28</v>
      </c>
      <c r="N913" t="s">
        <v>133</v>
      </c>
    </row>
    <row r="914" spans="1:15" x14ac:dyDescent="0.35">
      <c r="A914" s="1" t="s">
        <v>955</v>
      </c>
      <c r="B914" t="s">
        <v>956</v>
      </c>
      <c r="C914" t="s">
        <v>42</v>
      </c>
      <c r="D914" t="s">
        <v>33</v>
      </c>
      <c r="E914" t="s">
        <v>34</v>
      </c>
      <c r="F914" t="s">
        <v>18</v>
      </c>
      <c r="G914" t="s">
        <v>27</v>
      </c>
      <c r="H914" s="2">
        <v>63</v>
      </c>
      <c r="I914" s="2" t="str">
        <f>IF(Employee_Sample_Data[[#This Row],[Age]]&lt;31,"Youth",IF(55&lt;Employee_Sample_Data[[#This Row],[Age]],"Adult","Old"))</f>
        <v>Adult</v>
      </c>
      <c r="J914" s="3">
        <v>36525</v>
      </c>
      <c r="K914" s="4">
        <v>89523</v>
      </c>
      <c r="L914" s="5">
        <v>0</v>
      </c>
      <c r="M914" t="s">
        <v>20</v>
      </c>
      <c r="N914" t="s">
        <v>43</v>
      </c>
    </row>
    <row r="915" spans="1:15" x14ac:dyDescent="0.35">
      <c r="A915" s="1" t="s">
        <v>1534</v>
      </c>
      <c r="B915" t="s">
        <v>1909</v>
      </c>
      <c r="C915" t="s">
        <v>51</v>
      </c>
      <c r="D915" t="s">
        <v>33</v>
      </c>
      <c r="E915" t="s">
        <v>25</v>
      </c>
      <c r="F915" t="s">
        <v>26</v>
      </c>
      <c r="G915" t="s">
        <v>27</v>
      </c>
      <c r="H915" s="2">
        <v>52</v>
      </c>
      <c r="I915" s="2" t="str">
        <f>IF(Employee_Sample_Data[[#This Row],[Age]]&lt;31,"Youth",IF(55&lt;Employee_Sample_Data[[#This Row],[Age]],"Adult","Old"))</f>
        <v>Old</v>
      </c>
      <c r="J915" s="3">
        <v>36523</v>
      </c>
      <c r="K915" s="4">
        <v>116527</v>
      </c>
      <c r="L915" s="5">
        <v>7.0000000000000007E-2</v>
      </c>
      <c r="M915" t="s">
        <v>20</v>
      </c>
      <c r="N915" t="s">
        <v>43</v>
      </c>
    </row>
    <row r="916" spans="1:15" x14ac:dyDescent="0.35">
      <c r="A916" s="1" t="s">
        <v>485</v>
      </c>
      <c r="B916" t="s">
        <v>486</v>
      </c>
      <c r="C916" t="s">
        <v>180</v>
      </c>
      <c r="D916" t="s">
        <v>68</v>
      </c>
      <c r="E916" t="s">
        <v>34</v>
      </c>
      <c r="F916" t="s">
        <v>26</v>
      </c>
      <c r="G916" t="s">
        <v>35</v>
      </c>
      <c r="H916" s="2">
        <v>51</v>
      </c>
      <c r="I916" s="2" t="str">
        <f>IF(Employee_Sample_Data[[#This Row],[Age]]&lt;31,"Youth",IF(55&lt;Employee_Sample_Data[[#This Row],[Age]],"Adult","Old"))</f>
        <v>Old</v>
      </c>
      <c r="J916" s="3">
        <v>36442</v>
      </c>
      <c r="K916" s="4">
        <v>95639</v>
      </c>
      <c r="L916" s="5">
        <v>0</v>
      </c>
      <c r="M916" t="s">
        <v>20</v>
      </c>
      <c r="N916" t="s">
        <v>59</v>
      </c>
    </row>
    <row r="917" spans="1:15" x14ac:dyDescent="0.35">
      <c r="A917" s="1" t="s">
        <v>1615</v>
      </c>
      <c r="B917" t="s">
        <v>1616</v>
      </c>
      <c r="C917" t="s">
        <v>142</v>
      </c>
      <c r="D917" t="s">
        <v>64</v>
      </c>
      <c r="E917" t="s">
        <v>17</v>
      </c>
      <c r="F917" t="s">
        <v>18</v>
      </c>
      <c r="G917" t="s">
        <v>84</v>
      </c>
      <c r="H917" s="2">
        <v>52</v>
      </c>
      <c r="I917" s="2" t="str">
        <f>IF(Employee_Sample_Data[[#This Row],[Age]]&lt;31,"Youth",IF(55&lt;Employee_Sample_Data[[#This Row],[Age]],"Adult","Old"))</f>
        <v>Old</v>
      </c>
      <c r="J917" s="3">
        <v>36416</v>
      </c>
      <c r="K917" s="4">
        <v>92994</v>
      </c>
      <c r="L917" s="5">
        <v>0</v>
      </c>
      <c r="M917" t="s">
        <v>20</v>
      </c>
      <c r="N917" t="s">
        <v>36</v>
      </c>
    </row>
    <row r="918" spans="1:15" x14ac:dyDescent="0.35">
      <c r="A918" s="1" t="s">
        <v>410</v>
      </c>
      <c r="B918" t="s">
        <v>199</v>
      </c>
      <c r="C918" t="s">
        <v>1982</v>
      </c>
      <c r="D918" t="s">
        <v>47</v>
      </c>
      <c r="E918" t="s">
        <v>17</v>
      </c>
      <c r="F918" t="s">
        <v>18</v>
      </c>
      <c r="G918" t="s">
        <v>35</v>
      </c>
      <c r="H918" s="2">
        <v>62</v>
      </c>
      <c r="I918" s="2" t="str">
        <f>IF(Employee_Sample_Data[[#This Row],[Age]]&lt;31,"Youth",IF(55&lt;Employee_Sample_Data[[#This Row],[Age]],"Adult","Old"))</f>
        <v>Adult</v>
      </c>
      <c r="J918" s="3">
        <v>36374</v>
      </c>
      <c r="K918" s="4">
        <v>137995</v>
      </c>
      <c r="L918" s="5">
        <v>0.14000000000000001</v>
      </c>
      <c r="M918" t="s">
        <v>20</v>
      </c>
      <c r="N918" t="s">
        <v>59</v>
      </c>
    </row>
    <row r="919" spans="1:15" x14ac:dyDescent="0.35">
      <c r="A919" s="1" t="s">
        <v>336</v>
      </c>
      <c r="B919" t="s">
        <v>337</v>
      </c>
      <c r="C919" t="s">
        <v>174</v>
      </c>
      <c r="D919" t="s">
        <v>68</v>
      </c>
      <c r="E919" t="s">
        <v>34</v>
      </c>
      <c r="F919" t="s">
        <v>26</v>
      </c>
      <c r="G919" t="s">
        <v>84</v>
      </c>
      <c r="H919" s="2">
        <v>46</v>
      </c>
      <c r="I919" s="2" t="str">
        <f>IF(Employee_Sample_Data[[#This Row],[Age]]&lt;31,"Youth",IF(55&lt;Employee_Sample_Data[[#This Row],[Age]],"Adult","Old"))</f>
        <v>Old</v>
      </c>
      <c r="J919" s="3">
        <v>36331</v>
      </c>
      <c r="K919" s="4">
        <v>96997</v>
      </c>
      <c r="L919" s="5">
        <v>0</v>
      </c>
      <c r="M919" t="s">
        <v>92</v>
      </c>
      <c r="N919" t="s">
        <v>217</v>
      </c>
    </row>
    <row r="920" spans="1:15" x14ac:dyDescent="0.35">
      <c r="A920" s="1" t="s">
        <v>1087</v>
      </c>
      <c r="B920" t="s">
        <v>1088</v>
      </c>
      <c r="C920" t="s">
        <v>123</v>
      </c>
      <c r="D920" t="s">
        <v>79</v>
      </c>
      <c r="E920" t="s">
        <v>25</v>
      </c>
      <c r="F920" t="s">
        <v>26</v>
      </c>
      <c r="G920" t="s">
        <v>27</v>
      </c>
      <c r="H920" s="2">
        <v>52</v>
      </c>
      <c r="I920" s="2" t="str">
        <f>IF(Employee_Sample_Data[[#This Row],[Age]]&lt;31,"Youth",IF(55&lt;Employee_Sample_Data[[#This Row],[Age]],"Adult","Old"))</f>
        <v>Old</v>
      </c>
      <c r="J920" s="3">
        <v>36303</v>
      </c>
      <c r="K920" s="4">
        <v>68807</v>
      </c>
      <c r="L920" s="5">
        <v>0</v>
      </c>
      <c r="M920" t="s">
        <v>28</v>
      </c>
      <c r="N920" t="s">
        <v>133</v>
      </c>
      <c r="O920" s="3">
        <v>42338</v>
      </c>
    </row>
    <row r="921" spans="1:15" x14ac:dyDescent="0.35">
      <c r="A921" s="1" t="s">
        <v>455</v>
      </c>
      <c r="B921" t="s">
        <v>456</v>
      </c>
      <c r="C921" t="s">
        <v>112</v>
      </c>
      <c r="D921" t="s">
        <v>68</v>
      </c>
      <c r="E921" t="s">
        <v>48</v>
      </c>
      <c r="F921" t="s">
        <v>26</v>
      </c>
      <c r="G921" t="s">
        <v>27</v>
      </c>
      <c r="H921" s="2">
        <v>57</v>
      </c>
      <c r="I921" s="2" t="str">
        <f>IF(Employee_Sample_Data[[#This Row],[Age]]&lt;31,"Youth",IF(55&lt;Employee_Sample_Data[[#This Row],[Age]],"Adult","Old"))</f>
        <v>Adult</v>
      </c>
      <c r="J921" s="3">
        <v>36275</v>
      </c>
      <c r="K921" s="4">
        <v>95061</v>
      </c>
      <c r="L921" s="5">
        <v>0.1</v>
      </c>
      <c r="M921" t="s">
        <v>28</v>
      </c>
      <c r="N921" t="s">
        <v>73</v>
      </c>
    </row>
    <row r="922" spans="1:15" x14ac:dyDescent="0.35">
      <c r="A922" s="1" t="s">
        <v>157</v>
      </c>
      <c r="B922" t="s">
        <v>1084</v>
      </c>
      <c r="C922" t="s">
        <v>51</v>
      </c>
      <c r="D922" t="s">
        <v>33</v>
      </c>
      <c r="E922" t="s">
        <v>48</v>
      </c>
      <c r="F922" t="s">
        <v>18</v>
      </c>
      <c r="G922" t="s">
        <v>35</v>
      </c>
      <c r="H922" s="2">
        <v>48</v>
      </c>
      <c r="I922" s="2" t="str">
        <f>IF(Employee_Sample_Data[[#This Row],[Age]]&lt;31,"Youth",IF(55&lt;Employee_Sample_Data[[#This Row],[Age]],"Adult","Old"))</f>
        <v>Old</v>
      </c>
      <c r="J922" s="3">
        <v>36272</v>
      </c>
      <c r="K922" s="4">
        <v>102847</v>
      </c>
      <c r="L922" s="5">
        <v>0.05</v>
      </c>
      <c r="M922" t="s">
        <v>20</v>
      </c>
      <c r="N922" t="s">
        <v>36</v>
      </c>
    </row>
    <row r="923" spans="1:15" x14ac:dyDescent="0.35">
      <c r="A923" s="1" t="s">
        <v>69</v>
      </c>
      <c r="B923" t="s">
        <v>70</v>
      </c>
      <c r="C923" t="s">
        <v>51</v>
      </c>
      <c r="D923" t="s">
        <v>64</v>
      </c>
      <c r="E923" t="s">
        <v>25</v>
      </c>
      <c r="F923" t="s">
        <v>26</v>
      </c>
      <c r="G923" t="s">
        <v>35</v>
      </c>
      <c r="H923" s="2">
        <v>59</v>
      </c>
      <c r="I923" s="2" t="str">
        <f>IF(Employee_Sample_Data[[#This Row],[Age]]&lt;31,"Youth",IF(55&lt;Employee_Sample_Data[[#This Row],[Age]],"Adult","Old"))</f>
        <v>Adult</v>
      </c>
      <c r="J923" s="3">
        <v>36233</v>
      </c>
      <c r="K923" s="4">
        <v>105086</v>
      </c>
      <c r="L923" s="5">
        <v>0.09</v>
      </c>
      <c r="M923" t="s">
        <v>20</v>
      </c>
      <c r="N923" t="s">
        <v>59</v>
      </c>
    </row>
    <row r="924" spans="1:15" x14ac:dyDescent="0.35">
      <c r="A924" s="1" t="s">
        <v>398</v>
      </c>
      <c r="B924" t="s">
        <v>399</v>
      </c>
      <c r="C924" t="s">
        <v>130</v>
      </c>
      <c r="D924" t="s">
        <v>16</v>
      </c>
      <c r="E924" t="s">
        <v>25</v>
      </c>
      <c r="F924" t="s">
        <v>26</v>
      </c>
      <c r="G924" t="s">
        <v>84</v>
      </c>
      <c r="H924" s="2">
        <v>47</v>
      </c>
      <c r="I924" s="2" t="str">
        <f>IF(Employee_Sample_Data[[#This Row],[Age]]&lt;31,"Youth",IF(55&lt;Employee_Sample_Data[[#This Row],[Age]],"Adult","Old"))</f>
        <v>Old</v>
      </c>
      <c r="J924" s="3">
        <v>36233</v>
      </c>
      <c r="K924" s="4">
        <v>92897</v>
      </c>
      <c r="L924" s="5">
        <v>0</v>
      </c>
      <c r="M924" t="s">
        <v>92</v>
      </c>
      <c r="N924" t="s">
        <v>217</v>
      </c>
    </row>
    <row r="925" spans="1:15" x14ac:dyDescent="0.35">
      <c r="A925" s="1" t="s">
        <v>1416</v>
      </c>
      <c r="B925" t="s">
        <v>1417</v>
      </c>
      <c r="C925" t="s">
        <v>78</v>
      </c>
      <c r="D925" t="s">
        <v>79</v>
      </c>
      <c r="E925" t="s">
        <v>48</v>
      </c>
      <c r="F925" t="s">
        <v>18</v>
      </c>
      <c r="G925" t="s">
        <v>84</v>
      </c>
      <c r="H925" s="2">
        <v>47</v>
      </c>
      <c r="I925" s="2" t="str">
        <f>IF(Employee_Sample_Data[[#This Row],[Age]]&lt;31,"Youth",IF(55&lt;Employee_Sample_Data[[#This Row],[Age]],"Adult","Old"))</f>
        <v>Old</v>
      </c>
      <c r="J925" s="3">
        <v>36232</v>
      </c>
      <c r="K925" s="4">
        <v>239394</v>
      </c>
      <c r="L925" s="5">
        <v>0.32</v>
      </c>
      <c r="M925" t="s">
        <v>20</v>
      </c>
      <c r="N925" t="s">
        <v>59</v>
      </c>
    </row>
    <row r="926" spans="1:15" x14ac:dyDescent="0.35">
      <c r="A926" s="1" t="s">
        <v>99</v>
      </c>
      <c r="B926" t="s">
        <v>442</v>
      </c>
      <c r="C926" t="s">
        <v>329</v>
      </c>
      <c r="D926" t="s">
        <v>16</v>
      </c>
      <c r="E926" t="s">
        <v>34</v>
      </c>
      <c r="F926" t="s">
        <v>26</v>
      </c>
      <c r="G926" t="s">
        <v>27</v>
      </c>
      <c r="H926" s="2">
        <v>47</v>
      </c>
      <c r="I926" s="2" t="str">
        <f>IF(Employee_Sample_Data[[#This Row],[Age]]&lt;31,"Youth",IF(55&lt;Employee_Sample_Data[[#This Row],[Age]],"Adult","Old"))</f>
        <v>Old</v>
      </c>
      <c r="J926" s="3">
        <v>36229</v>
      </c>
      <c r="K926" s="4">
        <v>49404</v>
      </c>
      <c r="L926" s="5">
        <v>0</v>
      </c>
      <c r="M926" t="s">
        <v>28</v>
      </c>
      <c r="N926" t="s">
        <v>113</v>
      </c>
    </row>
    <row r="927" spans="1:15" x14ac:dyDescent="0.35">
      <c r="A927" s="1" t="s">
        <v>856</v>
      </c>
      <c r="B927" t="s">
        <v>857</v>
      </c>
      <c r="C927" t="s">
        <v>32</v>
      </c>
      <c r="D927" t="s">
        <v>79</v>
      </c>
      <c r="E927" t="s">
        <v>17</v>
      </c>
      <c r="F927" t="s">
        <v>26</v>
      </c>
      <c r="G927" t="s">
        <v>27</v>
      </c>
      <c r="H927" s="2">
        <v>49</v>
      </c>
      <c r="I927" s="2" t="str">
        <f>IF(Employee_Sample_Data[[#This Row],[Age]]&lt;31,"Youth",IF(55&lt;Employee_Sample_Data[[#This Row],[Age]],"Adult","Old"))</f>
        <v>Old</v>
      </c>
      <c r="J927" s="3">
        <v>36210</v>
      </c>
      <c r="K927" s="4">
        <v>191807</v>
      </c>
      <c r="L927" s="5">
        <v>0.21</v>
      </c>
      <c r="M927" t="s">
        <v>28</v>
      </c>
      <c r="N927" t="s">
        <v>29</v>
      </c>
    </row>
    <row r="928" spans="1:15" x14ac:dyDescent="0.35">
      <c r="A928" s="1" t="s">
        <v>1804</v>
      </c>
      <c r="B928" t="s">
        <v>1805</v>
      </c>
      <c r="C928" t="s">
        <v>54</v>
      </c>
      <c r="D928" t="s">
        <v>47</v>
      </c>
      <c r="E928" t="s">
        <v>25</v>
      </c>
      <c r="F928" t="s">
        <v>26</v>
      </c>
      <c r="G928" t="s">
        <v>35</v>
      </c>
      <c r="H928" s="2">
        <v>54</v>
      </c>
      <c r="I928" s="2" t="str">
        <f>IF(Employee_Sample_Data[[#This Row],[Age]]&lt;31,"Youth",IF(55&lt;Employee_Sample_Data[[#This Row],[Age]],"Adult","Old"))</f>
        <v>Old</v>
      </c>
      <c r="J928" s="3">
        <v>36062</v>
      </c>
      <c r="K928" s="4">
        <v>58006</v>
      </c>
      <c r="L928" s="5">
        <v>0</v>
      </c>
      <c r="M928" t="s">
        <v>20</v>
      </c>
      <c r="N928" t="s">
        <v>21</v>
      </c>
    </row>
    <row r="929" spans="1:15" x14ac:dyDescent="0.35">
      <c r="A929" s="1" t="s">
        <v>213</v>
      </c>
      <c r="B929" t="s">
        <v>214</v>
      </c>
      <c r="C929" t="s">
        <v>67</v>
      </c>
      <c r="D929" t="s">
        <v>68</v>
      </c>
      <c r="E929" t="s">
        <v>48</v>
      </c>
      <c r="F929" t="s">
        <v>26</v>
      </c>
      <c r="G929" t="s">
        <v>27</v>
      </c>
      <c r="H929" s="2">
        <v>55</v>
      </c>
      <c r="I929" s="2" t="str">
        <f>IF(Employee_Sample_Data[[#This Row],[Age]]&lt;31,"Youth",IF(55&lt;Employee_Sample_Data[[#This Row],[Age]],"Adult","Old"))</f>
        <v>Old</v>
      </c>
      <c r="J929" s="3">
        <v>36041</v>
      </c>
      <c r="K929" s="4">
        <v>86299</v>
      </c>
      <c r="L929" s="5">
        <v>0</v>
      </c>
      <c r="M929" t="s">
        <v>20</v>
      </c>
      <c r="N929" t="s">
        <v>21</v>
      </c>
    </row>
    <row r="930" spans="1:15" x14ac:dyDescent="0.35">
      <c r="A930" s="1" t="s">
        <v>198</v>
      </c>
      <c r="B930" t="s">
        <v>1038</v>
      </c>
      <c r="C930" t="s">
        <v>39</v>
      </c>
      <c r="D930" t="s">
        <v>16</v>
      </c>
      <c r="E930" t="s">
        <v>25</v>
      </c>
      <c r="F930" t="s">
        <v>26</v>
      </c>
      <c r="G930" t="s">
        <v>84</v>
      </c>
      <c r="H930" s="2">
        <v>60</v>
      </c>
      <c r="I930" s="2" t="str">
        <f>IF(Employee_Sample_Data[[#This Row],[Age]]&lt;31,"Youth",IF(55&lt;Employee_Sample_Data[[#This Row],[Age]],"Adult","Old"))</f>
        <v>Adult</v>
      </c>
      <c r="J930" s="3">
        <v>36010</v>
      </c>
      <c r="K930" s="4">
        <v>85120</v>
      </c>
      <c r="L930" s="5">
        <v>0.09</v>
      </c>
      <c r="M930" t="s">
        <v>20</v>
      </c>
      <c r="N930" t="s">
        <v>21</v>
      </c>
    </row>
    <row r="931" spans="1:15" x14ac:dyDescent="0.35">
      <c r="A931" s="1" t="s">
        <v>303</v>
      </c>
      <c r="B931" t="s">
        <v>304</v>
      </c>
      <c r="C931" t="s">
        <v>32</v>
      </c>
      <c r="D931" t="s">
        <v>64</v>
      </c>
      <c r="E931" t="s">
        <v>48</v>
      </c>
      <c r="F931" t="s">
        <v>26</v>
      </c>
      <c r="G931" t="s">
        <v>35</v>
      </c>
      <c r="H931" s="2">
        <v>50</v>
      </c>
      <c r="I931" s="2" t="str">
        <f>IF(Employee_Sample_Data[[#This Row],[Age]]&lt;31,"Youth",IF(55&lt;Employee_Sample_Data[[#This Row],[Age]],"Adult","Old"))</f>
        <v>Old</v>
      </c>
      <c r="J931" s="3">
        <v>35998</v>
      </c>
      <c r="K931" s="4">
        <v>174895</v>
      </c>
      <c r="L931" s="5">
        <v>0.15</v>
      </c>
      <c r="M931" t="s">
        <v>20</v>
      </c>
      <c r="N931" t="s">
        <v>36</v>
      </c>
    </row>
    <row r="932" spans="1:15" x14ac:dyDescent="0.35">
      <c r="A932" s="1" t="s">
        <v>531</v>
      </c>
      <c r="B932" t="s">
        <v>532</v>
      </c>
      <c r="C932" t="s">
        <v>51</v>
      </c>
      <c r="D932" t="s">
        <v>33</v>
      </c>
      <c r="E932" t="s">
        <v>25</v>
      </c>
      <c r="F932" t="s">
        <v>26</v>
      </c>
      <c r="G932" t="s">
        <v>27</v>
      </c>
      <c r="H932" s="2">
        <v>64</v>
      </c>
      <c r="I932" s="2" t="str">
        <f>IF(Employee_Sample_Data[[#This Row],[Age]]&lt;31,"Youth",IF(55&lt;Employee_Sample_Data[[#This Row],[Age]],"Adult","Old"))</f>
        <v>Adult</v>
      </c>
      <c r="J932" s="3">
        <v>35996</v>
      </c>
      <c r="K932" s="4">
        <v>122753</v>
      </c>
      <c r="L932" s="5">
        <v>0.09</v>
      </c>
      <c r="M932" t="s">
        <v>28</v>
      </c>
      <c r="N932" t="s">
        <v>29</v>
      </c>
    </row>
    <row r="933" spans="1:15" x14ac:dyDescent="0.35">
      <c r="A933" s="1" t="s">
        <v>745</v>
      </c>
      <c r="B933" t="s">
        <v>746</v>
      </c>
      <c r="C933" t="s">
        <v>107</v>
      </c>
      <c r="D933" t="s">
        <v>68</v>
      </c>
      <c r="E933" t="s">
        <v>25</v>
      </c>
      <c r="F933" t="s">
        <v>18</v>
      </c>
      <c r="G933" t="s">
        <v>84</v>
      </c>
      <c r="H933" s="2">
        <v>60</v>
      </c>
      <c r="I933" s="2" t="str">
        <f>IF(Employee_Sample_Data[[#This Row],[Age]]&lt;31,"Youth",IF(55&lt;Employee_Sample_Data[[#This Row],[Age]],"Adult","Old"))</f>
        <v>Adult</v>
      </c>
      <c r="J933" s="3">
        <v>35992</v>
      </c>
      <c r="K933" s="4">
        <v>92932</v>
      </c>
      <c r="L933" s="5">
        <v>0</v>
      </c>
      <c r="M933" t="s">
        <v>20</v>
      </c>
      <c r="N933" t="s">
        <v>87</v>
      </c>
    </row>
    <row r="934" spans="1:15" x14ac:dyDescent="0.35">
      <c r="A934" s="1" t="s">
        <v>501</v>
      </c>
      <c r="B934" t="s">
        <v>502</v>
      </c>
      <c r="C934" t="s">
        <v>276</v>
      </c>
      <c r="D934" t="s">
        <v>68</v>
      </c>
      <c r="E934" t="s">
        <v>17</v>
      </c>
      <c r="F934" t="s">
        <v>26</v>
      </c>
      <c r="G934" t="s">
        <v>84</v>
      </c>
      <c r="H934" s="2">
        <v>47</v>
      </c>
      <c r="I934" s="2" t="str">
        <f>IF(Employee_Sample_Data[[#This Row],[Age]]&lt;31,"Youth",IF(55&lt;Employee_Sample_Data[[#This Row],[Age]],"Adult","Old"))</f>
        <v>Old</v>
      </c>
      <c r="J934" s="3">
        <v>35990</v>
      </c>
      <c r="K934" s="4">
        <v>99091</v>
      </c>
      <c r="L934" s="5">
        <v>0</v>
      </c>
      <c r="M934" t="s">
        <v>20</v>
      </c>
      <c r="N934" t="s">
        <v>59</v>
      </c>
    </row>
    <row r="935" spans="1:15" x14ac:dyDescent="0.35">
      <c r="A935" s="1" t="s">
        <v>1590</v>
      </c>
      <c r="B935" t="s">
        <v>1591</v>
      </c>
      <c r="C935" t="s">
        <v>298</v>
      </c>
      <c r="D935" t="s">
        <v>16</v>
      </c>
      <c r="E935" t="s">
        <v>48</v>
      </c>
      <c r="F935" t="s">
        <v>26</v>
      </c>
      <c r="G935" t="s">
        <v>27</v>
      </c>
      <c r="H935" s="2">
        <v>54</v>
      </c>
      <c r="I935" s="2" t="str">
        <f>IF(Employee_Sample_Data[[#This Row],[Age]]&lt;31,"Youth",IF(55&lt;Employee_Sample_Data[[#This Row],[Age]],"Adult","Old"))</f>
        <v>Old</v>
      </c>
      <c r="J935" s="3">
        <v>35961</v>
      </c>
      <c r="K935" s="4">
        <v>95239</v>
      </c>
      <c r="L935" s="5">
        <v>0</v>
      </c>
      <c r="M935" t="s">
        <v>20</v>
      </c>
      <c r="N935" t="s">
        <v>43</v>
      </c>
    </row>
    <row r="936" spans="1:15" x14ac:dyDescent="0.35">
      <c r="A936" s="1" t="s">
        <v>372</v>
      </c>
      <c r="B936" t="s">
        <v>373</v>
      </c>
      <c r="C936" t="s">
        <v>247</v>
      </c>
      <c r="D936" t="s">
        <v>16</v>
      </c>
      <c r="E936" t="s">
        <v>17</v>
      </c>
      <c r="F936" t="s">
        <v>18</v>
      </c>
      <c r="G936" t="s">
        <v>35</v>
      </c>
      <c r="H936" s="2">
        <v>54</v>
      </c>
      <c r="I936" s="2" t="str">
        <f>IF(Employee_Sample_Data[[#This Row],[Age]]&lt;31,"Youth",IF(55&lt;Employee_Sample_Data[[#This Row],[Age]],"Adult","Old"))</f>
        <v>Old</v>
      </c>
      <c r="J936" s="3">
        <v>35933</v>
      </c>
      <c r="K936" s="4">
        <v>68268</v>
      </c>
      <c r="L936" s="5">
        <v>0</v>
      </c>
      <c r="M936" t="s">
        <v>20</v>
      </c>
      <c r="N936" t="s">
        <v>43</v>
      </c>
    </row>
    <row r="937" spans="1:15" x14ac:dyDescent="0.35">
      <c r="A937" s="1" t="s">
        <v>867</v>
      </c>
      <c r="B937" t="s">
        <v>868</v>
      </c>
      <c r="C937" t="s">
        <v>371</v>
      </c>
      <c r="D937" t="s">
        <v>16</v>
      </c>
      <c r="E937" t="s">
        <v>48</v>
      </c>
      <c r="F937" t="s">
        <v>26</v>
      </c>
      <c r="G937" t="s">
        <v>19</v>
      </c>
      <c r="H937" s="2">
        <v>55</v>
      </c>
      <c r="I937" s="2" t="str">
        <f>IF(Employee_Sample_Data[[#This Row],[Age]]&lt;31,"Youth",IF(55&lt;Employee_Sample_Data[[#This Row],[Age]],"Adult","Old"))</f>
        <v>Old</v>
      </c>
      <c r="J937" s="3">
        <v>35919</v>
      </c>
      <c r="K937" s="4">
        <v>62174</v>
      </c>
      <c r="L937" s="5">
        <v>0</v>
      </c>
      <c r="M937" t="s">
        <v>20</v>
      </c>
      <c r="N937" t="s">
        <v>36</v>
      </c>
    </row>
    <row r="938" spans="1:15" x14ac:dyDescent="0.35">
      <c r="A938" s="1" t="s">
        <v>1015</v>
      </c>
      <c r="B938" t="s">
        <v>1016</v>
      </c>
      <c r="C938" t="s">
        <v>51</v>
      </c>
      <c r="D938" t="s">
        <v>33</v>
      </c>
      <c r="E938" t="s">
        <v>17</v>
      </c>
      <c r="F938" t="s">
        <v>26</v>
      </c>
      <c r="G938" t="s">
        <v>84</v>
      </c>
      <c r="H938" s="2">
        <v>54</v>
      </c>
      <c r="I938" s="2" t="str">
        <f>IF(Employee_Sample_Data[[#This Row],[Age]]&lt;31,"Youth",IF(55&lt;Employee_Sample_Data[[#This Row],[Age]],"Adult","Old"))</f>
        <v>Old</v>
      </c>
      <c r="J938" s="3">
        <v>35913</v>
      </c>
      <c r="K938" s="4">
        <v>108268</v>
      </c>
      <c r="L938" s="5">
        <v>0.09</v>
      </c>
      <c r="M938" t="s">
        <v>92</v>
      </c>
      <c r="N938" t="s">
        <v>217</v>
      </c>
      <c r="O938" s="3">
        <v>38122</v>
      </c>
    </row>
    <row r="939" spans="1:15" x14ac:dyDescent="0.35">
      <c r="A939" s="1" t="s">
        <v>1964</v>
      </c>
      <c r="B939" t="s">
        <v>1965</v>
      </c>
      <c r="C939" t="s">
        <v>142</v>
      </c>
      <c r="D939" t="s">
        <v>64</v>
      </c>
      <c r="E939" t="s">
        <v>17</v>
      </c>
      <c r="F939" t="s">
        <v>26</v>
      </c>
      <c r="G939" t="s">
        <v>84</v>
      </c>
      <c r="H939" s="2">
        <v>48</v>
      </c>
      <c r="I939" s="2" t="str">
        <f>IF(Employee_Sample_Data[[#This Row],[Age]]&lt;31,"Youth",IF(55&lt;Employee_Sample_Data[[#This Row],[Age]],"Adult","Old"))</f>
        <v>Old</v>
      </c>
      <c r="J939" s="3">
        <v>35907</v>
      </c>
      <c r="K939" s="4">
        <v>85369</v>
      </c>
      <c r="L939" s="5">
        <v>0</v>
      </c>
      <c r="M939" t="s">
        <v>92</v>
      </c>
      <c r="N939" t="s">
        <v>93</v>
      </c>
      <c r="O939" s="3">
        <v>38318</v>
      </c>
    </row>
    <row r="940" spans="1:15" x14ac:dyDescent="0.35">
      <c r="A940" s="1" t="s">
        <v>457</v>
      </c>
      <c r="B940" t="s">
        <v>458</v>
      </c>
      <c r="C940" t="s">
        <v>32</v>
      </c>
      <c r="D940" t="s">
        <v>47</v>
      </c>
      <c r="E940" t="s">
        <v>48</v>
      </c>
      <c r="F940" t="s">
        <v>18</v>
      </c>
      <c r="G940" t="s">
        <v>84</v>
      </c>
      <c r="H940" s="2">
        <v>49</v>
      </c>
      <c r="I940" s="2" t="str">
        <f>IF(Employee_Sample_Data[[#This Row],[Age]]&lt;31,"Youth",IF(55&lt;Employee_Sample_Data[[#This Row],[Age]],"Adult","Old"))</f>
        <v>Old</v>
      </c>
      <c r="J940" s="3">
        <v>35887</v>
      </c>
      <c r="K940" s="4">
        <v>160832</v>
      </c>
      <c r="L940" s="5">
        <v>0.3</v>
      </c>
      <c r="M940" t="s">
        <v>20</v>
      </c>
      <c r="N940" t="s">
        <v>43</v>
      </c>
    </row>
    <row r="941" spans="1:15" x14ac:dyDescent="0.35">
      <c r="A941" s="1" t="s">
        <v>1067</v>
      </c>
      <c r="B941" t="s">
        <v>1435</v>
      </c>
      <c r="C941" t="s">
        <v>78</v>
      </c>
      <c r="D941" t="s">
        <v>79</v>
      </c>
      <c r="E941" t="s">
        <v>34</v>
      </c>
      <c r="F941" t="s">
        <v>18</v>
      </c>
      <c r="G941" t="s">
        <v>27</v>
      </c>
      <c r="H941" s="2">
        <v>52</v>
      </c>
      <c r="I941" s="2" t="str">
        <f>IF(Employee_Sample_Data[[#This Row],[Age]]&lt;31,"Youth",IF(55&lt;Employee_Sample_Data[[#This Row],[Age]],"Adult","Old"))</f>
        <v>Old</v>
      </c>
      <c r="J941" s="3">
        <v>35886</v>
      </c>
      <c r="K941" s="4">
        <v>182035</v>
      </c>
      <c r="L941" s="5">
        <v>0.3</v>
      </c>
      <c r="M941" t="s">
        <v>20</v>
      </c>
      <c r="N941" t="s">
        <v>36</v>
      </c>
    </row>
    <row r="942" spans="1:15" x14ac:dyDescent="0.35">
      <c r="A942" s="1" t="s">
        <v>1765</v>
      </c>
      <c r="B942" t="s">
        <v>1766</v>
      </c>
      <c r="C942" t="s">
        <v>42</v>
      </c>
      <c r="D942" t="s">
        <v>47</v>
      </c>
      <c r="E942" t="s">
        <v>25</v>
      </c>
      <c r="F942" t="s">
        <v>26</v>
      </c>
      <c r="G942" t="s">
        <v>84</v>
      </c>
      <c r="H942" s="2">
        <v>51</v>
      </c>
      <c r="I942" s="2" t="str">
        <f>IF(Employee_Sample_Data[[#This Row],[Age]]&lt;31,"Youth",IF(55&lt;Employee_Sample_Data[[#This Row],[Age]],"Adult","Old"))</f>
        <v>Old</v>
      </c>
      <c r="J942" s="3">
        <v>35852</v>
      </c>
      <c r="K942" s="4">
        <v>71111</v>
      </c>
      <c r="L942" s="5">
        <v>0</v>
      </c>
      <c r="M942" t="s">
        <v>92</v>
      </c>
      <c r="N942" t="s">
        <v>98</v>
      </c>
    </row>
    <row r="943" spans="1:15" x14ac:dyDescent="0.35">
      <c r="A943" s="1" t="s">
        <v>780</v>
      </c>
      <c r="B943" t="s">
        <v>781</v>
      </c>
      <c r="C943" t="s">
        <v>142</v>
      </c>
      <c r="D943" t="s">
        <v>64</v>
      </c>
      <c r="E943" t="s">
        <v>34</v>
      </c>
      <c r="F943" t="s">
        <v>26</v>
      </c>
      <c r="G943" t="s">
        <v>84</v>
      </c>
      <c r="H943" s="2">
        <v>56</v>
      </c>
      <c r="I943" s="2" t="str">
        <f>IF(Employee_Sample_Data[[#This Row],[Age]]&lt;31,"Youth",IF(55&lt;Employee_Sample_Data[[#This Row],[Age]],"Adult","Old"))</f>
        <v>Adult</v>
      </c>
      <c r="J943" s="3">
        <v>35816</v>
      </c>
      <c r="K943" s="4">
        <v>72303</v>
      </c>
      <c r="L943" s="5">
        <v>0</v>
      </c>
      <c r="M943" t="s">
        <v>20</v>
      </c>
      <c r="N943" t="s">
        <v>43</v>
      </c>
    </row>
    <row r="944" spans="1:15" x14ac:dyDescent="0.35">
      <c r="A944" s="1" t="s">
        <v>22</v>
      </c>
      <c r="B944" t="s">
        <v>23</v>
      </c>
      <c r="C944" t="s">
        <v>24</v>
      </c>
      <c r="D944" t="s">
        <v>16</v>
      </c>
      <c r="E944" t="s">
        <v>25</v>
      </c>
      <c r="F944" t="s">
        <v>26</v>
      </c>
      <c r="G944" t="s">
        <v>27</v>
      </c>
      <c r="H944" s="2">
        <v>59</v>
      </c>
      <c r="I944" s="2" t="str">
        <f>IF(Employee_Sample_Data[[#This Row],[Age]]&lt;31,"Youth",IF(55&lt;Employee_Sample_Data[[#This Row],[Age]],"Adult","Old"))</f>
        <v>Adult</v>
      </c>
      <c r="J944" s="3">
        <v>35763</v>
      </c>
      <c r="K944" s="4">
        <v>99975</v>
      </c>
      <c r="L944" s="5">
        <v>0</v>
      </c>
      <c r="M944" t="s">
        <v>28</v>
      </c>
      <c r="N944" t="s">
        <v>29</v>
      </c>
    </row>
    <row r="945" spans="1:15" x14ac:dyDescent="0.35">
      <c r="A945" s="1" t="s">
        <v>283</v>
      </c>
      <c r="B945" t="s">
        <v>284</v>
      </c>
      <c r="C945" t="s">
        <v>174</v>
      </c>
      <c r="D945" t="s">
        <v>68</v>
      </c>
      <c r="E945" t="s">
        <v>17</v>
      </c>
      <c r="F945" t="s">
        <v>18</v>
      </c>
      <c r="G945" t="s">
        <v>84</v>
      </c>
      <c r="H945" s="2">
        <v>50</v>
      </c>
      <c r="I945" s="2" t="str">
        <f>IF(Employee_Sample_Data[[#This Row],[Age]]&lt;31,"Youth",IF(55&lt;Employee_Sample_Data[[#This Row],[Age]],"Adult","Old"))</f>
        <v>Old</v>
      </c>
      <c r="J945" s="3">
        <v>35726</v>
      </c>
      <c r="K945" s="4">
        <v>91763</v>
      </c>
      <c r="L945" s="5">
        <v>0</v>
      </c>
      <c r="M945" t="s">
        <v>20</v>
      </c>
      <c r="N945" t="s">
        <v>59</v>
      </c>
    </row>
    <row r="946" spans="1:15" x14ac:dyDescent="0.35">
      <c r="A946" s="1" t="s">
        <v>354</v>
      </c>
      <c r="B946" t="s">
        <v>1493</v>
      </c>
      <c r="C946" t="s">
        <v>32</v>
      </c>
      <c r="D946" t="s">
        <v>47</v>
      </c>
      <c r="E946" t="s">
        <v>25</v>
      </c>
      <c r="F946" t="s">
        <v>18</v>
      </c>
      <c r="G946" t="s">
        <v>19</v>
      </c>
      <c r="H946" s="2">
        <v>61</v>
      </c>
      <c r="I946" s="2" t="str">
        <f>IF(Employee_Sample_Data[[#This Row],[Age]]&lt;31,"Youth",IF(55&lt;Employee_Sample_Data[[#This Row],[Age]],"Adult","Old"))</f>
        <v>Adult</v>
      </c>
      <c r="J946" s="3">
        <v>35661</v>
      </c>
      <c r="K946" s="4">
        <v>159567</v>
      </c>
      <c r="L946" s="5">
        <v>0.28000000000000003</v>
      </c>
      <c r="M946" t="s">
        <v>20</v>
      </c>
      <c r="N946" t="s">
        <v>43</v>
      </c>
    </row>
    <row r="947" spans="1:15" x14ac:dyDescent="0.35">
      <c r="A947" s="1" t="s">
        <v>1583</v>
      </c>
      <c r="B947" t="s">
        <v>1228</v>
      </c>
      <c r="C947" t="s">
        <v>293</v>
      </c>
      <c r="D947" t="s">
        <v>47</v>
      </c>
      <c r="E947" t="s">
        <v>34</v>
      </c>
      <c r="F947" t="s">
        <v>18</v>
      </c>
      <c r="G947" t="s">
        <v>19</v>
      </c>
      <c r="H947" s="2">
        <v>60</v>
      </c>
      <c r="I947" s="2" t="str">
        <f>IF(Employee_Sample_Data[[#This Row],[Age]]&lt;31,"Youth",IF(55&lt;Employee_Sample_Data[[#This Row],[Age]],"Adult","Old"))</f>
        <v>Adult</v>
      </c>
      <c r="J947" s="3">
        <v>35641</v>
      </c>
      <c r="K947" s="4">
        <v>71677</v>
      </c>
      <c r="L947" s="5">
        <v>0</v>
      </c>
      <c r="M947" t="s">
        <v>20</v>
      </c>
      <c r="N947" t="s">
        <v>87</v>
      </c>
    </row>
    <row r="948" spans="1:15" x14ac:dyDescent="0.35">
      <c r="A948" s="1" t="s">
        <v>1633</v>
      </c>
      <c r="B948" t="s">
        <v>1634</v>
      </c>
      <c r="C948" t="s">
        <v>32</v>
      </c>
      <c r="D948" t="s">
        <v>79</v>
      </c>
      <c r="E948" t="s">
        <v>34</v>
      </c>
      <c r="F948" t="s">
        <v>18</v>
      </c>
      <c r="G948" t="s">
        <v>27</v>
      </c>
      <c r="H948" s="2">
        <v>53</v>
      </c>
      <c r="I948" s="2" t="str">
        <f>IF(Employee_Sample_Data[[#This Row],[Age]]&lt;31,"Youth",IF(55&lt;Employee_Sample_Data[[#This Row],[Age]],"Adult","Old"))</f>
        <v>Old</v>
      </c>
      <c r="J948" s="3">
        <v>35601</v>
      </c>
      <c r="K948" s="4">
        <v>164399</v>
      </c>
      <c r="L948" s="5">
        <v>0.25</v>
      </c>
      <c r="M948" t="s">
        <v>20</v>
      </c>
      <c r="N948" t="s">
        <v>21</v>
      </c>
    </row>
    <row r="949" spans="1:15" x14ac:dyDescent="0.35">
      <c r="A949" s="1" t="s">
        <v>1465</v>
      </c>
      <c r="B949" t="s">
        <v>1466</v>
      </c>
      <c r="C949" t="s">
        <v>78</v>
      </c>
      <c r="D949" t="s">
        <v>33</v>
      </c>
      <c r="E949" t="s">
        <v>17</v>
      </c>
      <c r="F949" t="s">
        <v>26</v>
      </c>
      <c r="G949" t="s">
        <v>27</v>
      </c>
      <c r="H949" s="2">
        <v>52</v>
      </c>
      <c r="I949" s="2" t="str">
        <f>IF(Employee_Sample_Data[[#This Row],[Age]]&lt;31,"Youth",IF(55&lt;Employee_Sample_Data[[#This Row],[Age]],"Adult","Old"))</f>
        <v>Old</v>
      </c>
      <c r="J949" s="3">
        <v>35576</v>
      </c>
      <c r="K949" s="4">
        <v>216999</v>
      </c>
      <c r="L949" s="5">
        <v>0.37</v>
      </c>
      <c r="M949" t="s">
        <v>20</v>
      </c>
      <c r="N949" t="s">
        <v>55</v>
      </c>
    </row>
    <row r="950" spans="1:15" x14ac:dyDescent="0.35">
      <c r="A950" s="1" t="s">
        <v>766</v>
      </c>
      <c r="B950" t="s">
        <v>767</v>
      </c>
      <c r="C950" t="s">
        <v>183</v>
      </c>
      <c r="D950" t="s">
        <v>64</v>
      </c>
      <c r="E950" t="s">
        <v>34</v>
      </c>
      <c r="F950" t="s">
        <v>26</v>
      </c>
      <c r="G950" t="s">
        <v>27</v>
      </c>
      <c r="H950" s="2">
        <v>57</v>
      </c>
      <c r="I950" s="2" t="str">
        <f>IF(Employee_Sample_Data[[#This Row],[Age]]&lt;31,"Youth",IF(55&lt;Employee_Sample_Data[[#This Row],[Age]],"Adult","Old"))</f>
        <v>Adult</v>
      </c>
      <c r="J950" s="3">
        <v>35548</v>
      </c>
      <c r="K950" s="4">
        <v>54051</v>
      </c>
      <c r="L950" s="5">
        <v>0</v>
      </c>
      <c r="M950" t="s">
        <v>20</v>
      </c>
      <c r="N950" t="s">
        <v>55</v>
      </c>
      <c r="O950" s="3">
        <v>36079</v>
      </c>
    </row>
    <row r="951" spans="1:15" x14ac:dyDescent="0.35">
      <c r="A951" s="1" t="s">
        <v>1391</v>
      </c>
      <c r="B951" t="s">
        <v>1392</v>
      </c>
      <c r="C951" t="s">
        <v>24</v>
      </c>
      <c r="D951" t="s">
        <v>16</v>
      </c>
      <c r="E951" t="s">
        <v>48</v>
      </c>
      <c r="F951" t="s">
        <v>18</v>
      </c>
      <c r="G951" t="s">
        <v>35</v>
      </c>
      <c r="H951" s="2">
        <v>53</v>
      </c>
      <c r="I951" s="2" t="str">
        <f>IF(Employee_Sample_Data[[#This Row],[Age]]&lt;31,"Youth",IF(55&lt;Employee_Sample_Data[[#This Row],[Age]],"Adult","Old"))</f>
        <v>Old</v>
      </c>
      <c r="J951" s="3">
        <v>35543</v>
      </c>
      <c r="K951" s="4">
        <v>78153</v>
      </c>
      <c r="L951" s="5">
        <v>0</v>
      </c>
      <c r="M951" t="s">
        <v>20</v>
      </c>
      <c r="N951" t="s">
        <v>55</v>
      </c>
    </row>
    <row r="952" spans="1:15" x14ac:dyDescent="0.35">
      <c r="A952" s="1" t="s">
        <v>1903</v>
      </c>
      <c r="B952" t="s">
        <v>1904</v>
      </c>
      <c r="C952" t="s">
        <v>1982</v>
      </c>
      <c r="D952" t="s">
        <v>16</v>
      </c>
      <c r="E952" t="s">
        <v>25</v>
      </c>
      <c r="F952" t="s">
        <v>18</v>
      </c>
      <c r="G952" t="s">
        <v>27</v>
      </c>
      <c r="H952" s="2">
        <v>53</v>
      </c>
      <c r="I952" s="2" t="str">
        <f>IF(Employee_Sample_Data[[#This Row],[Age]]&lt;31,"Youth",IF(55&lt;Employee_Sample_Data[[#This Row],[Age]],"Adult","Old"))</f>
        <v>Old</v>
      </c>
      <c r="J952" s="3">
        <v>35532</v>
      </c>
      <c r="K952" s="4">
        <v>154388</v>
      </c>
      <c r="L952" s="5">
        <v>0.1</v>
      </c>
      <c r="M952" t="s">
        <v>20</v>
      </c>
      <c r="N952" t="s">
        <v>21</v>
      </c>
    </row>
    <row r="953" spans="1:15" x14ac:dyDescent="0.35">
      <c r="A953" s="1" t="s">
        <v>1617</v>
      </c>
      <c r="B953" t="s">
        <v>1618</v>
      </c>
      <c r="C953" t="s">
        <v>42</v>
      </c>
      <c r="D953" t="s">
        <v>47</v>
      </c>
      <c r="E953" t="s">
        <v>34</v>
      </c>
      <c r="F953" t="s">
        <v>26</v>
      </c>
      <c r="G953" t="s">
        <v>27</v>
      </c>
      <c r="H953" s="2">
        <v>59</v>
      </c>
      <c r="I953" s="2" t="str">
        <f>IF(Employee_Sample_Data[[#This Row],[Age]]&lt;31,"Youth",IF(55&lt;Employee_Sample_Data[[#This Row],[Age]],"Adult","Old"))</f>
        <v>Adult</v>
      </c>
      <c r="J953" s="3">
        <v>35502</v>
      </c>
      <c r="K953" s="4">
        <v>83685</v>
      </c>
      <c r="L953" s="5">
        <v>0</v>
      </c>
      <c r="M953" t="s">
        <v>28</v>
      </c>
      <c r="N953" t="s">
        <v>113</v>
      </c>
    </row>
    <row r="954" spans="1:15" x14ac:dyDescent="0.35">
      <c r="A954" s="1" t="s">
        <v>772</v>
      </c>
      <c r="B954" t="s">
        <v>1328</v>
      </c>
      <c r="C954" t="s">
        <v>51</v>
      </c>
      <c r="D954" t="s">
        <v>64</v>
      </c>
      <c r="E954" t="s">
        <v>34</v>
      </c>
      <c r="F954" t="s">
        <v>26</v>
      </c>
      <c r="G954" t="s">
        <v>27</v>
      </c>
      <c r="H954" s="2">
        <v>54</v>
      </c>
      <c r="I954" s="2" t="str">
        <f>IF(Employee_Sample_Data[[#This Row],[Age]]&lt;31,"Youth",IF(55&lt;Employee_Sample_Data[[#This Row],[Age]],"Adult","Old"))</f>
        <v>Old</v>
      </c>
      <c r="J954" s="3">
        <v>35500</v>
      </c>
      <c r="K954" s="4">
        <v>128136</v>
      </c>
      <c r="L954" s="5">
        <v>0.05</v>
      </c>
      <c r="M954" t="s">
        <v>28</v>
      </c>
      <c r="N954" t="s">
        <v>113</v>
      </c>
    </row>
    <row r="955" spans="1:15" x14ac:dyDescent="0.35">
      <c r="A955" s="1" t="s">
        <v>1248</v>
      </c>
      <c r="B955" t="s">
        <v>1249</v>
      </c>
      <c r="C955" t="s">
        <v>51</v>
      </c>
      <c r="D955" t="s">
        <v>79</v>
      </c>
      <c r="E955" t="s">
        <v>48</v>
      </c>
      <c r="F955" t="s">
        <v>26</v>
      </c>
      <c r="G955" t="s">
        <v>35</v>
      </c>
      <c r="H955" s="2">
        <v>51</v>
      </c>
      <c r="I955" s="2" t="str">
        <f>IF(Employee_Sample_Data[[#This Row],[Age]]&lt;31,"Youth",IF(55&lt;Employee_Sample_Data[[#This Row],[Age]],"Adult","Old"))</f>
        <v>Old</v>
      </c>
      <c r="J955" s="3">
        <v>35456</v>
      </c>
      <c r="K955" s="4">
        <v>104431</v>
      </c>
      <c r="L955" s="5">
        <v>7.0000000000000007E-2</v>
      </c>
      <c r="M955" t="s">
        <v>20</v>
      </c>
      <c r="N955" t="s">
        <v>43</v>
      </c>
    </row>
    <row r="956" spans="1:15" x14ac:dyDescent="0.35">
      <c r="A956" s="1" t="s">
        <v>110</v>
      </c>
      <c r="B956" t="s">
        <v>111</v>
      </c>
      <c r="C956" t="s">
        <v>112</v>
      </c>
      <c r="D956" t="s">
        <v>68</v>
      </c>
      <c r="E956" t="s">
        <v>34</v>
      </c>
      <c r="F956" t="s">
        <v>26</v>
      </c>
      <c r="G956" t="s">
        <v>27</v>
      </c>
      <c r="H956" s="2">
        <v>64</v>
      </c>
      <c r="I956" s="2" t="str">
        <f>IF(Employee_Sample_Data[[#This Row],[Age]]&lt;31,"Youth",IF(55&lt;Employee_Sample_Data[[#This Row],[Age]],"Adult","Old"))</f>
        <v>Adult</v>
      </c>
      <c r="J956" s="3">
        <v>35403</v>
      </c>
      <c r="K956" s="4">
        <v>99354</v>
      </c>
      <c r="L956" s="5">
        <v>0.12</v>
      </c>
      <c r="M956" t="s">
        <v>28</v>
      </c>
      <c r="N956" t="s">
        <v>113</v>
      </c>
    </row>
    <row r="957" spans="1:15" x14ac:dyDescent="0.35">
      <c r="A957" s="1" t="s">
        <v>625</v>
      </c>
      <c r="B957" t="s">
        <v>626</v>
      </c>
      <c r="C957" t="s">
        <v>54</v>
      </c>
      <c r="D957" t="s">
        <v>58</v>
      </c>
      <c r="E957" t="s">
        <v>17</v>
      </c>
      <c r="F957" t="s">
        <v>18</v>
      </c>
      <c r="G957" t="s">
        <v>84</v>
      </c>
      <c r="H957" s="2">
        <v>55</v>
      </c>
      <c r="I957" s="2" t="str">
        <f>IF(Employee_Sample_Data[[#This Row],[Age]]&lt;31,"Youth",IF(55&lt;Employee_Sample_Data[[#This Row],[Age]],"Adult","Old"))</f>
        <v>Old</v>
      </c>
      <c r="J957" s="3">
        <v>35242</v>
      </c>
      <c r="K957" s="4">
        <v>48687</v>
      </c>
      <c r="L957" s="5">
        <v>0</v>
      </c>
      <c r="M957" t="s">
        <v>92</v>
      </c>
      <c r="N957" t="s">
        <v>98</v>
      </c>
    </row>
    <row r="958" spans="1:15" x14ac:dyDescent="0.35">
      <c r="A958" s="1" t="s">
        <v>155</v>
      </c>
      <c r="B958" t="s">
        <v>1632</v>
      </c>
      <c r="C958" t="s">
        <v>24</v>
      </c>
      <c r="D958" t="s">
        <v>16</v>
      </c>
      <c r="E958" t="s">
        <v>34</v>
      </c>
      <c r="F958" t="s">
        <v>18</v>
      </c>
      <c r="G958" t="s">
        <v>27</v>
      </c>
      <c r="H958" s="2">
        <v>56</v>
      </c>
      <c r="I958" s="2" t="str">
        <f>IF(Employee_Sample_Data[[#This Row],[Age]]&lt;31,"Youth",IF(55&lt;Employee_Sample_Data[[#This Row],[Age]],"Adult","Old"))</f>
        <v>Adult</v>
      </c>
      <c r="J958" s="3">
        <v>35238</v>
      </c>
      <c r="K958" s="4">
        <v>82806</v>
      </c>
      <c r="L958" s="5">
        <v>0</v>
      </c>
      <c r="M958" t="s">
        <v>20</v>
      </c>
      <c r="N958" t="s">
        <v>21</v>
      </c>
    </row>
    <row r="959" spans="1:15" x14ac:dyDescent="0.35">
      <c r="A959" s="1" t="s">
        <v>753</v>
      </c>
      <c r="B959" t="s">
        <v>754</v>
      </c>
      <c r="C959" t="s">
        <v>78</v>
      </c>
      <c r="D959" t="s">
        <v>68</v>
      </c>
      <c r="E959" t="s">
        <v>17</v>
      </c>
      <c r="F959" t="s">
        <v>18</v>
      </c>
      <c r="G959" t="s">
        <v>35</v>
      </c>
      <c r="H959" s="2">
        <v>51</v>
      </c>
      <c r="I959" s="2" t="str">
        <f>IF(Employee_Sample_Data[[#This Row],[Age]]&lt;31,"Youth",IF(55&lt;Employee_Sample_Data[[#This Row],[Age]],"Adult","Old"))</f>
        <v>Old</v>
      </c>
      <c r="J959" s="3">
        <v>35230</v>
      </c>
      <c r="K959" s="4">
        <v>200246</v>
      </c>
      <c r="L959" s="5">
        <v>0.34</v>
      </c>
      <c r="M959" t="s">
        <v>20</v>
      </c>
      <c r="N959" t="s">
        <v>87</v>
      </c>
    </row>
    <row r="960" spans="1:15" x14ac:dyDescent="0.35">
      <c r="A960" s="1" t="s">
        <v>376</v>
      </c>
      <c r="B960" t="s">
        <v>377</v>
      </c>
      <c r="C960" t="s">
        <v>42</v>
      </c>
      <c r="D960" t="s">
        <v>47</v>
      </c>
      <c r="E960" t="s">
        <v>34</v>
      </c>
      <c r="F960" t="s">
        <v>18</v>
      </c>
      <c r="G960" t="s">
        <v>35</v>
      </c>
      <c r="H960" s="2">
        <v>49</v>
      </c>
      <c r="I960" s="2" t="str">
        <f>IF(Employee_Sample_Data[[#This Row],[Age]]&lt;31,"Youth",IF(55&lt;Employee_Sample_Data[[#This Row],[Age]],"Adult","Old"))</f>
        <v>Old</v>
      </c>
      <c r="J960" s="3">
        <v>35200</v>
      </c>
      <c r="K960" s="4">
        <v>86658</v>
      </c>
      <c r="L960" s="5">
        <v>0</v>
      </c>
      <c r="M960" t="s">
        <v>20</v>
      </c>
      <c r="N960" t="s">
        <v>43</v>
      </c>
    </row>
    <row r="961" spans="1:15" x14ac:dyDescent="0.35">
      <c r="A961" s="1" t="s">
        <v>622</v>
      </c>
      <c r="B961" t="s">
        <v>623</v>
      </c>
      <c r="C961" t="s">
        <v>32</v>
      </c>
      <c r="D961" t="s">
        <v>33</v>
      </c>
      <c r="E961" t="s">
        <v>17</v>
      </c>
      <c r="F961" t="s">
        <v>26</v>
      </c>
      <c r="G961" t="s">
        <v>27</v>
      </c>
      <c r="H961" s="2">
        <v>64</v>
      </c>
      <c r="I961" s="2" t="str">
        <f>IF(Employee_Sample_Data[[#This Row],[Age]]&lt;31,"Youth",IF(55&lt;Employee_Sample_Data[[#This Row],[Age]],"Adult","Old"))</f>
        <v>Adult</v>
      </c>
      <c r="J961" s="3">
        <v>35187</v>
      </c>
      <c r="K961" s="4">
        <v>189933</v>
      </c>
      <c r="L961" s="5">
        <v>0.23</v>
      </c>
      <c r="M961" t="s">
        <v>20</v>
      </c>
      <c r="N961" t="s">
        <v>55</v>
      </c>
    </row>
    <row r="962" spans="1:15" x14ac:dyDescent="0.35">
      <c r="A962" s="1" t="s">
        <v>1508</v>
      </c>
      <c r="B962" t="s">
        <v>1671</v>
      </c>
      <c r="C962" t="s">
        <v>1982</v>
      </c>
      <c r="D962" t="s">
        <v>47</v>
      </c>
      <c r="E962" t="s">
        <v>25</v>
      </c>
      <c r="F962" t="s">
        <v>18</v>
      </c>
      <c r="G962" t="s">
        <v>84</v>
      </c>
      <c r="H962" s="2">
        <v>49</v>
      </c>
      <c r="I962" s="2" t="str">
        <f>IF(Employee_Sample_Data[[#This Row],[Age]]&lt;31,"Youth",IF(55&lt;Employee_Sample_Data[[#This Row],[Age]],"Adult","Old"))</f>
        <v>Old</v>
      </c>
      <c r="J962" s="3">
        <v>35157</v>
      </c>
      <c r="K962" s="4">
        <v>157057</v>
      </c>
      <c r="L962" s="5">
        <v>0.12</v>
      </c>
      <c r="M962" t="s">
        <v>20</v>
      </c>
      <c r="N962" t="s">
        <v>55</v>
      </c>
    </row>
    <row r="963" spans="1:15" x14ac:dyDescent="0.35">
      <c r="A963" s="1" t="s">
        <v>1724</v>
      </c>
      <c r="B963" t="s">
        <v>1725</v>
      </c>
      <c r="C963" t="s">
        <v>174</v>
      </c>
      <c r="D963" t="s">
        <v>68</v>
      </c>
      <c r="E963" t="s">
        <v>17</v>
      </c>
      <c r="F963" t="s">
        <v>26</v>
      </c>
      <c r="G963" t="s">
        <v>35</v>
      </c>
      <c r="H963" s="2">
        <v>59</v>
      </c>
      <c r="I963" s="2" t="str">
        <f>IF(Employee_Sample_Data[[#This Row],[Age]]&lt;31,"Youth",IF(55&lt;Employee_Sample_Data[[#This Row],[Age]],"Adult","Old"))</f>
        <v>Adult</v>
      </c>
      <c r="J963" s="3">
        <v>35153</v>
      </c>
      <c r="K963" s="4">
        <v>62605</v>
      </c>
      <c r="L963" s="5">
        <v>0</v>
      </c>
      <c r="M963" t="s">
        <v>20</v>
      </c>
      <c r="N963" t="s">
        <v>59</v>
      </c>
    </row>
    <row r="964" spans="1:15" x14ac:dyDescent="0.35">
      <c r="A964" s="1" t="s">
        <v>1680</v>
      </c>
      <c r="B964" t="s">
        <v>1681</v>
      </c>
      <c r="C964" t="s">
        <v>298</v>
      </c>
      <c r="D964" t="s">
        <v>16</v>
      </c>
      <c r="E964" t="s">
        <v>25</v>
      </c>
      <c r="F964" t="s">
        <v>18</v>
      </c>
      <c r="G964" t="s">
        <v>35</v>
      </c>
      <c r="H964" s="2">
        <v>57</v>
      </c>
      <c r="I964" s="2" t="str">
        <f>IF(Employee_Sample_Data[[#This Row],[Age]]&lt;31,"Youth",IF(55&lt;Employee_Sample_Data[[#This Row],[Age]],"Adult","Old"))</f>
        <v>Adult</v>
      </c>
      <c r="J964" s="3">
        <v>35113</v>
      </c>
      <c r="K964" s="4">
        <v>75354</v>
      </c>
      <c r="L964" s="5">
        <v>0</v>
      </c>
      <c r="M964" t="s">
        <v>20</v>
      </c>
      <c r="N964" t="s">
        <v>59</v>
      </c>
      <c r="O964" s="3">
        <v>35413</v>
      </c>
    </row>
    <row r="965" spans="1:15" x14ac:dyDescent="0.35">
      <c r="A965" s="1" t="s">
        <v>933</v>
      </c>
      <c r="B965" t="s">
        <v>934</v>
      </c>
      <c r="C965" t="s">
        <v>32</v>
      </c>
      <c r="D965" t="s">
        <v>16</v>
      </c>
      <c r="E965" t="s">
        <v>17</v>
      </c>
      <c r="F965" t="s">
        <v>18</v>
      </c>
      <c r="G965" t="s">
        <v>27</v>
      </c>
      <c r="H965" s="2">
        <v>52</v>
      </c>
      <c r="I965" s="2" t="str">
        <f>IF(Employee_Sample_Data[[#This Row],[Age]]&lt;31,"Youth",IF(55&lt;Employee_Sample_Data[[#This Row],[Age]],"Adult","Old"))</f>
        <v>Old</v>
      </c>
      <c r="J965" s="3">
        <v>35109</v>
      </c>
      <c r="K965" s="4">
        <v>159724</v>
      </c>
      <c r="L965" s="5">
        <v>0.23</v>
      </c>
      <c r="M965" t="s">
        <v>28</v>
      </c>
      <c r="N965" t="s">
        <v>113</v>
      </c>
    </row>
    <row r="966" spans="1:15" x14ac:dyDescent="0.35">
      <c r="A966" s="1" t="s">
        <v>285</v>
      </c>
      <c r="B966" t="s">
        <v>286</v>
      </c>
      <c r="C966" t="s">
        <v>276</v>
      </c>
      <c r="D966" t="s">
        <v>68</v>
      </c>
      <c r="E966" t="s">
        <v>48</v>
      </c>
      <c r="F966" t="s">
        <v>18</v>
      </c>
      <c r="G966" t="s">
        <v>35</v>
      </c>
      <c r="H966" s="2">
        <v>51</v>
      </c>
      <c r="I966" s="2" t="str">
        <f>IF(Employee_Sample_Data[[#This Row],[Age]]&lt;31,"Youth",IF(55&lt;Employee_Sample_Data[[#This Row],[Age]],"Adult","Old"))</f>
        <v>Old</v>
      </c>
      <c r="J966" s="3">
        <v>35055</v>
      </c>
      <c r="K966" s="4">
        <v>96475</v>
      </c>
      <c r="L966" s="5">
        <v>0</v>
      </c>
      <c r="M966" t="s">
        <v>20</v>
      </c>
      <c r="N966" t="s">
        <v>59</v>
      </c>
    </row>
    <row r="967" spans="1:15" x14ac:dyDescent="0.35">
      <c r="A967" s="1" t="s">
        <v>40</v>
      </c>
      <c r="B967" t="s">
        <v>41</v>
      </c>
      <c r="C967" t="s">
        <v>42</v>
      </c>
      <c r="D967" t="s">
        <v>33</v>
      </c>
      <c r="E967" t="s">
        <v>25</v>
      </c>
      <c r="F967" t="s">
        <v>26</v>
      </c>
      <c r="G967" t="s">
        <v>27</v>
      </c>
      <c r="H967" s="2">
        <v>55</v>
      </c>
      <c r="I967" s="2" t="str">
        <f>IF(Employee_Sample_Data[[#This Row],[Age]]&lt;31,"Youth",IF(55&lt;Employee_Sample_Data[[#This Row],[Age]],"Adult","Old"))</f>
        <v>Old</v>
      </c>
      <c r="J967" s="3">
        <v>35023</v>
      </c>
      <c r="K967" s="4">
        <v>95409</v>
      </c>
      <c r="L967" s="5">
        <v>0</v>
      </c>
      <c r="M967" t="s">
        <v>20</v>
      </c>
      <c r="N967" t="s">
        <v>43</v>
      </c>
    </row>
    <row r="968" spans="1:15" x14ac:dyDescent="0.35">
      <c r="A968" s="1" t="s">
        <v>364</v>
      </c>
      <c r="B968" t="s">
        <v>365</v>
      </c>
      <c r="C968" t="s">
        <v>51</v>
      </c>
      <c r="D968" t="s">
        <v>64</v>
      </c>
      <c r="E968" t="s">
        <v>25</v>
      </c>
      <c r="F968" t="s">
        <v>26</v>
      </c>
      <c r="G968" t="s">
        <v>27</v>
      </c>
      <c r="H968" s="2">
        <v>55</v>
      </c>
      <c r="I968" s="2" t="str">
        <f>IF(Employee_Sample_Data[[#This Row],[Age]]&lt;31,"Youth",IF(55&lt;Employee_Sample_Data[[#This Row],[Age]],"Adult","Old"))</f>
        <v>Old</v>
      </c>
      <c r="J968" s="3">
        <v>35019</v>
      </c>
      <c r="K968" s="4">
        <v>125936</v>
      </c>
      <c r="L968" s="5">
        <v>0.08</v>
      </c>
      <c r="M968" t="s">
        <v>28</v>
      </c>
      <c r="N968" t="s">
        <v>29</v>
      </c>
    </row>
    <row r="969" spans="1:15" x14ac:dyDescent="0.35">
      <c r="A969" s="1" t="s">
        <v>913</v>
      </c>
      <c r="B969" t="s">
        <v>914</v>
      </c>
      <c r="C969" t="s">
        <v>32</v>
      </c>
      <c r="D969" t="s">
        <v>47</v>
      </c>
      <c r="E969" t="s">
        <v>25</v>
      </c>
      <c r="F969" t="s">
        <v>18</v>
      </c>
      <c r="G969" t="s">
        <v>35</v>
      </c>
      <c r="H969" s="2">
        <v>55</v>
      </c>
      <c r="I969" s="2" t="str">
        <f>IF(Employee_Sample_Data[[#This Row],[Age]]&lt;31,"Youth",IF(55&lt;Employee_Sample_Data[[#This Row],[Age]],"Adult","Old"))</f>
        <v>Old</v>
      </c>
      <c r="J969" s="3">
        <v>35001</v>
      </c>
      <c r="K969" s="4">
        <v>153271</v>
      </c>
      <c r="L969" s="5">
        <v>0.15</v>
      </c>
      <c r="M969" t="s">
        <v>20</v>
      </c>
      <c r="N969" t="s">
        <v>59</v>
      </c>
    </row>
    <row r="970" spans="1:15" x14ac:dyDescent="0.35">
      <c r="A970" s="1" t="s">
        <v>614</v>
      </c>
      <c r="B970" t="s">
        <v>615</v>
      </c>
      <c r="C970" t="s">
        <v>174</v>
      </c>
      <c r="D970" t="s">
        <v>68</v>
      </c>
      <c r="E970" t="s">
        <v>17</v>
      </c>
      <c r="F970" t="s">
        <v>18</v>
      </c>
      <c r="G970" t="s">
        <v>35</v>
      </c>
      <c r="H970" s="2">
        <v>58</v>
      </c>
      <c r="I970" s="2" t="str">
        <f>IF(Employee_Sample_Data[[#This Row],[Age]]&lt;31,"Youth",IF(55&lt;Employee_Sample_Data[[#This Row],[Age]],"Adult","Old"))</f>
        <v>Adult</v>
      </c>
      <c r="J970" s="3">
        <v>34999</v>
      </c>
      <c r="K970" s="4">
        <v>70189</v>
      </c>
      <c r="L970" s="5">
        <v>0</v>
      </c>
      <c r="M970" t="s">
        <v>20</v>
      </c>
      <c r="N970" t="s">
        <v>87</v>
      </c>
    </row>
    <row r="971" spans="1:15" x14ac:dyDescent="0.35">
      <c r="A971" s="1" t="s">
        <v>970</v>
      </c>
      <c r="B971" t="s">
        <v>971</v>
      </c>
      <c r="C971" t="s">
        <v>32</v>
      </c>
      <c r="D971" t="s">
        <v>68</v>
      </c>
      <c r="E971" t="s">
        <v>34</v>
      </c>
      <c r="F971" t="s">
        <v>26</v>
      </c>
      <c r="G971" t="s">
        <v>27</v>
      </c>
      <c r="H971" s="2">
        <v>64</v>
      </c>
      <c r="I971" s="2" t="str">
        <f>IF(Employee_Sample_Data[[#This Row],[Age]]&lt;31,"Youth",IF(55&lt;Employee_Sample_Data[[#This Row],[Age]],"Adult","Old"))</f>
        <v>Adult</v>
      </c>
      <c r="J971" s="3">
        <v>34940</v>
      </c>
      <c r="K971" s="4">
        <v>158787</v>
      </c>
      <c r="L971" s="5">
        <v>0.18</v>
      </c>
      <c r="M971" t="s">
        <v>28</v>
      </c>
      <c r="N971" t="s">
        <v>133</v>
      </c>
    </row>
    <row r="972" spans="1:15" x14ac:dyDescent="0.35">
      <c r="A972" s="1" t="s">
        <v>709</v>
      </c>
      <c r="B972" t="s">
        <v>710</v>
      </c>
      <c r="C972" t="s">
        <v>180</v>
      </c>
      <c r="D972" t="s">
        <v>68</v>
      </c>
      <c r="E972" t="s">
        <v>48</v>
      </c>
      <c r="F972" t="s">
        <v>18</v>
      </c>
      <c r="G972" t="s">
        <v>27</v>
      </c>
      <c r="H972" s="2">
        <v>55</v>
      </c>
      <c r="I972" s="2" t="str">
        <f>IF(Employee_Sample_Data[[#This Row],[Age]]&lt;31,"Youth",IF(55&lt;Employee_Sample_Data[[#This Row],[Age]],"Adult","Old"))</f>
        <v>Old</v>
      </c>
      <c r="J972" s="3">
        <v>34915</v>
      </c>
      <c r="K972" s="4">
        <v>80701</v>
      </c>
      <c r="L972" s="5">
        <v>0</v>
      </c>
      <c r="M972" t="s">
        <v>20</v>
      </c>
      <c r="N972" t="s">
        <v>36</v>
      </c>
      <c r="O972" s="3">
        <v>38456</v>
      </c>
    </row>
    <row r="973" spans="1:15" x14ac:dyDescent="0.35">
      <c r="A973" s="1" t="s">
        <v>903</v>
      </c>
      <c r="B973" t="s">
        <v>904</v>
      </c>
      <c r="C973" t="s">
        <v>54</v>
      </c>
      <c r="D973" t="s">
        <v>58</v>
      </c>
      <c r="E973" t="s">
        <v>48</v>
      </c>
      <c r="F973" t="s">
        <v>18</v>
      </c>
      <c r="G973" t="s">
        <v>84</v>
      </c>
      <c r="H973" s="2">
        <v>56</v>
      </c>
      <c r="I973" s="2" t="str">
        <f>IF(Employee_Sample_Data[[#This Row],[Age]]&lt;31,"Youth",IF(55&lt;Employee_Sample_Data[[#This Row],[Age]],"Adult","Old"))</f>
        <v>Adult</v>
      </c>
      <c r="J973" s="3">
        <v>34802</v>
      </c>
      <c r="K973" s="4">
        <v>50857</v>
      </c>
      <c r="L973" s="5">
        <v>0</v>
      </c>
      <c r="M973" t="s">
        <v>92</v>
      </c>
      <c r="N973" t="s">
        <v>93</v>
      </c>
    </row>
    <row r="974" spans="1:15" x14ac:dyDescent="0.35">
      <c r="A974" s="1" t="s">
        <v>539</v>
      </c>
      <c r="B974" t="s">
        <v>540</v>
      </c>
      <c r="C974" t="s">
        <v>51</v>
      </c>
      <c r="D974" t="s">
        <v>33</v>
      </c>
      <c r="E974" t="s">
        <v>34</v>
      </c>
      <c r="F974" t="s">
        <v>26</v>
      </c>
      <c r="G974" t="s">
        <v>19</v>
      </c>
      <c r="H974" s="2">
        <v>51</v>
      </c>
      <c r="I974" s="2" t="str">
        <f>IF(Employee_Sample_Data[[#This Row],[Age]]&lt;31,"Youth",IF(55&lt;Employee_Sample_Data[[#This Row],[Age]],"Adult","Old"))</f>
        <v>Old</v>
      </c>
      <c r="J974" s="3">
        <v>34746</v>
      </c>
      <c r="K974" s="4">
        <v>125375</v>
      </c>
      <c r="L974" s="5">
        <v>0.09</v>
      </c>
      <c r="M974" t="s">
        <v>20</v>
      </c>
      <c r="N974" t="s">
        <v>36</v>
      </c>
    </row>
    <row r="975" spans="1:15" x14ac:dyDescent="0.35">
      <c r="A975" s="1" t="s">
        <v>1125</v>
      </c>
      <c r="B975" t="s">
        <v>1126</v>
      </c>
      <c r="C975" t="s">
        <v>206</v>
      </c>
      <c r="D975" t="s">
        <v>16</v>
      </c>
      <c r="E975" t="s">
        <v>48</v>
      </c>
      <c r="F975" t="s">
        <v>26</v>
      </c>
      <c r="G975" t="s">
        <v>27</v>
      </c>
      <c r="H975" s="2">
        <v>55</v>
      </c>
      <c r="I975" s="2" t="str">
        <f>IF(Employee_Sample_Data[[#This Row],[Age]]&lt;31,"Youth",IF(55&lt;Employee_Sample_Data[[#This Row],[Age]],"Adult","Old"))</f>
        <v>Old</v>
      </c>
      <c r="J975" s="3">
        <v>34692</v>
      </c>
      <c r="K975" s="4">
        <v>99774</v>
      </c>
      <c r="L975" s="5">
        <v>0</v>
      </c>
      <c r="M975" t="s">
        <v>20</v>
      </c>
      <c r="N975" t="s">
        <v>59</v>
      </c>
    </row>
    <row r="976" spans="1:15" x14ac:dyDescent="0.35">
      <c r="A976" s="1" t="s">
        <v>735</v>
      </c>
      <c r="B976" t="s">
        <v>736</v>
      </c>
      <c r="C976" t="s">
        <v>247</v>
      </c>
      <c r="D976" t="s">
        <v>16</v>
      </c>
      <c r="E976" t="s">
        <v>25</v>
      </c>
      <c r="F976" t="s">
        <v>26</v>
      </c>
      <c r="G976" t="s">
        <v>35</v>
      </c>
      <c r="H976" s="2">
        <v>54</v>
      </c>
      <c r="I976" s="2" t="str">
        <f>IF(Employee_Sample_Data[[#This Row],[Age]]&lt;31,"Youth",IF(55&lt;Employee_Sample_Data[[#This Row],[Age]],"Adult","Old"))</f>
        <v>Old</v>
      </c>
      <c r="J976" s="3">
        <v>34631</v>
      </c>
      <c r="K976" s="4">
        <v>87216</v>
      </c>
      <c r="L976" s="5">
        <v>0</v>
      </c>
      <c r="M976" t="s">
        <v>20</v>
      </c>
      <c r="N976" t="s">
        <v>55</v>
      </c>
    </row>
    <row r="977" spans="1:15" x14ac:dyDescent="0.35">
      <c r="A977" s="1" t="s">
        <v>1373</v>
      </c>
      <c r="B977" t="s">
        <v>1374</v>
      </c>
      <c r="C977" t="s">
        <v>42</v>
      </c>
      <c r="D977" t="s">
        <v>47</v>
      </c>
      <c r="E977" t="s">
        <v>48</v>
      </c>
      <c r="F977" t="s">
        <v>18</v>
      </c>
      <c r="G977" t="s">
        <v>84</v>
      </c>
      <c r="H977" s="2">
        <v>52</v>
      </c>
      <c r="I977" s="2" t="str">
        <f>IF(Employee_Sample_Data[[#This Row],[Age]]&lt;31,"Youth",IF(55&lt;Employee_Sample_Data[[#This Row],[Age]],"Adult","Old"))</f>
        <v>Old</v>
      </c>
      <c r="J977" s="3">
        <v>34623</v>
      </c>
      <c r="K977" s="4">
        <v>93103</v>
      </c>
      <c r="L977" s="5">
        <v>0</v>
      </c>
      <c r="M977" t="s">
        <v>20</v>
      </c>
      <c r="N977" t="s">
        <v>43</v>
      </c>
    </row>
    <row r="978" spans="1:15" x14ac:dyDescent="0.35">
      <c r="A978" s="1" t="s">
        <v>1184</v>
      </c>
      <c r="B978" t="s">
        <v>1185</v>
      </c>
      <c r="C978" t="s">
        <v>276</v>
      </c>
      <c r="D978" t="s">
        <v>68</v>
      </c>
      <c r="E978" t="s">
        <v>34</v>
      </c>
      <c r="F978" t="s">
        <v>26</v>
      </c>
      <c r="G978" t="s">
        <v>84</v>
      </c>
      <c r="H978" s="2">
        <v>62</v>
      </c>
      <c r="I978" s="2" t="str">
        <f>IF(Employee_Sample_Data[[#This Row],[Age]]&lt;31,"Youth",IF(55&lt;Employee_Sample_Data[[#This Row],[Age]],"Adult","Old"))</f>
        <v>Adult</v>
      </c>
      <c r="J978" s="3">
        <v>34616</v>
      </c>
      <c r="K978" s="4">
        <v>98230</v>
      </c>
      <c r="L978" s="5">
        <v>0</v>
      </c>
      <c r="M978" t="s">
        <v>20</v>
      </c>
      <c r="N978" t="s">
        <v>55</v>
      </c>
    </row>
    <row r="979" spans="1:15" x14ac:dyDescent="0.35">
      <c r="A979" s="1" t="s">
        <v>968</v>
      </c>
      <c r="B979" t="s">
        <v>1905</v>
      </c>
      <c r="C979" t="s">
        <v>32</v>
      </c>
      <c r="D979" t="s">
        <v>64</v>
      </c>
      <c r="E979" t="s">
        <v>25</v>
      </c>
      <c r="F979" t="s">
        <v>18</v>
      </c>
      <c r="G979" t="s">
        <v>35</v>
      </c>
      <c r="H979" s="2">
        <v>54</v>
      </c>
      <c r="I979" s="2" t="str">
        <f>IF(Employee_Sample_Data[[#This Row],[Age]]&lt;31,"Youth",IF(55&lt;Employee_Sample_Data[[#This Row],[Age]],"Adult","Old"))</f>
        <v>Old</v>
      </c>
      <c r="J979" s="3">
        <v>34603</v>
      </c>
      <c r="K979" s="4">
        <v>162978</v>
      </c>
      <c r="L979" s="5">
        <v>0.17</v>
      </c>
      <c r="M979" t="s">
        <v>20</v>
      </c>
      <c r="N979" t="s">
        <v>55</v>
      </c>
      <c r="O979" s="3">
        <v>38131</v>
      </c>
    </row>
    <row r="980" spans="1:15" x14ac:dyDescent="0.35">
      <c r="A980" s="1" t="s">
        <v>423</v>
      </c>
      <c r="B980" t="s">
        <v>424</v>
      </c>
      <c r="C980" t="s">
        <v>51</v>
      </c>
      <c r="D980" t="s">
        <v>79</v>
      </c>
      <c r="E980" t="s">
        <v>17</v>
      </c>
      <c r="F980" t="s">
        <v>26</v>
      </c>
      <c r="G980" t="s">
        <v>27</v>
      </c>
      <c r="H980" s="2">
        <v>55</v>
      </c>
      <c r="I980" s="2" t="str">
        <f>IF(Employee_Sample_Data[[#This Row],[Age]]&lt;31,"Youth",IF(55&lt;Employee_Sample_Data[[#This Row],[Age]],"Adult","Old"))</f>
        <v>Old</v>
      </c>
      <c r="J980" s="3">
        <v>34595</v>
      </c>
      <c r="K980" s="4">
        <v>102270</v>
      </c>
      <c r="L980" s="5">
        <v>0.1</v>
      </c>
      <c r="M980" t="s">
        <v>20</v>
      </c>
      <c r="N980" t="s">
        <v>36</v>
      </c>
    </row>
    <row r="981" spans="1:15" x14ac:dyDescent="0.35">
      <c r="A981" s="1" t="s">
        <v>756</v>
      </c>
      <c r="B981" t="s">
        <v>757</v>
      </c>
      <c r="C981" t="s">
        <v>42</v>
      </c>
      <c r="D981" t="s">
        <v>58</v>
      </c>
      <c r="E981" t="s">
        <v>17</v>
      </c>
      <c r="F981" t="s">
        <v>26</v>
      </c>
      <c r="G981" t="s">
        <v>84</v>
      </c>
      <c r="H981" s="2">
        <v>58</v>
      </c>
      <c r="I981" s="2" t="str">
        <f>IF(Employee_Sample_Data[[#This Row],[Age]]&lt;31,"Youth",IF(55&lt;Employee_Sample_Data[[#This Row],[Age]],"Adult","Old"))</f>
        <v>Adult</v>
      </c>
      <c r="J981" s="3">
        <v>34592</v>
      </c>
      <c r="K981" s="4">
        <v>98769</v>
      </c>
      <c r="L981" s="5">
        <v>0</v>
      </c>
      <c r="M981" t="s">
        <v>92</v>
      </c>
      <c r="N981" t="s">
        <v>98</v>
      </c>
      <c r="O981" s="3">
        <v>42646</v>
      </c>
    </row>
    <row r="982" spans="1:15" x14ac:dyDescent="0.35">
      <c r="A982" s="1" t="s">
        <v>1102</v>
      </c>
      <c r="B982" t="s">
        <v>1103</v>
      </c>
      <c r="C982" t="s">
        <v>441</v>
      </c>
      <c r="D982" t="s">
        <v>16</v>
      </c>
      <c r="E982" t="s">
        <v>17</v>
      </c>
      <c r="F982" t="s">
        <v>18</v>
      </c>
      <c r="G982" t="s">
        <v>84</v>
      </c>
      <c r="H982" s="2">
        <v>55</v>
      </c>
      <c r="I982" s="2" t="str">
        <f>IF(Employee_Sample_Data[[#This Row],[Age]]&lt;31,"Youth",IF(55&lt;Employee_Sample_Data[[#This Row],[Age]],"Adult","Old"))</f>
        <v>Old</v>
      </c>
      <c r="J982" s="3">
        <v>34576</v>
      </c>
      <c r="K982" s="4">
        <v>73955</v>
      </c>
      <c r="L982" s="5">
        <v>0</v>
      </c>
      <c r="M982" t="s">
        <v>20</v>
      </c>
      <c r="N982" t="s">
        <v>43</v>
      </c>
    </row>
    <row r="983" spans="1:15" x14ac:dyDescent="0.35">
      <c r="A983" s="1" t="s">
        <v>245</v>
      </c>
      <c r="B983" t="s">
        <v>391</v>
      </c>
      <c r="C983" t="s">
        <v>142</v>
      </c>
      <c r="D983" t="s">
        <v>64</v>
      </c>
      <c r="E983" t="s">
        <v>17</v>
      </c>
      <c r="F983" t="s">
        <v>18</v>
      </c>
      <c r="G983" t="s">
        <v>27</v>
      </c>
      <c r="H983" s="2">
        <v>58</v>
      </c>
      <c r="I983" s="2" t="str">
        <f>IF(Employee_Sample_Data[[#This Row],[Age]]&lt;31,"Youth",IF(55&lt;Employee_Sample_Data[[#This Row],[Age]],"Adult","Old"))</f>
        <v>Adult</v>
      </c>
      <c r="J983" s="3">
        <v>34567</v>
      </c>
      <c r="K983" s="4">
        <v>93102</v>
      </c>
      <c r="L983" s="5">
        <v>0</v>
      </c>
      <c r="M983" t="s">
        <v>20</v>
      </c>
      <c r="N983" t="s">
        <v>21</v>
      </c>
      <c r="O983" s="3">
        <v>41621</v>
      </c>
    </row>
    <row r="984" spans="1:15" x14ac:dyDescent="0.35">
      <c r="A984" s="1" t="s">
        <v>963</v>
      </c>
      <c r="B984" t="s">
        <v>964</v>
      </c>
      <c r="C984" t="s">
        <v>112</v>
      </c>
      <c r="D984" t="s">
        <v>68</v>
      </c>
      <c r="E984" t="s">
        <v>34</v>
      </c>
      <c r="F984" t="s">
        <v>18</v>
      </c>
      <c r="G984" t="s">
        <v>35</v>
      </c>
      <c r="H984" s="2">
        <v>64</v>
      </c>
      <c r="I984" s="2" t="str">
        <f>IF(Employee_Sample_Data[[#This Row],[Age]]&lt;31,"Youth",IF(55&lt;Employee_Sample_Data[[#This Row],[Age]],"Adult","Old"))</f>
        <v>Adult</v>
      </c>
      <c r="J984" s="3">
        <v>34505</v>
      </c>
      <c r="K984" s="4">
        <v>109456</v>
      </c>
      <c r="L984" s="5">
        <v>0.1</v>
      </c>
      <c r="M984" t="s">
        <v>20</v>
      </c>
      <c r="N984" t="s">
        <v>36</v>
      </c>
    </row>
    <row r="985" spans="1:15" x14ac:dyDescent="0.35">
      <c r="A985" s="1" t="s">
        <v>499</v>
      </c>
      <c r="B985" t="s">
        <v>500</v>
      </c>
      <c r="C985" t="s">
        <v>51</v>
      </c>
      <c r="D985" t="s">
        <v>16</v>
      </c>
      <c r="E985" t="s">
        <v>48</v>
      </c>
      <c r="F985" t="s">
        <v>26</v>
      </c>
      <c r="G985" t="s">
        <v>27</v>
      </c>
      <c r="H985" s="2">
        <v>51</v>
      </c>
      <c r="I985" s="2" t="str">
        <f>IF(Employee_Sample_Data[[#This Row],[Age]]&lt;31,"Youth",IF(55&lt;Employee_Sample_Data[[#This Row],[Age]],"Adult","Old"))</f>
        <v>Old</v>
      </c>
      <c r="J985" s="3">
        <v>34388</v>
      </c>
      <c r="K985" s="4">
        <v>122802</v>
      </c>
      <c r="L985" s="5">
        <v>0.05</v>
      </c>
      <c r="M985" t="s">
        <v>28</v>
      </c>
      <c r="N985" t="s">
        <v>73</v>
      </c>
    </row>
    <row r="986" spans="1:15" x14ac:dyDescent="0.35">
      <c r="A986" s="1" t="s">
        <v>591</v>
      </c>
      <c r="B986" t="s">
        <v>900</v>
      </c>
      <c r="C986" t="s">
        <v>42</v>
      </c>
      <c r="D986" t="s">
        <v>47</v>
      </c>
      <c r="E986" t="s">
        <v>17</v>
      </c>
      <c r="F986" t="s">
        <v>26</v>
      </c>
      <c r="G986" t="s">
        <v>27</v>
      </c>
      <c r="H986" s="2">
        <v>52</v>
      </c>
      <c r="I986" s="2" t="str">
        <f>IF(Employee_Sample_Data[[#This Row],[Age]]&lt;31,"Youth",IF(55&lt;Employee_Sample_Data[[#This Row],[Age]],"Adult","Old"))</f>
        <v>Old</v>
      </c>
      <c r="J986" s="3">
        <v>34383</v>
      </c>
      <c r="K986" s="4">
        <v>99624</v>
      </c>
      <c r="L986" s="5">
        <v>0</v>
      </c>
      <c r="M986" t="s">
        <v>20</v>
      </c>
      <c r="N986" t="s">
        <v>21</v>
      </c>
    </row>
    <row r="987" spans="1:15" x14ac:dyDescent="0.35">
      <c r="A987" s="1" t="s">
        <v>138</v>
      </c>
      <c r="B987" t="s">
        <v>139</v>
      </c>
      <c r="C987" t="s">
        <v>130</v>
      </c>
      <c r="D987" t="s">
        <v>16</v>
      </c>
      <c r="E987" t="s">
        <v>48</v>
      </c>
      <c r="F987" t="s">
        <v>18</v>
      </c>
      <c r="G987" t="s">
        <v>84</v>
      </c>
      <c r="H987" s="2">
        <v>57</v>
      </c>
      <c r="I987" s="2" t="str">
        <f>IF(Employee_Sample_Data[[#This Row],[Age]]&lt;31,"Youth",IF(55&lt;Employee_Sample_Data[[#This Row],[Age]],"Adult","Old"))</f>
        <v>Adult</v>
      </c>
      <c r="J987" s="3">
        <v>34337</v>
      </c>
      <c r="K987" s="4">
        <v>82872</v>
      </c>
      <c r="L987" s="5">
        <v>0</v>
      </c>
      <c r="M987" t="s">
        <v>92</v>
      </c>
      <c r="N987" t="s">
        <v>93</v>
      </c>
    </row>
    <row r="988" spans="1:15" x14ac:dyDescent="0.35">
      <c r="A988" s="1" t="s">
        <v>1906</v>
      </c>
      <c r="B988" t="s">
        <v>1907</v>
      </c>
      <c r="C988" t="s">
        <v>371</v>
      </c>
      <c r="D988" t="s">
        <v>16</v>
      </c>
      <c r="E988" t="s">
        <v>34</v>
      </c>
      <c r="F988" t="s">
        <v>26</v>
      </c>
      <c r="G988" t="s">
        <v>84</v>
      </c>
      <c r="H988" s="2">
        <v>55</v>
      </c>
      <c r="I988" s="2" t="str">
        <f>IF(Employee_Sample_Data[[#This Row],[Age]]&lt;31,"Youth",IF(55&lt;Employee_Sample_Data[[#This Row],[Age]],"Adult","Old"))</f>
        <v>Old</v>
      </c>
      <c r="J988" s="3">
        <v>34290</v>
      </c>
      <c r="K988" s="4">
        <v>80170</v>
      </c>
      <c r="L988" s="5">
        <v>0</v>
      </c>
      <c r="M988" t="s">
        <v>20</v>
      </c>
      <c r="N988" t="s">
        <v>55</v>
      </c>
    </row>
    <row r="989" spans="1:15" x14ac:dyDescent="0.35">
      <c r="A989" s="1" t="s">
        <v>257</v>
      </c>
      <c r="B989" t="s">
        <v>1872</v>
      </c>
      <c r="C989" t="s">
        <v>32</v>
      </c>
      <c r="D989" t="s">
        <v>64</v>
      </c>
      <c r="E989" t="s">
        <v>34</v>
      </c>
      <c r="F989" t="s">
        <v>18</v>
      </c>
      <c r="G989" t="s">
        <v>84</v>
      </c>
      <c r="H989" s="2">
        <v>52</v>
      </c>
      <c r="I989" s="2" t="str">
        <f>IF(Employee_Sample_Data[[#This Row],[Age]]&lt;31,"Youth",IF(55&lt;Employee_Sample_Data[[#This Row],[Age]],"Adult","Old"))</f>
        <v>Old</v>
      </c>
      <c r="J989" s="3">
        <v>34209</v>
      </c>
      <c r="K989" s="4">
        <v>177443</v>
      </c>
      <c r="L989" s="5">
        <v>0.25</v>
      </c>
      <c r="M989" t="s">
        <v>92</v>
      </c>
      <c r="N989" t="s">
        <v>217</v>
      </c>
    </row>
    <row r="990" spans="1:15" x14ac:dyDescent="0.35">
      <c r="A990" s="1" t="s">
        <v>482</v>
      </c>
      <c r="B990" t="s">
        <v>483</v>
      </c>
      <c r="C990" t="s">
        <v>484</v>
      </c>
      <c r="D990" t="s">
        <v>16</v>
      </c>
      <c r="E990" t="s">
        <v>48</v>
      </c>
      <c r="F990" t="s">
        <v>26</v>
      </c>
      <c r="G990" t="s">
        <v>35</v>
      </c>
      <c r="H990" s="2">
        <v>58</v>
      </c>
      <c r="I990" s="2" t="str">
        <f>IF(Employee_Sample_Data[[#This Row],[Age]]&lt;31,"Youth",IF(55&lt;Employee_Sample_Data[[#This Row],[Age]],"Adult","Old"))</f>
        <v>Adult</v>
      </c>
      <c r="J990" s="3">
        <v>34176</v>
      </c>
      <c r="K990" s="4">
        <v>69260</v>
      </c>
      <c r="L990" s="5">
        <v>0</v>
      </c>
      <c r="M990" t="s">
        <v>20</v>
      </c>
      <c r="N990" t="s">
        <v>43</v>
      </c>
    </row>
    <row r="991" spans="1:15" x14ac:dyDescent="0.35">
      <c r="A991" s="1" t="s">
        <v>1546</v>
      </c>
      <c r="B991" t="s">
        <v>1547</v>
      </c>
      <c r="C991" t="s">
        <v>51</v>
      </c>
      <c r="D991" t="s">
        <v>64</v>
      </c>
      <c r="E991" t="s">
        <v>25</v>
      </c>
      <c r="F991" t="s">
        <v>26</v>
      </c>
      <c r="G991" t="s">
        <v>35</v>
      </c>
      <c r="H991" s="2">
        <v>64</v>
      </c>
      <c r="I991" s="2" t="str">
        <f>IF(Employee_Sample_Data[[#This Row],[Age]]&lt;31,"Youth",IF(55&lt;Employee_Sample_Data[[#This Row],[Age]],"Adult","Old"))</f>
        <v>Adult</v>
      </c>
      <c r="J991" s="3">
        <v>33964</v>
      </c>
      <c r="K991" s="4">
        <v>104668</v>
      </c>
      <c r="L991" s="5">
        <v>0.08</v>
      </c>
      <c r="M991" t="s">
        <v>20</v>
      </c>
      <c r="N991" t="s">
        <v>87</v>
      </c>
    </row>
    <row r="992" spans="1:15" x14ac:dyDescent="0.35">
      <c r="A992" s="1" t="s">
        <v>1433</v>
      </c>
      <c r="B992" t="s">
        <v>1434</v>
      </c>
      <c r="C992" t="s">
        <v>51</v>
      </c>
      <c r="D992" t="s">
        <v>79</v>
      </c>
      <c r="E992" t="s">
        <v>17</v>
      </c>
      <c r="F992" t="s">
        <v>18</v>
      </c>
      <c r="G992" t="s">
        <v>19</v>
      </c>
      <c r="H992" s="2">
        <v>55</v>
      </c>
      <c r="I992" s="2" t="str">
        <f>IF(Employee_Sample_Data[[#This Row],[Age]]&lt;31,"Youth",IF(55&lt;Employee_Sample_Data[[#This Row],[Age]],"Adult","Old"))</f>
        <v>Old</v>
      </c>
      <c r="J992" s="3">
        <v>33958</v>
      </c>
      <c r="K992" s="4">
        <v>113950</v>
      </c>
      <c r="L992" s="5">
        <v>0.09</v>
      </c>
      <c r="M992" t="s">
        <v>20</v>
      </c>
      <c r="N992" t="s">
        <v>55</v>
      </c>
    </row>
    <row r="993" spans="1:15" x14ac:dyDescent="0.35">
      <c r="A993" s="1" t="s">
        <v>1179</v>
      </c>
      <c r="B993" t="s">
        <v>1180</v>
      </c>
      <c r="C993" t="s">
        <v>174</v>
      </c>
      <c r="D993" t="s">
        <v>68</v>
      </c>
      <c r="E993" t="s">
        <v>25</v>
      </c>
      <c r="F993" t="s">
        <v>26</v>
      </c>
      <c r="G993" t="s">
        <v>27</v>
      </c>
      <c r="H993" s="2">
        <v>60</v>
      </c>
      <c r="I993" s="2" t="str">
        <f>IF(Employee_Sample_Data[[#This Row],[Age]]&lt;31,"Youth",IF(55&lt;Employee_Sample_Data[[#This Row],[Age]],"Adult","Old"))</f>
        <v>Adult</v>
      </c>
      <c r="J993" s="3">
        <v>33890</v>
      </c>
      <c r="K993" s="4">
        <v>88213</v>
      </c>
      <c r="L993" s="5">
        <v>0</v>
      </c>
      <c r="M993" t="s">
        <v>28</v>
      </c>
      <c r="N993" t="s">
        <v>29</v>
      </c>
    </row>
    <row r="994" spans="1:15" x14ac:dyDescent="0.35">
      <c r="A994" s="1" t="s">
        <v>585</v>
      </c>
      <c r="B994" t="s">
        <v>586</v>
      </c>
      <c r="C994" t="s">
        <v>222</v>
      </c>
      <c r="D994" t="s">
        <v>68</v>
      </c>
      <c r="E994" t="s">
        <v>48</v>
      </c>
      <c r="F994" t="s">
        <v>26</v>
      </c>
      <c r="G994" t="s">
        <v>84</v>
      </c>
      <c r="H994" s="2">
        <v>64</v>
      </c>
      <c r="I994" s="2" t="str">
        <f>IF(Employee_Sample_Data[[#This Row],[Age]]&lt;31,"Youth",IF(55&lt;Employee_Sample_Data[[#This Row],[Age]],"Adult","Old"))</f>
        <v>Adult</v>
      </c>
      <c r="J994" s="3">
        <v>33875</v>
      </c>
      <c r="K994" s="4">
        <v>70778</v>
      </c>
      <c r="L994" s="5">
        <v>0</v>
      </c>
      <c r="M994" t="s">
        <v>20</v>
      </c>
      <c r="N994" t="s">
        <v>59</v>
      </c>
    </row>
    <row r="995" spans="1:15" x14ac:dyDescent="0.35">
      <c r="A995" s="1" t="s">
        <v>1483</v>
      </c>
      <c r="B995" t="s">
        <v>1484</v>
      </c>
      <c r="C995" t="s">
        <v>371</v>
      </c>
      <c r="D995" t="s">
        <v>16</v>
      </c>
      <c r="E995" t="s">
        <v>48</v>
      </c>
      <c r="F995" t="s">
        <v>26</v>
      </c>
      <c r="G995" t="s">
        <v>35</v>
      </c>
      <c r="H995" s="2">
        <v>54</v>
      </c>
      <c r="I995" s="2" t="str">
        <f>IF(Employee_Sample_Data[[#This Row],[Age]]&lt;31,"Youth",IF(55&lt;Employee_Sample_Data[[#This Row],[Age]],"Adult","Old"))</f>
        <v>Old</v>
      </c>
      <c r="J995" s="3">
        <v>33785</v>
      </c>
      <c r="K995" s="4">
        <v>63196</v>
      </c>
      <c r="L995" s="5">
        <v>0</v>
      </c>
      <c r="M995" t="s">
        <v>20</v>
      </c>
      <c r="N995" t="s">
        <v>36</v>
      </c>
      <c r="O995" s="3">
        <v>41938</v>
      </c>
    </row>
    <row r="996" spans="1:15" x14ac:dyDescent="0.35">
      <c r="A996" s="1" t="s">
        <v>785</v>
      </c>
      <c r="B996" t="s">
        <v>786</v>
      </c>
      <c r="C996" t="s">
        <v>123</v>
      </c>
      <c r="D996" t="s">
        <v>47</v>
      </c>
      <c r="E996" t="s">
        <v>25</v>
      </c>
      <c r="F996" t="s">
        <v>18</v>
      </c>
      <c r="G996" t="s">
        <v>84</v>
      </c>
      <c r="H996" s="2">
        <v>56</v>
      </c>
      <c r="I996" s="2" t="str">
        <f>IF(Employee_Sample_Data[[#This Row],[Age]]&lt;31,"Youth",IF(55&lt;Employee_Sample_Data[[#This Row],[Age]],"Adult","Old"))</f>
        <v>Adult</v>
      </c>
      <c r="J996" s="3">
        <v>33770</v>
      </c>
      <c r="K996" s="4">
        <v>59591</v>
      </c>
      <c r="L996" s="5">
        <v>0</v>
      </c>
      <c r="M996" t="s">
        <v>92</v>
      </c>
      <c r="N996" t="s">
        <v>217</v>
      </c>
    </row>
    <row r="997" spans="1:15" x14ac:dyDescent="0.35">
      <c r="A997" s="1" t="s">
        <v>1331</v>
      </c>
      <c r="B997" t="s">
        <v>1332</v>
      </c>
      <c r="C997" t="s">
        <v>24</v>
      </c>
      <c r="D997" t="s">
        <v>16</v>
      </c>
      <c r="E997" t="s">
        <v>48</v>
      </c>
      <c r="F997" t="s">
        <v>18</v>
      </c>
      <c r="G997" t="s">
        <v>27</v>
      </c>
      <c r="H997" s="2">
        <v>57</v>
      </c>
      <c r="I997" s="2" t="str">
        <f>IF(Employee_Sample_Data[[#This Row],[Age]]&lt;31,"Youth",IF(55&lt;Employee_Sample_Data[[#This Row],[Age]],"Adult","Old"))</f>
        <v>Adult</v>
      </c>
      <c r="J997" s="3">
        <v>33728</v>
      </c>
      <c r="K997" s="4">
        <v>76202</v>
      </c>
      <c r="L997" s="5">
        <v>0</v>
      </c>
      <c r="M997" t="s">
        <v>20</v>
      </c>
      <c r="N997" t="s">
        <v>59</v>
      </c>
      <c r="O997" s="3">
        <v>34686</v>
      </c>
    </row>
    <row r="998" spans="1:15" x14ac:dyDescent="0.35">
      <c r="A998" s="1" t="s">
        <v>231</v>
      </c>
      <c r="B998" t="s">
        <v>232</v>
      </c>
      <c r="C998" t="s">
        <v>112</v>
      </c>
      <c r="D998" t="s">
        <v>68</v>
      </c>
      <c r="E998" t="s">
        <v>17</v>
      </c>
      <c r="F998" t="s">
        <v>26</v>
      </c>
      <c r="G998" t="s">
        <v>35</v>
      </c>
      <c r="H998" s="2">
        <v>53</v>
      </c>
      <c r="I998" s="2" t="str">
        <f>IF(Employee_Sample_Data[[#This Row],[Age]]&lt;31,"Youth",IF(55&lt;Employee_Sample_Data[[#This Row],[Age]],"Adult","Old"))</f>
        <v>Old</v>
      </c>
      <c r="J998" s="3">
        <v>33702</v>
      </c>
      <c r="K998" s="4">
        <v>116878</v>
      </c>
      <c r="L998" s="5">
        <v>0.11</v>
      </c>
      <c r="M998" t="s">
        <v>20</v>
      </c>
      <c r="N998" t="s">
        <v>55</v>
      </c>
    </row>
    <row r="999" spans="1:15" x14ac:dyDescent="0.35">
      <c r="A999" s="1" t="s">
        <v>327</v>
      </c>
      <c r="B999" t="s">
        <v>328</v>
      </c>
      <c r="C999" t="s">
        <v>329</v>
      </c>
      <c r="D999" t="s">
        <v>16</v>
      </c>
      <c r="E999" t="s">
        <v>25</v>
      </c>
      <c r="F999" t="s">
        <v>18</v>
      </c>
      <c r="G999" t="s">
        <v>35</v>
      </c>
      <c r="H999" s="2">
        <v>63</v>
      </c>
      <c r="I999" s="2" t="str">
        <f>IF(Employee_Sample_Data[[#This Row],[Age]]&lt;31,"Youth",IF(55&lt;Employee_Sample_Data[[#This Row],[Age]],"Adult","Old"))</f>
        <v>Adult</v>
      </c>
      <c r="J999" s="3">
        <v>33695</v>
      </c>
      <c r="K999" s="4">
        <v>53809</v>
      </c>
      <c r="L999" s="5">
        <v>0</v>
      </c>
      <c r="M999" t="s">
        <v>20</v>
      </c>
      <c r="N999" t="s">
        <v>43</v>
      </c>
    </row>
    <row r="1000" spans="1:15" x14ac:dyDescent="0.35">
      <c r="A1000" s="1" t="s">
        <v>1757</v>
      </c>
      <c r="B1000" t="s">
        <v>1758</v>
      </c>
      <c r="C1000" t="s">
        <v>32</v>
      </c>
      <c r="D1000" t="s">
        <v>47</v>
      </c>
      <c r="E1000" t="s">
        <v>48</v>
      </c>
      <c r="F1000" t="s">
        <v>26</v>
      </c>
      <c r="G1000" t="s">
        <v>27</v>
      </c>
      <c r="H1000" s="2">
        <v>58</v>
      </c>
      <c r="I1000" s="2" t="str">
        <f>IF(Employee_Sample_Data[[#This Row],[Age]]&lt;31,"Youth",IF(55&lt;Employee_Sample_Data[[#This Row],[Age]],"Adult","Old"))</f>
        <v>Adult</v>
      </c>
      <c r="J1000" s="3">
        <v>33682</v>
      </c>
      <c r="K1000" s="4">
        <v>199848</v>
      </c>
      <c r="L1000" s="5">
        <v>0.16</v>
      </c>
      <c r="M1000" t="s">
        <v>28</v>
      </c>
      <c r="N1000" t="s">
        <v>29</v>
      </c>
    </row>
    <row r="1001" spans="1:15" x14ac:dyDescent="0.35">
      <c r="A1001" s="1" t="s">
        <v>1809</v>
      </c>
      <c r="B1001" t="s">
        <v>1810</v>
      </c>
      <c r="C1001" t="s">
        <v>112</v>
      </c>
      <c r="D1001" t="s">
        <v>68</v>
      </c>
      <c r="E1001" t="s">
        <v>17</v>
      </c>
      <c r="F1001" t="s">
        <v>26</v>
      </c>
      <c r="G1001" t="s">
        <v>27</v>
      </c>
      <c r="H1001" s="2">
        <v>57</v>
      </c>
      <c r="I1001" s="2" t="str">
        <f>IF(Employee_Sample_Data[[#This Row],[Age]]&lt;31,"Youth",IF(55&lt;Employee_Sample_Data[[#This Row],[Age]],"Adult","Old"))</f>
        <v>Adult</v>
      </c>
      <c r="J1001" s="3">
        <v>33612</v>
      </c>
      <c r="K1001" s="4">
        <v>111299</v>
      </c>
      <c r="L1001" s="5">
        <v>0.12</v>
      </c>
      <c r="M1001" t="s">
        <v>20</v>
      </c>
      <c r="N1001" t="s">
        <v>55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B2:Q95"/>
  <sheetViews>
    <sheetView topLeftCell="B10" workbookViewId="0">
      <selection activeCell="F22" sqref="F22"/>
    </sheetView>
  </sheetViews>
  <sheetFormatPr defaultRowHeight="14.5" x14ac:dyDescent="0.35"/>
  <cols>
    <col min="2" max="2" width="15" bestFit="1" customWidth="1"/>
    <col min="3" max="3" width="15.26953125" bestFit="1" customWidth="1"/>
    <col min="4" max="4" width="5" bestFit="1" customWidth="1"/>
    <col min="5" max="5" width="10.7265625" bestFit="1" customWidth="1"/>
    <col min="6" max="6" width="16.6328125" bestFit="1" customWidth="1"/>
    <col min="7" max="7" width="10.7265625" bestFit="1" customWidth="1"/>
    <col min="8" max="8" width="7.36328125" bestFit="1" customWidth="1"/>
    <col min="9" max="9" width="10.6328125" bestFit="1" customWidth="1"/>
    <col min="10" max="12" width="7.36328125" bestFit="1" customWidth="1"/>
    <col min="13" max="13" width="22.08984375" bestFit="1" customWidth="1"/>
    <col min="14" max="541" width="7.36328125" bestFit="1" customWidth="1"/>
    <col min="542" max="998" width="8.36328125" bestFit="1" customWidth="1"/>
    <col min="999" max="999" width="10.7265625" bestFit="1" customWidth="1"/>
  </cols>
  <sheetData>
    <row r="2" spans="2:6" x14ac:dyDescent="0.35">
      <c r="B2" s="6" t="s">
        <v>1984</v>
      </c>
      <c r="C2" t="s">
        <v>1987</v>
      </c>
      <c r="F2" t="s">
        <v>1999</v>
      </c>
    </row>
    <row r="3" spans="2:6" x14ac:dyDescent="0.35">
      <c r="B3" s="7" t="s">
        <v>92</v>
      </c>
      <c r="C3" s="30">
        <v>3912</v>
      </c>
      <c r="D3" s="7" t="s">
        <v>92</v>
      </c>
      <c r="E3">
        <f>GETPIVOTDATA("Age",$B$2,"Country",$D3)</f>
        <v>3912</v>
      </c>
      <c r="F3">
        <f>($E3/$E$6)*100</f>
        <v>13.758176830554969</v>
      </c>
    </row>
    <row r="4" spans="2:6" x14ac:dyDescent="0.35">
      <c r="B4" s="7" t="s">
        <v>28</v>
      </c>
      <c r="C4" s="30">
        <v>6320</v>
      </c>
      <c r="D4" s="7" t="s">
        <v>28</v>
      </c>
      <c r="E4">
        <f t="shared" ref="E4:E5" si="0">GETPIVOTDATA("Age",$B$2,"Country",$D4)</f>
        <v>6320</v>
      </c>
      <c r="F4">
        <f t="shared" ref="F4:F5" si="1">($E4/$E$6)*100</f>
        <v>22.226911444045861</v>
      </c>
    </row>
    <row r="5" spans="2:6" x14ac:dyDescent="0.35">
      <c r="B5" s="7" t="s">
        <v>20</v>
      </c>
      <c r="C5" s="30">
        <v>18202</v>
      </c>
      <c r="D5" s="7" t="s">
        <v>20</v>
      </c>
      <c r="E5">
        <f t="shared" si="0"/>
        <v>18202</v>
      </c>
      <c r="F5">
        <f t="shared" si="1"/>
        <v>64.014911725399173</v>
      </c>
    </row>
    <row r="6" spans="2:6" x14ac:dyDescent="0.35">
      <c r="B6" s="7" t="s">
        <v>1985</v>
      </c>
      <c r="C6" s="30">
        <v>28434</v>
      </c>
      <c r="E6">
        <f>SUM(E3:E5)</f>
        <v>28434</v>
      </c>
      <c r="F6">
        <f>SUM(F3:F5)</f>
        <v>100</v>
      </c>
    </row>
    <row r="16" spans="2:6" x14ac:dyDescent="0.35">
      <c r="B16" s="6" t="s">
        <v>1988</v>
      </c>
      <c r="C16" s="6" t="s">
        <v>1986</v>
      </c>
    </row>
    <row r="17" spans="2:17" x14ac:dyDescent="0.35">
      <c r="B17" s="6" t="s">
        <v>1984</v>
      </c>
      <c r="C17" t="s">
        <v>48</v>
      </c>
      <c r="D17" t="s">
        <v>25</v>
      </c>
      <c r="E17" t="s">
        <v>17</v>
      </c>
      <c r="F17" t="s">
        <v>34</v>
      </c>
      <c r="G17" t="s">
        <v>1985</v>
      </c>
      <c r="K17" t="s">
        <v>1999</v>
      </c>
    </row>
    <row r="18" spans="2:17" x14ac:dyDescent="0.35">
      <c r="B18" s="7" t="s">
        <v>27</v>
      </c>
      <c r="C18" s="30">
        <v>55</v>
      </c>
      <c r="D18" s="30">
        <v>68</v>
      </c>
      <c r="E18" s="30">
        <v>73</v>
      </c>
      <c r="F18" s="30">
        <v>80</v>
      </c>
      <c r="G18" s="30">
        <v>276</v>
      </c>
      <c r="I18" s="7" t="s">
        <v>27</v>
      </c>
      <c r="J18">
        <f>GETPIVOTDATA("Department",$B$16,"Ethnicity",$I18)</f>
        <v>276</v>
      </c>
      <c r="K18">
        <f>($J18/$J$22)*100</f>
        <v>39.71223021582734</v>
      </c>
      <c r="M18" s="7" t="s">
        <v>48</v>
      </c>
      <c r="N18">
        <f>GETPIVOTDATA("Department",$B$16,"Business Unit",$M18)</f>
        <v>158</v>
      </c>
      <c r="Q18" s="7"/>
    </row>
    <row r="19" spans="2:17" x14ac:dyDescent="0.35">
      <c r="B19" s="7" t="s">
        <v>19</v>
      </c>
      <c r="C19" s="30">
        <v>13</v>
      </c>
      <c r="D19" s="30">
        <v>15</v>
      </c>
      <c r="E19" s="30">
        <v>9</v>
      </c>
      <c r="F19" s="30">
        <v>15</v>
      </c>
      <c r="G19" s="30">
        <v>52</v>
      </c>
      <c r="I19" s="7" t="s">
        <v>19</v>
      </c>
      <c r="J19">
        <f>GETPIVOTDATA("Department",$B$16,"Ethnicity",$I19)</f>
        <v>52</v>
      </c>
      <c r="K19">
        <f t="shared" ref="K19:K21" si="2">($J19/$J$22)*100</f>
        <v>7.4820143884892083</v>
      </c>
      <c r="M19" s="7" t="s">
        <v>25</v>
      </c>
      <c r="N19">
        <f t="shared" ref="N19:N21" si="3">GETPIVOTDATA("Department",$B$16,"Business Unit",$M19)</f>
        <v>178</v>
      </c>
    </row>
    <row r="20" spans="2:17" x14ac:dyDescent="0.35">
      <c r="B20" s="7" t="s">
        <v>35</v>
      </c>
      <c r="C20" s="30">
        <v>45</v>
      </c>
      <c r="D20" s="30">
        <v>53</v>
      </c>
      <c r="E20" s="30">
        <v>38</v>
      </c>
      <c r="F20" s="30">
        <v>58</v>
      </c>
      <c r="G20" s="30">
        <v>194</v>
      </c>
      <c r="I20" s="7" t="s">
        <v>35</v>
      </c>
      <c r="J20">
        <f>GETPIVOTDATA("Department",$B$16,"Ethnicity",$I20)</f>
        <v>194</v>
      </c>
      <c r="K20">
        <f t="shared" si="2"/>
        <v>27.913669064748202</v>
      </c>
      <c r="M20" s="7" t="s">
        <v>17</v>
      </c>
      <c r="N20">
        <f t="shared" si="3"/>
        <v>155</v>
      </c>
    </row>
    <row r="21" spans="2:17" x14ac:dyDescent="0.35">
      <c r="B21" s="7" t="s">
        <v>84</v>
      </c>
      <c r="C21" s="30">
        <v>45</v>
      </c>
      <c r="D21" s="30">
        <v>42</v>
      </c>
      <c r="E21" s="30">
        <v>35</v>
      </c>
      <c r="F21" s="30">
        <v>51</v>
      </c>
      <c r="G21" s="30">
        <v>173</v>
      </c>
      <c r="I21" s="7" t="s">
        <v>84</v>
      </c>
      <c r="J21">
        <f>GETPIVOTDATA("Department",$B$16,"Ethnicity",$I21)</f>
        <v>173</v>
      </c>
      <c r="K21">
        <f t="shared" si="2"/>
        <v>24.89208633093525</v>
      </c>
      <c r="M21" s="7" t="s">
        <v>34</v>
      </c>
      <c r="N21">
        <f t="shared" si="3"/>
        <v>204</v>
      </c>
      <c r="O21" s="7"/>
    </row>
    <row r="22" spans="2:17" x14ac:dyDescent="0.35">
      <c r="B22" s="7" t="s">
        <v>1985</v>
      </c>
      <c r="C22" s="30">
        <v>158</v>
      </c>
      <c r="D22" s="30">
        <v>178</v>
      </c>
      <c r="E22" s="30">
        <v>155</v>
      </c>
      <c r="F22" s="30">
        <v>204</v>
      </c>
      <c r="G22" s="30">
        <v>695</v>
      </c>
      <c r="I22" s="7" t="s">
        <v>1985</v>
      </c>
      <c r="J22">
        <f>SUM(J18:J21)</f>
        <v>695</v>
      </c>
    </row>
    <row r="40" spans="2:3" x14ac:dyDescent="0.35">
      <c r="B40" s="6" t="s">
        <v>1984</v>
      </c>
      <c r="C40" t="s">
        <v>1989</v>
      </c>
    </row>
    <row r="41" spans="2:3" hidden="1" x14ac:dyDescent="0.35">
      <c r="B41" s="7" t="s">
        <v>46</v>
      </c>
      <c r="C41" s="30">
        <v>16</v>
      </c>
    </row>
    <row r="42" spans="2:3" hidden="1" x14ac:dyDescent="0.35">
      <c r="B42" s="7" t="s">
        <v>54</v>
      </c>
      <c r="C42" s="30">
        <v>39</v>
      </c>
    </row>
    <row r="43" spans="2:3" hidden="1" x14ac:dyDescent="0.35">
      <c r="B43" s="7" t="s">
        <v>123</v>
      </c>
      <c r="C43" s="30">
        <v>35</v>
      </c>
    </row>
    <row r="44" spans="2:3" hidden="1" x14ac:dyDescent="0.35">
      <c r="B44" s="7" t="s">
        <v>177</v>
      </c>
      <c r="C44" s="30">
        <v>5</v>
      </c>
    </row>
    <row r="45" spans="2:3" hidden="1" x14ac:dyDescent="0.35">
      <c r="B45" s="7" t="s">
        <v>183</v>
      </c>
      <c r="C45" s="30">
        <v>13</v>
      </c>
    </row>
    <row r="46" spans="2:3" hidden="1" x14ac:dyDescent="0.35">
      <c r="B46" s="7" t="s">
        <v>206</v>
      </c>
      <c r="C46" s="30">
        <v>13</v>
      </c>
    </row>
    <row r="47" spans="2:3" hidden="1" x14ac:dyDescent="0.35">
      <c r="B47" s="7" t="s">
        <v>39</v>
      </c>
      <c r="C47" s="30">
        <v>15</v>
      </c>
    </row>
    <row r="48" spans="2:3" hidden="1" x14ac:dyDescent="0.35">
      <c r="B48" s="7" t="s">
        <v>67</v>
      </c>
      <c r="C48" s="30">
        <v>12</v>
      </c>
    </row>
    <row r="49" spans="2:6" hidden="1" x14ac:dyDescent="0.35">
      <c r="B49" s="7" t="s">
        <v>276</v>
      </c>
      <c r="C49" s="30">
        <v>15</v>
      </c>
    </row>
    <row r="50" spans="2:6" x14ac:dyDescent="0.35">
      <c r="B50" s="7" t="s">
        <v>32</v>
      </c>
      <c r="C50" s="30">
        <v>80</v>
      </c>
      <c r="D50" t="s">
        <v>32</v>
      </c>
      <c r="E50">
        <f>GETPIVOTDATA("Bonus %",$B40,"Job Title",$D50)</f>
        <v>80</v>
      </c>
      <c r="F50">
        <f>GETPIVOTDATA("Bonus %",$B$40,"Job Title","Director")</f>
        <v>80</v>
      </c>
    </row>
    <row r="51" spans="2:6" hidden="1" x14ac:dyDescent="0.35">
      <c r="B51" s="7" t="s">
        <v>112</v>
      </c>
      <c r="C51" s="30">
        <v>11</v>
      </c>
    </row>
    <row r="52" spans="2:6" hidden="1" x14ac:dyDescent="0.35">
      <c r="B52" s="7" t="s">
        <v>130</v>
      </c>
      <c r="C52" s="30">
        <v>12</v>
      </c>
    </row>
    <row r="53" spans="2:6" hidden="1" x14ac:dyDescent="0.35">
      <c r="B53" s="7" t="s">
        <v>174</v>
      </c>
      <c r="C53" s="30">
        <v>13</v>
      </c>
    </row>
    <row r="54" spans="2:6" hidden="1" x14ac:dyDescent="0.35">
      <c r="B54" s="7" t="s">
        <v>163</v>
      </c>
      <c r="C54" s="30">
        <v>11</v>
      </c>
    </row>
    <row r="55" spans="2:6" hidden="1" x14ac:dyDescent="0.35">
      <c r="B55" s="7" t="s">
        <v>118</v>
      </c>
      <c r="C55" s="30">
        <v>8</v>
      </c>
    </row>
    <row r="56" spans="2:6" hidden="1" x14ac:dyDescent="0.35">
      <c r="B56" s="7" t="s">
        <v>441</v>
      </c>
      <c r="C56" s="30">
        <v>9</v>
      </c>
    </row>
    <row r="57" spans="2:6" x14ac:dyDescent="0.35">
      <c r="B57" s="7" t="s">
        <v>51</v>
      </c>
      <c r="C57" s="30">
        <v>70</v>
      </c>
      <c r="D57" t="s">
        <v>51</v>
      </c>
      <c r="E57">
        <f>GETPIVOTDATA("Bonus %",$B47,"Job Title",$D57)</f>
        <v>70</v>
      </c>
    </row>
    <row r="58" spans="2:6" hidden="1" x14ac:dyDescent="0.35">
      <c r="B58" s="7" t="s">
        <v>484</v>
      </c>
      <c r="C58" s="30">
        <v>7</v>
      </c>
    </row>
    <row r="59" spans="2:6" hidden="1" x14ac:dyDescent="0.35">
      <c r="B59" s="7" t="s">
        <v>247</v>
      </c>
      <c r="C59" s="30">
        <v>12</v>
      </c>
    </row>
    <row r="60" spans="2:6" hidden="1" x14ac:dyDescent="0.35">
      <c r="B60" s="7" t="s">
        <v>250</v>
      </c>
      <c r="C60" s="30">
        <v>4</v>
      </c>
    </row>
    <row r="61" spans="2:6" hidden="1" x14ac:dyDescent="0.35">
      <c r="B61" s="7" t="s">
        <v>180</v>
      </c>
      <c r="C61" s="30">
        <v>5</v>
      </c>
    </row>
    <row r="62" spans="2:6" hidden="1" x14ac:dyDescent="0.35">
      <c r="B62" s="7" t="s">
        <v>107</v>
      </c>
      <c r="C62" s="30">
        <v>13</v>
      </c>
    </row>
    <row r="63" spans="2:6" hidden="1" x14ac:dyDescent="0.35">
      <c r="B63" s="7" t="s">
        <v>461</v>
      </c>
      <c r="C63" s="30">
        <v>8</v>
      </c>
    </row>
    <row r="64" spans="2:6" hidden="1" x14ac:dyDescent="0.35">
      <c r="B64" s="7" t="s">
        <v>371</v>
      </c>
      <c r="C64" s="30">
        <v>11</v>
      </c>
    </row>
    <row r="65" spans="2:5" hidden="1" x14ac:dyDescent="0.35">
      <c r="B65" s="7" t="s">
        <v>293</v>
      </c>
      <c r="C65" s="30">
        <v>7</v>
      </c>
    </row>
    <row r="66" spans="2:5" x14ac:dyDescent="0.35">
      <c r="B66" s="7" t="s">
        <v>42</v>
      </c>
      <c r="C66" s="30">
        <v>50</v>
      </c>
      <c r="D66" t="s">
        <v>42</v>
      </c>
      <c r="E66">
        <f>GETPIVOTDATA("Bonus %",$B56,"Job Title",$D66)</f>
        <v>50</v>
      </c>
    </row>
    <row r="67" spans="2:5" hidden="1" x14ac:dyDescent="0.35">
      <c r="B67" s="7" t="s">
        <v>142</v>
      </c>
      <c r="C67" s="30">
        <v>7</v>
      </c>
    </row>
    <row r="68" spans="2:5" x14ac:dyDescent="0.35">
      <c r="B68" s="7" t="s">
        <v>1982</v>
      </c>
      <c r="C68" s="30">
        <v>75</v>
      </c>
      <c r="D68" t="s">
        <v>1982</v>
      </c>
      <c r="E68">
        <f>GETPIVOTDATA("Bonus %",$B58,"Job Title",$D68)</f>
        <v>75</v>
      </c>
    </row>
    <row r="69" spans="2:5" hidden="1" x14ac:dyDescent="0.35">
      <c r="B69" s="7" t="s">
        <v>298</v>
      </c>
      <c r="C69" s="30">
        <v>9</v>
      </c>
    </row>
    <row r="70" spans="2:5" hidden="1" x14ac:dyDescent="0.35">
      <c r="B70" s="7" t="s">
        <v>329</v>
      </c>
      <c r="C70" s="30">
        <v>8</v>
      </c>
    </row>
    <row r="71" spans="2:5" hidden="1" x14ac:dyDescent="0.35">
      <c r="B71" s="7" t="s">
        <v>24</v>
      </c>
      <c r="C71" s="30">
        <v>9</v>
      </c>
    </row>
    <row r="72" spans="2:5" hidden="1" x14ac:dyDescent="0.35">
      <c r="B72" s="7" t="s">
        <v>222</v>
      </c>
      <c r="C72" s="30">
        <v>11</v>
      </c>
    </row>
    <row r="73" spans="2:5" x14ac:dyDescent="0.35">
      <c r="B73" s="7" t="s">
        <v>78</v>
      </c>
      <c r="C73" s="30">
        <v>82</v>
      </c>
      <c r="D73" t="s">
        <v>78</v>
      </c>
      <c r="E73">
        <f>GETPIVOTDATA("Bonus %",$B63,"Job Title",$D73)</f>
        <v>82</v>
      </c>
    </row>
    <row r="74" spans="2:5" x14ac:dyDescent="0.35">
      <c r="B74" s="7" t="s">
        <v>1985</v>
      </c>
      <c r="C74" s="30">
        <v>695</v>
      </c>
    </row>
    <row r="78" spans="2:5" x14ac:dyDescent="0.35">
      <c r="B78" s="8"/>
      <c r="C78" s="8"/>
    </row>
    <row r="79" spans="2:5" x14ac:dyDescent="0.35">
      <c r="B79" s="7"/>
    </row>
    <row r="80" spans="2:5" x14ac:dyDescent="0.35">
      <c r="B80" s="7"/>
    </row>
    <row r="81" spans="2:8" x14ac:dyDescent="0.35">
      <c r="B81" s="7"/>
    </row>
    <row r="82" spans="2:8" x14ac:dyDescent="0.35">
      <c r="B82" s="7"/>
    </row>
    <row r="83" spans="2:8" x14ac:dyDescent="0.35">
      <c r="B83" s="7"/>
    </row>
    <row r="84" spans="2:8" x14ac:dyDescent="0.35">
      <c r="B84" s="9"/>
      <c r="C84" s="10"/>
    </row>
    <row r="88" spans="2:8" x14ac:dyDescent="0.35">
      <c r="B88" s="6" t="s">
        <v>2015</v>
      </c>
      <c r="C88" t="s">
        <v>1990</v>
      </c>
    </row>
    <row r="90" spans="2:8" x14ac:dyDescent="0.35">
      <c r="B90" s="6" t="s">
        <v>2011</v>
      </c>
      <c r="C90" s="6" t="s">
        <v>1986</v>
      </c>
    </row>
    <row r="91" spans="2:8" x14ac:dyDescent="0.35">
      <c r="B91" s="6" t="s">
        <v>1984</v>
      </c>
      <c r="C91" t="s">
        <v>18</v>
      </c>
      <c r="D91" t="s">
        <v>26</v>
      </c>
      <c r="E91" t="s">
        <v>1985</v>
      </c>
      <c r="G91" t="s">
        <v>18</v>
      </c>
      <c r="H91" t="s">
        <v>26</v>
      </c>
    </row>
    <row r="92" spans="2:8" x14ac:dyDescent="0.35">
      <c r="B92" s="7" t="s">
        <v>2012</v>
      </c>
      <c r="C92" s="30">
        <v>42</v>
      </c>
      <c r="D92" s="30">
        <v>43</v>
      </c>
      <c r="E92" s="30">
        <v>85</v>
      </c>
      <c r="F92" t="s">
        <v>2012</v>
      </c>
      <c r="G92">
        <f>IFERROR(GETPIVOTDATA("EEID",$B$90,"Gender",$G$91,"Age Bracket",$F92),"No Data")</f>
        <v>42</v>
      </c>
      <c r="H92">
        <f>IFERROR(GETPIVOTDATA("EEID",$B$90,"Gender",$H$91,"Age Bracket",$F92),"No Data")</f>
        <v>43</v>
      </c>
    </row>
    <row r="93" spans="2:8" x14ac:dyDescent="0.35">
      <c r="B93" s="7" t="s">
        <v>2013</v>
      </c>
      <c r="C93" s="30">
        <v>244</v>
      </c>
      <c r="D93" s="30">
        <v>216</v>
      </c>
      <c r="E93" s="30">
        <v>460</v>
      </c>
      <c r="F93" t="s">
        <v>2013</v>
      </c>
      <c r="G93">
        <f t="shared" ref="G93:G94" si="4">IFERROR(GETPIVOTDATA("EEID",$B$90,"Gender",$G$91,"Age Bracket",$F93),"No Data")</f>
        <v>244</v>
      </c>
      <c r="H93">
        <f t="shared" ref="H93:H94" si="5">IFERROR(GETPIVOTDATA("EEID",$B$90,"Gender",$H$91,"Age Bracket",$F93),"No Data")</f>
        <v>216</v>
      </c>
    </row>
    <row r="94" spans="2:8" x14ac:dyDescent="0.35">
      <c r="B94" s="7" t="s">
        <v>2014</v>
      </c>
      <c r="C94" s="30">
        <v>82</v>
      </c>
      <c r="D94" s="30">
        <v>68</v>
      </c>
      <c r="E94" s="30">
        <v>150</v>
      </c>
      <c r="F94" t="s">
        <v>2014</v>
      </c>
      <c r="G94">
        <f t="shared" si="4"/>
        <v>82</v>
      </c>
      <c r="H94">
        <f t="shared" si="5"/>
        <v>68</v>
      </c>
    </row>
    <row r="95" spans="2:8" x14ac:dyDescent="0.35">
      <c r="B95" s="7" t="s">
        <v>1985</v>
      </c>
      <c r="C95" s="30">
        <v>368</v>
      </c>
      <c r="D95" s="30">
        <v>327</v>
      </c>
      <c r="E95" s="30">
        <v>695</v>
      </c>
    </row>
  </sheetData>
  <autoFilter ref="B40:C74" xr:uid="{00000000-0009-0000-0000-000002000000}">
    <filterColumn colId="1">
      <dynamicFilter type="aboveAverage" val="58.823529411764703"/>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46174-8A42-4184-AB5A-7C4355FDB966}">
  <dimension ref="B1:J166"/>
  <sheetViews>
    <sheetView topLeftCell="B144" workbookViewId="0">
      <selection activeCell="K153" sqref="K153"/>
    </sheetView>
  </sheetViews>
  <sheetFormatPr defaultRowHeight="14.5" x14ac:dyDescent="0.35"/>
  <cols>
    <col min="2" max="2" width="18.6328125" bestFit="1" customWidth="1"/>
    <col min="3" max="3" width="24.36328125" bestFit="1" customWidth="1"/>
    <col min="4" max="5" width="10.54296875" bestFit="1" customWidth="1"/>
    <col min="6" max="6" width="15.90625" bestFit="1" customWidth="1"/>
    <col min="7" max="9" width="10.54296875" bestFit="1" customWidth="1"/>
    <col min="10" max="10" width="11.54296875" bestFit="1" customWidth="1"/>
    <col min="11" max="11" width="20" bestFit="1" customWidth="1"/>
    <col min="12" max="12" width="8.81640625" bestFit="1" customWidth="1"/>
    <col min="13" max="13" width="18.6328125" bestFit="1" customWidth="1"/>
    <col min="14" max="14" width="17.6328125" bestFit="1" customWidth="1"/>
    <col min="15" max="15" width="12.453125" bestFit="1" customWidth="1"/>
    <col min="16" max="16" width="11.26953125" bestFit="1" customWidth="1"/>
    <col min="17" max="17" width="13.08984375" bestFit="1" customWidth="1"/>
    <col min="18" max="18" width="17.81640625" bestFit="1" customWidth="1"/>
    <col min="19" max="19" width="8.81640625" bestFit="1" customWidth="1"/>
    <col min="20" max="20" width="20.453125" bestFit="1" customWidth="1"/>
    <col min="21" max="21" width="16.1796875" bestFit="1" customWidth="1"/>
    <col min="22" max="22" width="15.90625" bestFit="1" customWidth="1"/>
    <col min="23" max="23" width="18.08984375" bestFit="1" customWidth="1"/>
    <col min="24" max="24" width="14.6328125" bestFit="1" customWidth="1"/>
    <col min="25" max="25" width="18" bestFit="1" customWidth="1"/>
    <col min="26" max="26" width="16.6328125" bestFit="1" customWidth="1"/>
    <col min="27" max="27" width="23.6328125" bestFit="1" customWidth="1"/>
    <col min="28" max="28" width="9.6328125" bestFit="1" customWidth="1"/>
    <col min="29" max="29" width="17.6328125" bestFit="1" customWidth="1"/>
    <col min="30" max="30" width="10.90625" bestFit="1" customWidth="1"/>
    <col min="31" max="31" width="19.6328125" bestFit="1" customWidth="1"/>
    <col min="32" max="32" width="14.36328125" bestFit="1" customWidth="1"/>
    <col min="33" max="33" width="16.6328125" bestFit="1" customWidth="1"/>
    <col min="34" max="34" width="12.08984375" bestFit="1" customWidth="1"/>
    <col min="35" max="35" width="12.7265625" bestFit="1" customWidth="1"/>
    <col min="36" max="36" width="10.7265625" bestFit="1" customWidth="1"/>
  </cols>
  <sheetData>
    <row r="1" spans="2:10" x14ac:dyDescent="0.35">
      <c r="B1" s="6" t="s">
        <v>4</v>
      </c>
      <c r="C1" t="s">
        <v>1990</v>
      </c>
    </row>
    <row r="3" spans="2:10" x14ac:dyDescent="0.35">
      <c r="B3" s="6" t="s">
        <v>1991</v>
      </c>
      <c r="C3" s="6" t="s">
        <v>1986</v>
      </c>
    </row>
    <row r="4" spans="2:10" x14ac:dyDescent="0.35">
      <c r="B4" s="6" t="s">
        <v>1984</v>
      </c>
      <c r="C4" t="s">
        <v>58</v>
      </c>
      <c r="D4" t="s">
        <v>68</v>
      </c>
      <c r="E4" t="s">
        <v>33</v>
      </c>
      <c r="F4" t="s">
        <v>64</v>
      </c>
      <c r="G4" t="s">
        <v>16</v>
      </c>
      <c r="H4" t="s">
        <v>79</v>
      </c>
      <c r="I4" t="s">
        <v>47</v>
      </c>
      <c r="J4" t="s">
        <v>1985</v>
      </c>
    </row>
    <row r="5" spans="2:10" x14ac:dyDescent="0.35">
      <c r="B5" s="7" t="s">
        <v>2032</v>
      </c>
      <c r="C5" s="11">
        <v>404101</v>
      </c>
      <c r="D5" s="11">
        <v>372902</v>
      </c>
      <c r="E5" s="11">
        <v>507585</v>
      </c>
      <c r="F5" s="11">
        <v>559892</v>
      </c>
      <c r="G5" s="11">
        <v>943211</v>
      </c>
      <c r="H5" s="11">
        <v>242919</v>
      </c>
      <c r="I5" s="11">
        <v>139213</v>
      </c>
      <c r="J5" s="11">
        <v>3169823</v>
      </c>
    </row>
    <row r="6" spans="2:10" x14ac:dyDescent="0.35">
      <c r="B6" s="7" t="s">
        <v>1992</v>
      </c>
      <c r="C6" s="11">
        <v>659876</v>
      </c>
      <c r="D6" s="11">
        <v>444096</v>
      </c>
      <c r="E6" s="11">
        <v>756568</v>
      </c>
      <c r="F6" s="11">
        <v>768726</v>
      </c>
      <c r="G6" s="11">
        <v>1663131</v>
      </c>
      <c r="H6" s="11">
        <v>157070</v>
      </c>
      <c r="I6" s="11">
        <v>197699</v>
      </c>
      <c r="J6" s="11">
        <v>4647166</v>
      </c>
    </row>
    <row r="7" spans="2:10" x14ac:dyDescent="0.35">
      <c r="B7" s="7" t="s">
        <v>1993</v>
      </c>
      <c r="C7" s="11">
        <v>633998</v>
      </c>
      <c r="D7" s="11">
        <v>513110</v>
      </c>
      <c r="E7" s="11">
        <v>809691</v>
      </c>
      <c r="F7" s="11">
        <v>494146</v>
      </c>
      <c r="G7" s="11">
        <v>839743</v>
      </c>
      <c r="H7" s="11">
        <v>619169</v>
      </c>
      <c r="I7" s="11">
        <v>850646</v>
      </c>
      <c r="J7" s="11">
        <v>4760503</v>
      </c>
    </row>
    <row r="8" spans="2:10" x14ac:dyDescent="0.35">
      <c r="B8" s="7" t="s">
        <v>1994</v>
      </c>
      <c r="C8" s="11">
        <v>657672</v>
      </c>
      <c r="D8" s="11">
        <v>976335</v>
      </c>
      <c r="E8" s="11">
        <v>353880</v>
      </c>
      <c r="F8" s="11">
        <v>692690</v>
      </c>
      <c r="G8" s="11">
        <v>818674</v>
      </c>
      <c r="H8" s="11">
        <v>273500</v>
      </c>
      <c r="I8" s="11">
        <v>598165</v>
      </c>
      <c r="J8" s="11">
        <v>4370916</v>
      </c>
    </row>
    <row r="9" spans="2:10" x14ac:dyDescent="0.35">
      <c r="B9" s="7" t="s">
        <v>1995</v>
      </c>
      <c r="C9" s="11">
        <v>799701</v>
      </c>
      <c r="D9" s="11">
        <v>593525</v>
      </c>
      <c r="E9" s="11">
        <v>511327</v>
      </c>
      <c r="F9" s="11">
        <v>587424</v>
      </c>
      <c r="G9" s="11">
        <v>767159</v>
      </c>
      <c r="H9" s="11">
        <v>571211</v>
      </c>
      <c r="I9" s="11">
        <v>1039301</v>
      </c>
      <c r="J9" s="11">
        <v>4869648</v>
      </c>
    </row>
    <row r="10" spans="2:10" x14ac:dyDescent="0.35">
      <c r="B10" s="7" t="s">
        <v>2003</v>
      </c>
      <c r="C10" s="11">
        <v>561248</v>
      </c>
      <c r="D10" s="11">
        <v>925556</v>
      </c>
      <c r="E10" s="11">
        <v>372374</v>
      </c>
      <c r="F10" s="11">
        <v>436604</v>
      </c>
      <c r="G10" s="11">
        <v>1417887</v>
      </c>
      <c r="H10" s="11">
        <v>1223690</v>
      </c>
      <c r="I10" s="11">
        <v>927320</v>
      </c>
      <c r="J10" s="11">
        <v>5864679</v>
      </c>
    </row>
    <row r="11" spans="2:10" x14ac:dyDescent="0.35">
      <c r="B11" s="7" t="s">
        <v>2006</v>
      </c>
      <c r="C11" s="11">
        <v>389282</v>
      </c>
      <c r="D11" s="11">
        <v>702647</v>
      </c>
      <c r="E11" s="11">
        <v>602059</v>
      </c>
      <c r="F11" s="11">
        <v>1403229</v>
      </c>
      <c r="G11" s="11">
        <v>982842</v>
      </c>
      <c r="H11" s="11">
        <v>645753</v>
      </c>
      <c r="I11" s="11">
        <v>643452</v>
      </c>
      <c r="J11" s="11">
        <v>5369264</v>
      </c>
    </row>
    <row r="12" spans="2:10" x14ac:dyDescent="0.35">
      <c r="B12" s="7" t="s">
        <v>2004</v>
      </c>
      <c r="C12" s="11">
        <v>462919</v>
      </c>
      <c r="D12" s="11">
        <v>871971</v>
      </c>
      <c r="E12" s="11">
        <v>346143</v>
      </c>
      <c r="F12" s="11">
        <v>229135</v>
      </c>
      <c r="G12" s="11">
        <v>1962737</v>
      </c>
      <c r="H12" s="11">
        <v>1066750</v>
      </c>
      <c r="I12" s="11">
        <v>771968</v>
      </c>
      <c r="J12" s="11">
        <v>5711623</v>
      </c>
    </row>
    <row r="13" spans="2:10" x14ac:dyDescent="0.35">
      <c r="B13" s="7" t="s">
        <v>2005</v>
      </c>
      <c r="C13" s="11">
        <v>1052459</v>
      </c>
      <c r="D13" s="11">
        <v>1252682</v>
      </c>
      <c r="E13" s="11">
        <v>589063</v>
      </c>
      <c r="F13" s="11">
        <v>1219842</v>
      </c>
      <c r="G13" s="11">
        <v>1495986</v>
      </c>
      <c r="H13" s="11">
        <v>1141375</v>
      </c>
      <c r="I13" s="11">
        <v>861265</v>
      </c>
      <c r="J13" s="11">
        <v>7612672</v>
      </c>
    </row>
    <row r="14" spans="2:10" x14ac:dyDescent="0.35">
      <c r="B14" s="7" t="s">
        <v>2007</v>
      </c>
      <c r="C14" s="11">
        <v>677055</v>
      </c>
      <c r="D14" s="11">
        <v>2428825</v>
      </c>
      <c r="E14" s="11">
        <v>1580794</v>
      </c>
      <c r="F14" s="11">
        <v>432417</v>
      </c>
      <c r="G14" s="11">
        <v>965768</v>
      </c>
      <c r="H14" s="11">
        <v>572298</v>
      </c>
      <c r="I14" s="11">
        <v>1288116</v>
      </c>
      <c r="J14" s="11">
        <v>7945273</v>
      </c>
    </row>
    <row r="15" spans="2:10" x14ac:dyDescent="0.35">
      <c r="B15" s="7" t="s">
        <v>2010</v>
      </c>
      <c r="C15" s="11">
        <v>858969</v>
      </c>
      <c r="D15" s="11">
        <v>646027</v>
      </c>
      <c r="E15" s="11">
        <v>1362618</v>
      </c>
      <c r="F15" s="11">
        <v>1154309</v>
      </c>
      <c r="G15" s="11">
        <v>1022795</v>
      </c>
      <c r="H15" s="11">
        <v>1491084</v>
      </c>
      <c r="I15" s="11">
        <v>853519</v>
      </c>
      <c r="J15" s="11">
        <v>7389321</v>
      </c>
    </row>
    <row r="16" spans="2:10" x14ac:dyDescent="0.35">
      <c r="B16" s="7" t="s">
        <v>2008</v>
      </c>
      <c r="C16" s="11">
        <v>1247416</v>
      </c>
      <c r="D16" s="11">
        <v>1079837</v>
      </c>
      <c r="E16" s="11">
        <v>929743</v>
      </c>
      <c r="F16" s="11">
        <v>441456</v>
      </c>
      <c r="G16" s="11">
        <v>2211092</v>
      </c>
      <c r="H16" s="11">
        <v>1218646</v>
      </c>
      <c r="I16" s="11">
        <v>825651</v>
      </c>
      <c r="J16" s="11">
        <v>7953841</v>
      </c>
    </row>
    <row r="17" spans="2:10" x14ac:dyDescent="0.35">
      <c r="B17" s="7" t="s">
        <v>2009</v>
      </c>
      <c r="C17" s="11">
        <v>1111878</v>
      </c>
      <c r="D17" s="11">
        <v>985491</v>
      </c>
      <c r="E17" s="11">
        <v>1261970</v>
      </c>
      <c r="F17" s="11">
        <v>1805711</v>
      </c>
      <c r="G17" s="11">
        <v>1344725</v>
      </c>
      <c r="H17" s="11">
        <v>1417321</v>
      </c>
      <c r="I17" s="11">
        <v>1613378</v>
      </c>
      <c r="J17" s="11">
        <v>9540474</v>
      </c>
    </row>
    <row r="18" spans="2:10" x14ac:dyDescent="0.35">
      <c r="B18" s="7" t="s">
        <v>1985</v>
      </c>
      <c r="C18" s="11">
        <v>9516574</v>
      </c>
      <c r="D18" s="11">
        <v>11793004</v>
      </c>
      <c r="E18" s="11">
        <v>9983815</v>
      </c>
      <c r="F18" s="11">
        <v>10225581</v>
      </c>
      <c r="G18" s="11">
        <v>16435750</v>
      </c>
      <c r="H18" s="11">
        <v>10640786</v>
      </c>
      <c r="I18" s="11">
        <v>10609693</v>
      </c>
      <c r="J18" s="11">
        <v>79205203</v>
      </c>
    </row>
    <row r="38" spans="2:10" x14ac:dyDescent="0.35">
      <c r="B38" s="6" t="s">
        <v>4</v>
      </c>
      <c r="C38" t="s">
        <v>48</v>
      </c>
    </row>
    <row r="40" spans="2:10" x14ac:dyDescent="0.35">
      <c r="B40" s="6" t="s">
        <v>1991</v>
      </c>
      <c r="C40" s="6" t="s">
        <v>1986</v>
      </c>
    </row>
    <row r="41" spans="2:10" x14ac:dyDescent="0.35">
      <c r="B41" s="6" t="s">
        <v>1984</v>
      </c>
      <c r="C41" t="s">
        <v>58</v>
      </c>
      <c r="D41" t="s">
        <v>68</v>
      </c>
      <c r="E41" t="s">
        <v>33</v>
      </c>
      <c r="F41" t="s">
        <v>64</v>
      </c>
      <c r="G41" t="s">
        <v>16</v>
      </c>
      <c r="H41" t="s">
        <v>79</v>
      </c>
      <c r="I41" t="s">
        <v>47</v>
      </c>
      <c r="J41" t="s">
        <v>1985</v>
      </c>
    </row>
    <row r="42" spans="2:10" x14ac:dyDescent="0.35">
      <c r="B42" s="7" t="s">
        <v>2032</v>
      </c>
      <c r="C42" s="11">
        <v>150555</v>
      </c>
      <c r="D42" s="11">
        <v>0</v>
      </c>
      <c r="E42" s="11">
        <v>507585</v>
      </c>
      <c r="F42" s="11">
        <v>127801</v>
      </c>
      <c r="G42" s="11">
        <v>116835</v>
      </c>
      <c r="H42" s="11">
        <v>0</v>
      </c>
      <c r="I42" s="11">
        <v>0</v>
      </c>
      <c r="J42" s="11">
        <v>902776</v>
      </c>
    </row>
    <row r="43" spans="2:10" x14ac:dyDescent="0.35">
      <c r="B43" s="7" t="s">
        <v>1992</v>
      </c>
      <c r="C43" s="11">
        <v>0</v>
      </c>
      <c r="D43" s="11">
        <v>0</v>
      </c>
      <c r="E43" s="11">
        <v>103504</v>
      </c>
      <c r="F43" s="11">
        <v>335605</v>
      </c>
      <c r="G43" s="11">
        <v>179969</v>
      </c>
      <c r="H43" s="11">
        <v>157070</v>
      </c>
      <c r="I43" s="11">
        <v>67743</v>
      </c>
      <c r="J43" s="11">
        <v>843891</v>
      </c>
    </row>
    <row r="44" spans="2:10" x14ac:dyDescent="0.35">
      <c r="B44" s="7" t="s">
        <v>1993</v>
      </c>
      <c r="C44" s="11">
        <v>54733</v>
      </c>
      <c r="D44" s="11">
        <v>0</v>
      </c>
      <c r="E44" s="11">
        <v>225558</v>
      </c>
      <c r="F44" s="11">
        <v>102167</v>
      </c>
      <c r="G44" s="11">
        <v>86173</v>
      </c>
      <c r="H44" s="11">
        <v>0</v>
      </c>
      <c r="I44" s="11">
        <v>354856</v>
      </c>
      <c r="J44" s="11">
        <v>823487</v>
      </c>
    </row>
    <row r="45" spans="2:10" x14ac:dyDescent="0.35">
      <c r="B45" s="7" t="s">
        <v>1994</v>
      </c>
      <c r="C45" s="11">
        <v>102033</v>
      </c>
      <c r="D45" s="11">
        <v>89659</v>
      </c>
      <c r="E45" s="11">
        <v>199334</v>
      </c>
      <c r="F45" s="11">
        <v>109883</v>
      </c>
      <c r="G45" s="11">
        <v>292664</v>
      </c>
      <c r="H45" s="11">
        <v>0</v>
      </c>
      <c r="I45" s="11">
        <v>185395</v>
      </c>
      <c r="J45" s="11">
        <v>978968</v>
      </c>
    </row>
    <row r="46" spans="2:10" x14ac:dyDescent="0.35">
      <c r="B46" s="7" t="s">
        <v>1995</v>
      </c>
      <c r="C46" s="11">
        <v>144231</v>
      </c>
      <c r="D46" s="11">
        <v>0</v>
      </c>
      <c r="E46" s="11">
        <v>86061</v>
      </c>
      <c r="F46" s="11">
        <v>0</v>
      </c>
      <c r="G46" s="11">
        <v>365593</v>
      </c>
      <c r="H46" s="11">
        <v>88895</v>
      </c>
      <c r="I46" s="11">
        <v>328476</v>
      </c>
      <c r="J46" s="11">
        <v>1013256</v>
      </c>
    </row>
    <row r="47" spans="2:10" x14ac:dyDescent="0.35">
      <c r="B47" s="7" t="s">
        <v>2003</v>
      </c>
      <c r="C47" s="11">
        <v>190815</v>
      </c>
      <c r="D47" s="11">
        <v>272831</v>
      </c>
      <c r="E47" s="11">
        <v>297822</v>
      </c>
      <c r="F47" s="11">
        <v>0</v>
      </c>
      <c r="G47" s="11">
        <v>271978</v>
      </c>
      <c r="H47" s="11">
        <v>729276</v>
      </c>
      <c r="I47" s="11">
        <v>0</v>
      </c>
      <c r="J47" s="11">
        <v>1762722</v>
      </c>
    </row>
    <row r="48" spans="2:10" x14ac:dyDescent="0.35">
      <c r="B48" s="7" t="s">
        <v>2006</v>
      </c>
      <c r="C48" s="11">
        <v>106858</v>
      </c>
      <c r="D48" s="11">
        <v>346833</v>
      </c>
      <c r="E48" s="11">
        <v>102377</v>
      </c>
      <c r="F48" s="11">
        <v>517306</v>
      </c>
      <c r="G48" s="11">
        <v>194871</v>
      </c>
      <c r="H48" s="11">
        <v>294312</v>
      </c>
      <c r="I48" s="11">
        <v>232455</v>
      </c>
      <c r="J48" s="11">
        <v>1795012</v>
      </c>
    </row>
    <row r="49" spans="2:10" x14ac:dyDescent="0.35">
      <c r="B49" s="7" t="s">
        <v>2004</v>
      </c>
      <c r="C49" s="11">
        <v>70165</v>
      </c>
      <c r="D49" s="11">
        <v>0</v>
      </c>
      <c r="E49" s="11">
        <v>0</v>
      </c>
      <c r="F49" s="11">
        <v>176324</v>
      </c>
      <c r="G49" s="11">
        <v>466337</v>
      </c>
      <c r="H49" s="11">
        <v>619755</v>
      </c>
      <c r="I49" s="11">
        <v>50733</v>
      </c>
      <c r="J49" s="11">
        <v>1383314</v>
      </c>
    </row>
    <row r="50" spans="2:10" x14ac:dyDescent="0.35">
      <c r="B50" s="7" t="s">
        <v>2005</v>
      </c>
      <c r="C50" s="11">
        <v>176698</v>
      </c>
      <c r="D50" s="11">
        <v>489760</v>
      </c>
      <c r="E50" s="11">
        <v>535264</v>
      </c>
      <c r="F50" s="11">
        <v>458512</v>
      </c>
      <c r="G50" s="11">
        <v>275949</v>
      </c>
      <c r="H50" s="11">
        <v>406331</v>
      </c>
      <c r="I50" s="11">
        <v>50994</v>
      </c>
      <c r="J50" s="11">
        <v>2393508</v>
      </c>
    </row>
    <row r="51" spans="2:10" x14ac:dyDescent="0.35">
      <c r="B51" s="7" t="s">
        <v>2007</v>
      </c>
      <c r="C51" s="11">
        <v>0</v>
      </c>
      <c r="D51" s="11">
        <v>621417</v>
      </c>
      <c r="E51" s="11">
        <v>338712</v>
      </c>
      <c r="F51" s="11">
        <v>208210</v>
      </c>
      <c r="G51" s="11">
        <v>73317</v>
      </c>
      <c r="H51" s="11">
        <v>0</v>
      </c>
      <c r="I51" s="11">
        <v>127616</v>
      </c>
      <c r="J51" s="11">
        <v>1369272</v>
      </c>
    </row>
    <row r="52" spans="2:10" x14ac:dyDescent="0.35">
      <c r="B52" s="7" t="s">
        <v>2010</v>
      </c>
      <c r="C52" s="11">
        <v>157459</v>
      </c>
      <c r="D52" s="11">
        <v>333802</v>
      </c>
      <c r="E52" s="11">
        <v>621558</v>
      </c>
      <c r="F52" s="11">
        <v>126950</v>
      </c>
      <c r="G52" s="11">
        <v>141929</v>
      </c>
      <c r="H52" s="11">
        <v>0</v>
      </c>
      <c r="I52" s="11">
        <v>400845</v>
      </c>
      <c r="J52" s="11">
        <v>1782543</v>
      </c>
    </row>
    <row r="53" spans="2:10" x14ac:dyDescent="0.35">
      <c r="B53" s="7" t="s">
        <v>2008</v>
      </c>
      <c r="C53" s="11">
        <v>727915</v>
      </c>
      <c r="D53" s="11">
        <v>115765</v>
      </c>
      <c r="E53" s="11">
        <v>95045</v>
      </c>
      <c r="F53" s="11">
        <v>141555</v>
      </c>
      <c r="G53" s="11">
        <v>336616</v>
      </c>
      <c r="H53" s="11">
        <v>338472</v>
      </c>
      <c r="I53" s="11">
        <v>163143</v>
      </c>
      <c r="J53" s="11">
        <v>1918511</v>
      </c>
    </row>
    <row r="54" spans="2:10" x14ac:dyDescent="0.35">
      <c r="B54" s="7" t="s">
        <v>2009</v>
      </c>
      <c r="C54" s="11">
        <v>516333</v>
      </c>
      <c r="D54" s="11">
        <v>182134</v>
      </c>
      <c r="E54" s="11">
        <v>449029</v>
      </c>
      <c r="F54" s="11">
        <v>271276</v>
      </c>
      <c r="G54" s="11">
        <v>159004</v>
      </c>
      <c r="H54" s="11">
        <v>94430</v>
      </c>
      <c r="I54" s="11">
        <v>544893</v>
      </c>
      <c r="J54" s="11">
        <v>2217099</v>
      </c>
    </row>
    <row r="55" spans="2:10" x14ac:dyDescent="0.35">
      <c r="B55" s="7" t="s">
        <v>1985</v>
      </c>
      <c r="C55" s="11">
        <v>2397795</v>
      </c>
      <c r="D55" s="11">
        <v>2452201</v>
      </c>
      <c r="E55" s="11">
        <v>3561849</v>
      </c>
      <c r="F55" s="11">
        <v>2575589</v>
      </c>
      <c r="G55" s="11">
        <v>2961235</v>
      </c>
      <c r="H55" s="11">
        <v>2728541</v>
      </c>
      <c r="I55" s="11">
        <v>2507149</v>
      </c>
      <c r="J55" s="11">
        <v>19184359</v>
      </c>
    </row>
    <row r="74" spans="2:10" x14ac:dyDescent="0.35">
      <c r="B74" s="6" t="s">
        <v>4</v>
      </c>
      <c r="C74" t="s">
        <v>25</v>
      </c>
    </row>
    <row r="76" spans="2:10" x14ac:dyDescent="0.35">
      <c r="B76" s="6" t="s">
        <v>1991</v>
      </c>
      <c r="C76" s="6" t="s">
        <v>1986</v>
      </c>
    </row>
    <row r="77" spans="2:10" x14ac:dyDescent="0.35">
      <c r="B77" s="6" t="s">
        <v>1984</v>
      </c>
      <c r="C77" t="s">
        <v>58</v>
      </c>
      <c r="D77" t="s">
        <v>68</v>
      </c>
      <c r="E77" t="s">
        <v>33</v>
      </c>
      <c r="F77" t="s">
        <v>64</v>
      </c>
      <c r="G77" t="s">
        <v>16</v>
      </c>
      <c r="H77" t="s">
        <v>79</v>
      </c>
      <c r="I77" t="s">
        <v>47</v>
      </c>
      <c r="J77" t="s">
        <v>1985</v>
      </c>
    </row>
    <row r="78" spans="2:10" x14ac:dyDescent="0.35">
      <c r="B78" s="7" t="s">
        <v>2032</v>
      </c>
      <c r="C78" s="11">
        <v>0</v>
      </c>
      <c r="D78" s="11">
        <v>122294</v>
      </c>
      <c r="E78" s="11">
        <v>0</v>
      </c>
      <c r="F78" s="11">
        <v>324876</v>
      </c>
      <c r="G78" s="11">
        <v>145174</v>
      </c>
      <c r="H78" s="11">
        <v>0</v>
      </c>
      <c r="I78" s="11">
        <v>0</v>
      </c>
      <c r="J78" s="11">
        <v>592344</v>
      </c>
    </row>
    <row r="79" spans="2:10" x14ac:dyDescent="0.35">
      <c r="B79" s="7" t="s">
        <v>1992</v>
      </c>
      <c r="C79" s="11">
        <v>243739</v>
      </c>
      <c r="D79" s="11">
        <v>0</v>
      </c>
      <c r="E79" s="11">
        <v>134881</v>
      </c>
      <c r="F79" s="11">
        <v>43001</v>
      </c>
      <c r="G79" s="11">
        <v>267124</v>
      </c>
      <c r="H79" s="11">
        <v>0</v>
      </c>
      <c r="I79" s="11">
        <v>0</v>
      </c>
      <c r="J79" s="11">
        <v>688745</v>
      </c>
    </row>
    <row r="80" spans="2:10" x14ac:dyDescent="0.35">
      <c r="B80" s="7" t="s">
        <v>1993</v>
      </c>
      <c r="C80" s="11">
        <v>138521</v>
      </c>
      <c r="D80" s="11">
        <v>245482</v>
      </c>
      <c r="E80" s="11">
        <v>150034</v>
      </c>
      <c r="F80" s="11">
        <v>64937</v>
      </c>
      <c r="G80" s="11">
        <v>555097</v>
      </c>
      <c r="H80" s="11">
        <v>562483</v>
      </c>
      <c r="I80" s="11">
        <v>0</v>
      </c>
      <c r="J80" s="11">
        <v>1716554</v>
      </c>
    </row>
    <row r="81" spans="2:10" x14ac:dyDescent="0.35">
      <c r="B81" s="7" t="s">
        <v>1994</v>
      </c>
      <c r="C81" s="11">
        <v>191571</v>
      </c>
      <c r="D81" s="11">
        <v>241413</v>
      </c>
      <c r="E81" s="11">
        <v>0</v>
      </c>
      <c r="F81" s="11">
        <v>187048</v>
      </c>
      <c r="G81" s="11">
        <v>146140</v>
      </c>
      <c r="H81" s="11">
        <v>190434</v>
      </c>
      <c r="I81" s="11">
        <v>88343</v>
      </c>
      <c r="J81" s="11">
        <v>1044949</v>
      </c>
    </row>
    <row r="82" spans="2:10" x14ac:dyDescent="0.35">
      <c r="B82" s="7" t="s">
        <v>1995</v>
      </c>
      <c r="C82" s="11">
        <v>252325</v>
      </c>
      <c r="D82" s="11">
        <v>254289</v>
      </c>
      <c r="E82" s="11">
        <v>157474</v>
      </c>
      <c r="F82" s="11">
        <v>245088</v>
      </c>
      <c r="G82" s="11">
        <v>149274</v>
      </c>
      <c r="H82" s="11">
        <v>50341</v>
      </c>
      <c r="I82" s="11">
        <v>187949</v>
      </c>
      <c r="J82" s="11">
        <v>1296740</v>
      </c>
    </row>
    <row r="83" spans="2:10" x14ac:dyDescent="0.35">
      <c r="B83" s="7" t="s">
        <v>2003</v>
      </c>
      <c r="C83" s="11">
        <v>196647</v>
      </c>
      <c r="D83" s="11">
        <v>189420</v>
      </c>
      <c r="E83" s="11">
        <v>0</v>
      </c>
      <c r="F83" s="11">
        <v>152214</v>
      </c>
      <c r="G83" s="11">
        <v>670543</v>
      </c>
      <c r="H83" s="11">
        <v>75869</v>
      </c>
      <c r="I83" s="11">
        <v>218530</v>
      </c>
      <c r="J83" s="11">
        <v>1503223</v>
      </c>
    </row>
    <row r="84" spans="2:10" x14ac:dyDescent="0.35">
      <c r="B84" s="7" t="s">
        <v>2006</v>
      </c>
      <c r="C84" s="11">
        <v>0</v>
      </c>
      <c r="D84" s="11">
        <v>0</v>
      </c>
      <c r="E84" s="11">
        <v>206263</v>
      </c>
      <c r="F84" s="11">
        <v>307940</v>
      </c>
      <c r="G84" s="11">
        <v>168777</v>
      </c>
      <c r="H84" s="11">
        <v>148321</v>
      </c>
      <c r="I84" s="11">
        <v>219145</v>
      </c>
      <c r="J84" s="11">
        <v>1050446</v>
      </c>
    </row>
    <row r="85" spans="2:10" x14ac:dyDescent="0.35">
      <c r="B85" s="7" t="s">
        <v>2004</v>
      </c>
      <c r="C85" s="11">
        <v>148687</v>
      </c>
      <c r="D85" s="11">
        <v>486719</v>
      </c>
      <c r="E85" s="11">
        <v>71454</v>
      </c>
      <c r="F85" s="11">
        <v>0</v>
      </c>
      <c r="G85" s="11">
        <v>312290</v>
      </c>
      <c r="H85" s="11">
        <v>0</v>
      </c>
      <c r="I85" s="11">
        <v>319428</v>
      </c>
      <c r="J85" s="11">
        <v>1338578</v>
      </c>
    </row>
    <row r="86" spans="2:10" x14ac:dyDescent="0.35">
      <c r="B86" s="7" t="s">
        <v>2005</v>
      </c>
      <c r="C86" s="11">
        <v>238409</v>
      </c>
      <c r="D86" s="11">
        <v>65566</v>
      </c>
      <c r="E86" s="11">
        <v>53799</v>
      </c>
      <c r="F86" s="11">
        <v>386374</v>
      </c>
      <c r="G86" s="11">
        <v>722141</v>
      </c>
      <c r="H86" s="11">
        <v>393025</v>
      </c>
      <c r="I86" s="11">
        <v>369376</v>
      </c>
      <c r="J86" s="11">
        <v>2228690</v>
      </c>
    </row>
    <row r="87" spans="2:10" x14ac:dyDescent="0.35">
      <c r="B87" s="7" t="s">
        <v>2007</v>
      </c>
      <c r="C87" s="11">
        <v>366411</v>
      </c>
      <c r="D87" s="11">
        <v>651246</v>
      </c>
      <c r="E87" s="11">
        <v>338004</v>
      </c>
      <c r="F87" s="11">
        <v>176294</v>
      </c>
      <c r="G87" s="11">
        <v>696866</v>
      </c>
      <c r="H87" s="11">
        <v>56154</v>
      </c>
      <c r="I87" s="11">
        <v>155351</v>
      </c>
      <c r="J87" s="11">
        <v>2440326</v>
      </c>
    </row>
    <row r="88" spans="2:10" x14ac:dyDescent="0.35">
      <c r="B88" s="7" t="s">
        <v>2010</v>
      </c>
      <c r="C88" s="11">
        <v>335614</v>
      </c>
      <c r="D88" s="11">
        <v>242115</v>
      </c>
      <c r="E88" s="11">
        <v>261145</v>
      </c>
      <c r="F88" s="11">
        <v>0</v>
      </c>
      <c r="G88" s="11">
        <v>338108</v>
      </c>
      <c r="H88" s="11">
        <v>108780</v>
      </c>
      <c r="I88" s="11">
        <v>0</v>
      </c>
      <c r="J88" s="11">
        <v>1285762</v>
      </c>
    </row>
    <row r="89" spans="2:10" x14ac:dyDescent="0.35">
      <c r="B89" s="7" t="s">
        <v>2008</v>
      </c>
      <c r="C89" s="11">
        <v>159606</v>
      </c>
      <c r="D89" s="11">
        <v>71359</v>
      </c>
      <c r="E89" s="11">
        <v>271531</v>
      </c>
      <c r="F89" s="11">
        <v>47071</v>
      </c>
      <c r="G89" s="11">
        <v>329681</v>
      </c>
      <c r="H89" s="11">
        <v>120359</v>
      </c>
      <c r="I89" s="11">
        <v>219693</v>
      </c>
      <c r="J89" s="11">
        <v>1219300</v>
      </c>
    </row>
    <row r="90" spans="2:10" x14ac:dyDescent="0.35">
      <c r="B90" s="7" t="s">
        <v>2009</v>
      </c>
      <c r="C90" s="11">
        <v>296763</v>
      </c>
      <c r="D90" s="11">
        <v>95562</v>
      </c>
      <c r="E90" s="11">
        <v>48266</v>
      </c>
      <c r="F90" s="11">
        <v>324316</v>
      </c>
      <c r="G90" s="11">
        <v>583286</v>
      </c>
      <c r="H90" s="11">
        <v>499950</v>
      </c>
      <c r="I90" s="11">
        <v>554086</v>
      </c>
      <c r="J90" s="11">
        <v>2402229</v>
      </c>
    </row>
    <row r="91" spans="2:10" x14ac:dyDescent="0.35">
      <c r="B91" s="7" t="s">
        <v>1985</v>
      </c>
      <c r="C91" s="11">
        <v>2568293</v>
      </c>
      <c r="D91" s="11">
        <v>2665465</v>
      </c>
      <c r="E91" s="11">
        <v>1692851</v>
      </c>
      <c r="F91" s="11">
        <v>2259159</v>
      </c>
      <c r="G91" s="11">
        <v>5084501</v>
      </c>
      <c r="H91" s="11">
        <v>2205716</v>
      </c>
      <c r="I91" s="11">
        <v>2331901</v>
      </c>
      <c r="J91" s="11">
        <v>18807886</v>
      </c>
    </row>
    <row r="112" spans="2:3" x14ac:dyDescent="0.35">
      <c r="B112" s="6" t="s">
        <v>4</v>
      </c>
      <c r="C112" t="s">
        <v>17</v>
      </c>
    </row>
    <row r="114" spans="2:10" x14ac:dyDescent="0.35">
      <c r="B114" s="6" t="s">
        <v>1991</v>
      </c>
      <c r="C114" s="6" t="s">
        <v>1986</v>
      </c>
    </row>
    <row r="115" spans="2:10" x14ac:dyDescent="0.35">
      <c r="B115" s="6" t="s">
        <v>1984</v>
      </c>
      <c r="C115" t="s">
        <v>58</v>
      </c>
      <c r="D115" t="s">
        <v>68</v>
      </c>
      <c r="E115" t="s">
        <v>33</v>
      </c>
      <c r="F115" t="s">
        <v>64</v>
      </c>
      <c r="G115" t="s">
        <v>16</v>
      </c>
      <c r="H115" t="s">
        <v>79</v>
      </c>
      <c r="I115" t="s">
        <v>47</v>
      </c>
      <c r="J115" t="s">
        <v>1985</v>
      </c>
    </row>
    <row r="116" spans="2:10" x14ac:dyDescent="0.35">
      <c r="B116" s="7" t="s">
        <v>2032</v>
      </c>
      <c r="C116" s="11">
        <v>253546</v>
      </c>
      <c r="D116" s="11">
        <v>167701</v>
      </c>
      <c r="E116" s="11">
        <v>0</v>
      </c>
      <c r="F116" s="11">
        <v>52800</v>
      </c>
      <c r="G116" s="11">
        <v>231704</v>
      </c>
      <c r="H116" s="11">
        <v>0</v>
      </c>
      <c r="I116" s="11">
        <v>139213</v>
      </c>
      <c r="J116" s="11">
        <v>844964</v>
      </c>
    </row>
    <row r="117" spans="2:10" x14ac:dyDescent="0.35">
      <c r="B117" s="7" t="s">
        <v>1992</v>
      </c>
      <c r="C117" s="11">
        <v>0</v>
      </c>
      <c r="D117" s="11">
        <v>98110</v>
      </c>
      <c r="E117" s="11">
        <v>0</v>
      </c>
      <c r="F117" s="11">
        <v>0</v>
      </c>
      <c r="G117" s="11">
        <v>743654</v>
      </c>
      <c r="H117" s="11">
        <v>0</v>
      </c>
      <c r="I117" s="11">
        <v>129956</v>
      </c>
      <c r="J117" s="11">
        <v>971720</v>
      </c>
    </row>
    <row r="118" spans="2:10" x14ac:dyDescent="0.35">
      <c r="B118" s="7" t="s">
        <v>1993</v>
      </c>
      <c r="C118" s="11">
        <v>289444</v>
      </c>
      <c r="D118" s="11">
        <v>153378</v>
      </c>
      <c r="E118" s="11">
        <v>55894</v>
      </c>
      <c r="F118" s="11">
        <v>174689</v>
      </c>
      <c r="G118" s="11">
        <v>198473</v>
      </c>
      <c r="H118" s="11">
        <v>56686</v>
      </c>
      <c r="I118" s="11">
        <v>249506</v>
      </c>
      <c r="J118" s="11">
        <v>1178070</v>
      </c>
    </row>
    <row r="119" spans="2:10" x14ac:dyDescent="0.35">
      <c r="B119" s="7" t="s">
        <v>1994</v>
      </c>
      <c r="C119" s="11">
        <v>0</v>
      </c>
      <c r="D119" s="11">
        <v>166134</v>
      </c>
      <c r="E119" s="11">
        <v>58586</v>
      </c>
      <c r="F119" s="11">
        <v>278533</v>
      </c>
      <c r="G119" s="11">
        <v>64170</v>
      </c>
      <c r="H119" s="11">
        <v>83066</v>
      </c>
      <c r="I119" s="11">
        <v>215741</v>
      </c>
      <c r="J119" s="11">
        <v>866230</v>
      </c>
    </row>
    <row r="120" spans="2:10" x14ac:dyDescent="0.35">
      <c r="B120" s="7" t="s">
        <v>1995</v>
      </c>
      <c r="C120" s="11">
        <v>0</v>
      </c>
      <c r="D120" s="11">
        <v>214409</v>
      </c>
      <c r="E120" s="11">
        <v>0</v>
      </c>
      <c r="F120" s="11">
        <v>0</v>
      </c>
      <c r="G120" s="11">
        <v>183196</v>
      </c>
      <c r="H120" s="11">
        <v>249270</v>
      </c>
      <c r="I120" s="11">
        <v>347208</v>
      </c>
      <c r="J120" s="11">
        <v>994083</v>
      </c>
    </row>
    <row r="121" spans="2:10" x14ac:dyDescent="0.35">
      <c r="B121" s="7" t="s">
        <v>2003</v>
      </c>
      <c r="C121" s="11">
        <v>58875</v>
      </c>
      <c r="D121" s="11">
        <v>0</v>
      </c>
      <c r="E121" s="11">
        <v>74552</v>
      </c>
      <c r="F121" s="11">
        <v>242662</v>
      </c>
      <c r="G121" s="11">
        <v>88777</v>
      </c>
      <c r="H121" s="11">
        <v>262640</v>
      </c>
      <c r="I121" s="11">
        <v>220754</v>
      </c>
      <c r="J121" s="11">
        <v>948260</v>
      </c>
    </row>
    <row r="122" spans="2:10" x14ac:dyDescent="0.35">
      <c r="B122" s="7" t="s">
        <v>2006</v>
      </c>
      <c r="C122" s="11">
        <v>178700</v>
      </c>
      <c r="D122" s="11">
        <v>205947</v>
      </c>
      <c r="E122" s="11">
        <v>198543</v>
      </c>
      <c r="F122" s="11">
        <v>93734</v>
      </c>
      <c r="G122" s="11">
        <v>450111</v>
      </c>
      <c r="H122" s="11">
        <v>203120</v>
      </c>
      <c r="I122" s="11">
        <v>0</v>
      </c>
      <c r="J122" s="11">
        <v>1330155</v>
      </c>
    </row>
    <row r="123" spans="2:10" x14ac:dyDescent="0.35">
      <c r="B123" s="7" t="s">
        <v>2004</v>
      </c>
      <c r="C123" s="11">
        <v>150399</v>
      </c>
      <c r="D123" s="11">
        <v>299382</v>
      </c>
      <c r="E123" s="11">
        <v>274689</v>
      </c>
      <c r="F123" s="11">
        <v>0</v>
      </c>
      <c r="G123" s="11">
        <v>553983</v>
      </c>
      <c r="H123" s="11">
        <v>120341</v>
      </c>
      <c r="I123" s="11">
        <v>89458</v>
      </c>
      <c r="J123" s="11">
        <v>1488252</v>
      </c>
    </row>
    <row r="124" spans="2:10" x14ac:dyDescent="0.35">
      <c r="B124" s="7" t="s">
        <v>2005</v>
      </c>
      <c r="C124" s="11">
        <v>161269</v>
      </c>
      <c r="D124" s="11">
        <v>270625</v>
      </c>
      <c r="E124" s="11">
        <v>0</v>
      </c>
      <c r="F124" s="11">
        <v>140042</v>
      </c>
      <c r="G124" s="11">
        <v>248442</v>
      </c>
      <c r="H124" s="11">
        <v>0</v>
      </c>
      <c r="I124" s="11">
        <v>0</v>
      </c>
      <c r="J124" s="11">
        <v>820378</v>
      </c>
    </row>
    <row r="125" spans="2:10" x14ac:dyDescent="0.35">
      <c r="B125" s="7" t="s">
        <v>2007</v>
      </c>
      <c r="C125" s="11">
        <v>128329</v>
      </c>
      <c r="D125" s="11">
        <v>668735</v>
      </c>
      <c r="E125" s="11">
        <v>272415</v>
      </c>
      <c r="F125" s="11">
        <v>0</v>
      </c>
      <c r="G125" s="11">
        <v>109107</v>
      </c>
      <c r="H125" s="11">
        <v>114441</v>
      </c>
      <c r="I125" s="11">
        <v>350957</v>
      </c>
      <c r="J125" s="11">
        <v>1643984</v>
      </c>
    </row>
    <row r="126" spans="2:10" x14ac:dyDescent="0.35">
      <c r="B126" s="7" t="s">
        <v>2010</v>
      </c>
      <c r="C126" s="11">
        <v>0</v>
      </c>
      <c r="D126" s="11">
        <v>0</v>
      </c>
      <c r="E126" s="11">
        <v>122829</v>
      </c>
      <c r="F126" s="11">
        <v>507282</v>
      </c>
      <c r="G126" s="11">
        <v>281939</v>
      </c>
      <c r="H126" s="11">
        <v>825928</v>
      </c>
      <c r="I126" s="11">
        <v>323320</v>
      </c>
      <c r="J126" s="11">
        <v>2061298</v>
      </c>
    </row>
    <row r="127" spans="2:10" x14ac:dyDescent="0.35">
      <c r="B127" s="7" t="s">
        <v>2008</v>
      </c>
      <c r="C127" s="11">
        <v>0</v>
      </c>
      <c r="D127" s="11">
        <v>358221</v>
      </c>
      <c r="E127" s="11">
        <v>210193</v>
      </c>
      <c r="F127" s="11">
        <v>54654</v>
      </c>
      <c r="G127" s="11">
        <v>960099</v>
      </c>
      <c r="H127" s="11">
        <v>257156</v>
      </c>
      <c r="I127" s="11">
        <v>97830</v>
      </c>
      <c r="J127" s="11">
        <v>1938153</v>
      </c>
    </row>
    <row r="128" spans="2:10" x14ac:dyDescent="0.35">
      <c r="B128" s="7" t="s">
        <v>2009</v>
      </c>
      <c r="C128" s="11">
        <v>0</v>
      </c>
      <c r="D128" s="11">
        <v>182324</v>
      </c>
      <c r="E128" s="11">
        <v>690460</v>
      </c>
      <c r="F128" s="11">
        <v>302215</v>
      </c>
      <c r="G128" s="11">
        <v>222349</v>
      </c>
      <c r="H128" s="11">
        <v>381678</v>
      </c>
      <c r="I128" s="11">
        <v>233115</v>
      </c>
      <c r="J128" s="11">
        <v>2012141</v>
      </c>
    </row>
    <row r="129" spans="2:10" x14ac:dyDescent="0.35">
      <c r="B129" s="7" t="s">
        <v>1985</v>
      </c>
      <c r="C129" s="11">
        <v>1220562</v>
      </c>
      <c r="D129" s="11">
        <v>2784966</v>
      </c>
      <c r="E129" s="11">
        <v>1958161</v>
      </c>
      <c r="F129" s="11">
        <v>1846611</v>
      </c>
      <c r="G129" s="11">
        <v>4336004</v>
      </c>
      <c r="H129" s="11">
        <v>2554326</v>
      </c>
      <c r="I129" s="11">
        <v>2397058</v>
      </c>
      <c r="J129" s="11">
        <v>17097688</v>
      </c>
    </row>
    <row r="149" spans="2:10" x14ac:dyDescent="0.35">
      <c r="B149" s="6" t="s">
        <v>4</v>
      </c>
      <c r="C149" t="s">
        <v>34</v>
      </c>
    </row>
    <row r="151" spans="2:10" x14ac:dyDescent="0.35">
      <c r="B151" s="6" t="s">
        <v>1991</v>
      </c>
      <c r="C151" s="6" t="s">
        <v>1986</v>
      </c>
    </row>
    <row r="152" spans="2:10" x14ac:dyDescent="0.35">
      <c r="B152" s="6" t="s">
        <v>1984</v>
      </c>
      <c r="C152" t="s">
        <v>58</v>
      </c>
      <c r="D152" t="s">
        <v>68</v>
      </c>
      <c r="E152" t="s">
        <v>33</v>
      </c>
      <c r="F152" t="s">
        <v>64</v>
      </c>
      <c r="G152" t="s">
        <v>16</v>
      </c>
      <c r="H152" t="s">
        <v>79</v>
      </c>
      <c r="I152" t="s">
        <v>47</v>
      </c>
      <c r="J152" t="s">
        <v>1985</v>
      </c>
    </row>
    <row r="153" spans="2:10" x14ac:dyDescent="0.35">
      <c r="B153" s="7" t="s">
        <v>2032</v>
      </c>
      <c r="C153" s="11">
        <v>0</v>
      </c>
      <c r="D153" s="11">
        <v>82907</v>
      </c>
      <c r="E153" s="11">
        <v>0</v>
      </c>
      <c r="F153" s="11">
        <v>54415</v>
      </c>
      <c r="G153" s="11">
        <v>449498</v>
      </c>
      <c r="H153" s="11">
        <v>242919</v>
      </c>
      <c r="I153" s="11">
        <v>0</v>
      </c>
      <c r="J153" s="11">
        <v>829739</v>
      </c>
    </row>
    <row r="154" spans="2:10" x14ac:dyDescent="0.35">
      <c r="B154" s="7" t="s">
        <v>1992</v>
      </c>
      <c r="C154" s="11">
        <v>416137</v>
      </c>
      <c r="D154" s="11">
        <v>345986</v>
      </c>
      <c r="E154" s="11">
        <v>518183</v>
      </c>
      <c r="F154" s="11">
        <v>390120</v>
      </c>
      <c r="G154" s="11">
        <v>472384</v>
      </c>
      <c r="H154" s="11">
        <v>0</v>
      </c>
      <c r="I154" s="11">
        <v>0</v>
      </c>
      <c r="J154" s="11">
        <v>2142810</v>
      </c>
    </row>
    <row r="155" spans="2:10" x14ac:dyDescent="0.35">
      <c r="B155" s="7" t="s">
        <v>1993</v>
      </c>
      <c r="C155" s="11">
        <v>151300</v>
      </c>
      <c r="D155" s="11">
        <v>114250</v>
      </c>
      <c r="E155" s="11">
        <v>378205</v>
      </c>
      <c r="F155" s="11">
        <v>152353</v>
      </c>
      <c r="G155" s="11">
        <v>0</v>
      </c>
      <c r="H155" s="11">
        <v>0</v>
      </c>
      <c r="I155" s="11">
        <v>246284</v>
      </c>
      <c r="J155" s="11">
        <v>1042392</v>
      </c>
    </row>
    <row r="156" spans="2:10" x14ac:dyDescent="0.35">
      <c r="B156" s="7" t="s">
        <v>1994</v>
      </c>
      <c r="C156" s="11">
        <v>364068</v>
      </c>
      <c r="D156" s="11">
        <v>479129</v>
      </c>
      <c r="E156" s="11">
        <v>95960</v>
      </c>
      <c r="F156" s="11">
        <v>117226</v>
      </c>
      <c r="G156" s="11">
        <v>315700</v>
      </c>
      <c r="H156" s="11">
        <v>0</v>
      </c>
      <c r="I156" s="11">
        <v>108686</v>
      </c>
      <c r="J156" s="11">
        <v>1480769</v>
      </c>
    </row>
    <row r="157" spans="2:10" x14ac:dyDescent="0.35">
      <c r="B157" s="7" t="s">
        <v>1995</v>
      </c>
      <c r="C157" s="11">
        <v>403145</v>
      </c>
      <c r="D157" s="11">
        <v>124827</v>
      </c>
      <c r="E157" s="11">
        <v>267792</v>
      </c>
      <c r="F157" s="11">
        <v>342336</v>
      </c>
      <c r="G157" s="11">
        <v>69096</v>
      </c>
      <c r="H157" s="11">
        <v>182705</v>
      </c>
      <c r="I157" s="11">
        <v>175668</v>
      </c>
      <c r="J157" s="11">
        <v>1565569</v>
      </c>
    </row>
    <row r="158" spans="2:10" x14ac:dyDescent="0.35">
      <c r="B158" s="7" t="s">
        <v>2003</v>
      </c>
      <c r="C158" s="11">
        <v>114911</v>
      </c>
      <c r="D158" s="11">
        <v>463305</v>
      </c>
      <c r="E158" s="11">
        <v>0</v>
      </c>
      <c r="F158" s="11">
        <v>41728</v>
      </c>
      <c r="G158" s="11">
        <v>386589</v>
      </c>
      <c r="H158" s="11">
        <v>155905</v>
      </c>
      <c r="I158" s="11">
        <v>488036</v>
      </c>
      <c r="J158" s="11">
        <v>1650474</v>
      </c>
    </row>
    <row r="159" spans="2:10" x14ac:dyDescent="0.35">
      <c r="B159" s="7" t="s">
        <v>2006</v>
      </c>
      <c r="C159" s="11">
        <v>103724</v>
      </c>
      <c r="D159" s="11">
        <v>149867</v>
      </c>
      <c r="E159" s="11">
        <v>94876</v>
      </c>
      <c r="F159" s="11">
        <v>484249</v>
      </c>
      <c r="G159" s="11">
        <v>169083</v>
      </c>
      <c r="H159" s="11">
        <v>0</v>
      </c>
      <c r="I159" s="11">
        <v>191852</v>
      </c>
      <c r="J159" s="11">
        <v>1193651</v>
      </c>
    </row>
    <row r="160" spans="2:10" x14ac:dyDescent="0.35">
      <c r="B160" s="7" t="s">
        <v>2004</v>
      </c>
      <c r="C160" s="11">
        <v>93668</v>
      </c>
      <c r="D160" s="11">
        <v>85870</v>
      </c>
      <c r="E160" s="11">
        <v>0</v>
      </c>
      <c r="F160" s="11">
        <v>52811</v>
      </c>
      <c r="G160" s="11">
        <v>630127</v>
      </c>
      <c r="H160" s="11">
        <v>326654</v>
      </c>
      <c r="I160" s="11">
        <v>312349</v>
      </c>
      <c r="J160" s="11">
        <v>1501479</v>
      </c>
    </row>
    <row r="161" spans="2:10" x14ac:dyDescent="0.35">
      <c r="B161" s="7" t="s">
        <v>2005</v>
      </c>
      <c r="C161" s="11">
        <v>476083</v>
      </c>
      <c r="D161" s="11">
        <v>426731</v>
      </c>
      <c r="E161" s="11">
        <v>0</v>
      </c>
      <c r="F161" s="11">
        <v>234914</v>
      </c>
      <c r="G161" s="11">
        <v>249454</v>
      </c>
      <c r="H161" s="11">
        <v>342019</v>
      </c>
      <c r="I161" s="11">
        <v>440895</v>
      </c>
      <c r="J161" s="11">
        <v>2170096</v>
      </c>
    </row>
    <row r="162" spans="2:10" x14ac:dyDescent="0.35">
      <c r="B162" s="7" t="s">
        <v>2007</v>
      </c>
      <c r="C162" s="11">
        <v>182315</v>
      </c>
      <c r="D162" s="11">
        <v>487427</v>
      </c>
      <c r="E162" s="11">
        <v>631663</v>
      </c>
      <c r="F162" s="11">
        <v>47913</v>
      </c>
      <c r="G162" s="11">
        <v>86478</v>
      </c>
      <c r="H162" s="11">
        <v>401703</v>
      </c>
      <c r="I162" s="11">
        <v>654192</v>
      </c>
      <c r="J162" s="11">
        <v>2491691</v>
      </c>
    </row>
    <row r="163" spans="2:10" x14ac:dyDescent="0.35">
      <c r="B163" s="7" t="s">
        <v>2010</v>
      </c>
      <c r="C163" s="11">
        <v>365896</v>
      </c>
      <c r="D163" s="11">
        <v>70110</v>
      </c>
      <c r="E163" s="11">
        <v>357086</v>
      </c>
      <c r="F163" s="11">
        <v>520077</v>
      </c>
      <c r="G163" s="11">
        <v>260819</v>
      </c>
      <c r="H163" s="11">
        <v>556376</v>
      </c>
      <c r="I163" s="11">
        <v>129354</v>
      </c>
      <c r="J163" s="11">
        <v>2259718</v>
      </c>
    </row>
    <row r="164" spans="2:10" x14ac:dyDescent="0.35">
      <c r="B164" s="7" t="s">
        <v>2008</v>
      </c>
      <c r="C164" s="11">
        <v>359895</v>
      </c>
      <c r="D164" s="11">
        <v>534492</v>
      </c>
      <c r="E164" s="11">
        <v>352974</v>
      </c>
      <c r="F164" s="11">
        <v>198176</v>
      </c>
      <c r="G164" s="11">
        <v>584696</v>
      </c>
      <c r="H164" s="11">
        <v>502659</v>
      </c>
      <c r="I164" s="11">
        <v>344985</v>
      </c>
      <c r="J164" s="11">
        <v>2877877</v>
      </c>
    </row>
    <row r="165" spans="2:10" x14ac:dyDescent="0.35">
      <c r="B165" s="7" t="s">
        <v>2009</v>
      </c>
      <c r="C165" s="11">
        <v>298782</v>
      </c>
      <c r="D165" s="11">
        <v>525471</v>
      </c>
      <c r="E165" s="11">
        <v>74215</v>
      </c>
      <c r="F165" s="11">
        <v>907904</v>
      </c>
      <c r="G165" s="11">
        <v>380086</v>
      </c>
      <c r="H165" s="11">
        <v>441263</v>
      </c>
      <c r="I165" s="11">
        <v>281284</v>
      </c>
      <c r="J165" s="11">
        <v>2909005</v>
      </c>
    </row>
    <row r="166" spans="2:10" x14ac:dyDescent="0.35">
      <c r="B166" s="7" t="s">
        <v>1985</v>
      </c>
      <c r="C166" s="11">
        <v>3329924</v>
      </c>
      <c r="D166" s="11">
        <v>3890372</v>
      </c>
      <c r="E166" s="11">
        <v>2770954</v>
      </c>
      <c r="F166" s="11">
        <v>3544222</v>
      </c>
      <c r="G166" s="11">
        <v>4054010</v>
      </c>
      <c r="H166" s="11">
        <v>3152203</v>
      </c>
      <c r="I166" s="11">
        <v>3373585</v>
      </c>
      <c r="J166" s="11">
        <v>24115270</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4EF9842E-546F-4539-8AD2-BF3420611883}">
          <x14:colorSeries rgb="FF376092"/>
          <x14:colorNegative rgb="FFD00000"/>
          <x14:colorAxis rgb="FF000000"/>
          <x14:colorMarkers rgb="FFD00000"/>
          <x14:colorFirst rgb="FFD00000"/>
          <x14:colorLast rgb="FFD00000"/>
          <x14:colorHigh rgb="FFD00000"/>
          <x14:colorLow rgb="FFD00000"/>
          <x14:sparklines>
            <x14:sparkline>
              <xm:f>Sparkline!B43:J43</xm:f>
              <xm:sqref>K43</xm:sqref>
            </x14:sparkline>
            <x14:sparkline>
              <xm:f>Sparkline!B44:J44</xm:f>
              <xm:sqref>K44</xm:sqref>
            </x14:sparkline>
            <x14:sparkline>
              <xm:f>Sparkline!B45:J45</xm:f>
              <xm:sqref>K45</xm:sqref>
            </x14:sparkline>
            <x14:sparkline>
              <xm:f>Sparkline!B46:J46</xm:f>
              <xm:sqref>K46</xm:sqref>
            </x14:sparkline>
            <x14:sparkline>
              <xm:f>Sparkline!B47:J47</xm:f>
              <xm:sqref>K47</xm:sqref>
            </x14:sparkline>
            <x14:sparkline>
              <xm:f>Sparkline!B48:J48</xm:f>
              <xm:sqref>K48</xm:sqref>
            </x14:sparkline>
            <x14:sparkline>
              <xm:f>Sparkline!B49:J49</xm:f>
              <xm:sqref>K49</xm:sqref>
            </x14:sparkline>
            <x14:sparkline>
              <xm:f>Sparkline!B50:J50</xm:f>
              <xm:sqref>K50</xm:sqref>
            </x14:sparkline>
            <x14:sparkline>
              <xm:f>Sparkline!B51:J51</xm:f>
              <xm:sqref>K51</xm:sqref>
            </x14:sparkline>
            <x14:sparkline>
              <xm:f>Sparkline!B52:J52</xm:f>
              <xm:sqref>K52</xm:sqref>
            </x14:sparkline>
            <x14:sparkline>
              <xm:f>Sparkline!B53:J53</xm:f>
              <xm:sqref>K53</xm:sqref>
            </x14:sparkline>
            <x14:sparkline>
              <xm:f>Sparkline!B54:J54</xm:f>
              <xm:sqref>K54</xm:sqref>
            </x14:sparkline>
            <x14:sparkline>
              <xm:f>Sparkline!B55:J55</xm:f>
              <xm:sqref>K55</xm:sqref>
            </x14:sparkline>
            <x14:sparkline>
              <xm:f>Sparkline!B56:J56</xm:f>
              <xm:sqref>K56</xm:sqref>
            </x14:sparkline>
            <x14:sparkline>
              <xm:f>Sparkline!B57:J57</xm:f>
              <xm:sqref>K57</xm:sqref>
            </x14:sparkline>
            <x14:sparkline>
              <xm:f>Sparkline!B58:J58</xm:f>
              <xm:sqref>K58</xm:sqref>
            </x14:sparkline>
            <x14:sparkline>
              <xm:f>Sparkline!B59:J59</xm:f>
              <xm:sqref>K59</xm:sqref>
            </x14:sparkline>
            <x14:sparkline>
              <xm:f>Sparkline!B60:J60</xm:f>
              <xm:sqref>K60</xm:sqref>
            </x14:sparkline>
            <x14:sparkline>
              <xm:f>Sparkline!B61:J61</xm:f>
              <xm:sqref>K61</xm:sqref>
            </x14:sparkline>
            <x14:sparkline>
              <xm:f>Sparkline!B62:J62</xm:f>
              <xm:sqref>K62</xm:sqref>
            </x14:sparkline>
            <x14:sparkline>
              <xm:f>Sparkline!B63:J63</xm:f>
              <xm:sqref>K63</xm:sqref>
            </x14:sparkline>
            <x14:sparkline>
              <xm:f>Sparkline!B64:J64</xm:f>
              <xm:sqref>K64</xm:sqref>
            </x14:sparkline>
            <x14:sparkline>
              <xm:f>Sparkline!B65:J65</xm:f>
              <xm:sqref>K65</xm:sqref>
            </x14:sparkline>
            <x14:sparkline>
              <xm:f>Sparkline!B66:J66</xm:f>
              <xm:sqref>K66</xm:sqref>
            </x14:sparkline>
            <x14:sparkline>
              <xm:f>Sparkline!B67:J67</xm:f>
              <xm:sqref>K67</xm:sqref>
            </x14:sparkline>
            <x14:sparkline>
              <xm:f>Sparkline!B68:J68</xm:f>
              <xm:sqref>K68</xm:sqref>
            </x14:sparkline>
            <x14:sparkline>
              <xm:f>Sparkline!B69:J69</xm:f>
              <xm:sqref>K69</xm:sqref>
            </x14:sparkline>
            <x14:sparkline>
              <xm:f>Sparkline!B70:J70</xm:f>
              <xm:sqref>K70</xm:sqref>
            </x14:sparkline>
            <x14:sparkline>
              <xm:f>Sparkline!B71:J71</xm:f>
              <xm:sqref>K71</xm:sqref>
            </x14:sparkline>
          </x14:sparklines>
        </x14:sparklineGroup>
        <x14:sparklineGroup displayEmptyCellsAs="gap" xr2:uid="{2524A4A2-BF8D-4950-B298-8D58A5896ECF}">
          <x14:colorSeries rgb="FF376092"/>
          <x14:colorNegative rgb="FFD00000"/>
          <x14:colorAxis rgb="FF000000"/>
          <x14:colorMarkers rgb="FFD00000"/>
          <x14:colorFirst rgb="FFD00000"/>
          <x14:colorLast rgb="FFD00000"/>
          <x14:colorHigh rgb="FFD00000"/>
          <x14:colorLow rgb="FFD00000"/>
          <x14:sparklines>
            <x14:sparkline>
              <xm:f>Sparkline!B79:J79</xm:f>
              <xm:sqref>K79</xm:sqref>
            </x14:sparkline>
            <x14:sparkline>
              <xm:f>Sparkline!B80:J80</xm:f>
              <xm:sqref>K80</xm:sqref>
            </x14:sparkline>
            <x14:sparkline>
              <xm:f>Sparkline!B81:J81</xm:f>
              <xm:sqref>K81</xm:sqref>
            </x14:sparkline>
            <x14:sparkline>
              <xm:f>Sparkline!B82:J82</xm:f>
              <xm:sqref>K82</xm:sqref>
            </x14:sparkline>
            <x14:sparkline>
              <xm:f>Sparkline!B83:J83</xm:f>
              <xm:sqref>K83</xm:sqref>
            </x14:sparkline>
            <x14:sparkline>
              <xm:f>Sparkline!B84:J84</xm:f>
              <xm:sqref>K84</xm:sqref>
            </x14:sparkline>
            <x14:sparkline>
              <xm:f>Sparkline!B85:J85</xm:f>
              <xm:sqref>K85</xm:sqref>
            </x14:sparkline>
            <x14:sparkline>
              <xm:f>Sparkline!B86:J86</xm:f>
              <xm:sqref>K86</xm:sqref>
            </x14:sparkline>
            <x14:sparkline>
              <xm:f>Sparkline!B87:J87</xm:f>
              <xm:sqref>K87</xm:sqref>
            </x14:sparkline>
            <x14:sparkline>
              <xm:f>Sparkline!B88:J88</xm:f>
              <xm:sqref>K88</xm:sqref>
            </x14:sparkline>
            <x14:sparkline>
              <xm:f>Sparkline!B89:J89</xm:f>
              <xm:sqref>K89</xm:sqref>
            </x14:sparkline>
            <x14:sparkline>
              <xm:f>Sparkline!B90:J90</xm:f>
              <xm:sqref>K90</xm:sqref>
            </x14:sparkline>
            <x14:sparkline>
              <xm:f>Sparkline!B91:J91</xm:f>
              <xm:sqref>K91</xm:sqref>
            </x14:sparkline>
            <x14:sparkline>
              <xm:f>Sparkline!B92:J92</xm:f>
              <xm:sqref>K92</xm:sqref>
            </x14:sparkline>
            <x14:sparkline>
              <xm:f>Sparkline!B93:J93</xm:f>
              <xm:sqref>K93</xm:sqref>
            </x14:sparkline>
            <x14:sparkline>
              <xm:f>Sparkline!B94:J94</xm:f>
              <xm:sqref>K94</xm:sqref>
            </x14:sparkline>
            <x14:sparkline>
              <xm:f>Sparkline!B95:J95</xm:f>
              <xm:sqref>K95</xm:sqref>
            </x14:sparkline>
            <x14:sparkline>
              <xm:f>Sparkline!B96:J96</xm:f>
              <xm:sqref>K96</xm:sqref>
            </x14:sparkline>
            <x14:sparkline>
              <xm:f>Sparkline!B97:J97</xm:f>
              <xm:sqref>K97</xm:sqref>
            </x14:sparkline>
            <x14:sparkline>
              <xm:f>Sparkline!B98:J98</xm:f>
              <xm:sqref>K98</xm:sqref>
            </x14:sparkline>
            <x14:sparkline>
              <xm:f>Sparkline!B99:J99</xm:f>
              <xm:sqref>K99</xm:sqref>
            </x14:sparkline>
            <x14:sparkline>
              <xm:f>Sparkline!B100:J100</xm:f>
              <xm:sqref>K100</xm:sqref>
            </x14:sparkline>
            <x14:sparkline>
              <xm:f>Sparkline!B101:J101</xm:f>
              <xm:sqref>K101</xm:sqref>
            </x14:sparkline>
            <x14:sparkline>
              <xm:f>Sparkline!B102:J102</xm:f>
              <xm:sqref>K102</xm:sqref>
            </x14:sparkline>
            <x14:sparkline>
              <xm:f>Sparkline!B103:J103</xm:f>
              <xm:sqref>K103</xm:sqref>
            </x14:sparkline>
            <x14:sparkline>
              <xm:f>Sparkline!B104:J104</xm:f>
              <xm:sqref>K104</xm:sqref>
            </x14:sparkline>
            <x14:sparkline>
              <xm:f>Sparkline!B105:J105</xm:f>
              <xm:sqref>K105</xm:sqref>
            </x14:sparkline>
            <x14:sparkline>
              <xm:f>Sparkline!B106:J106</xm:f>
              <xm:sqref>K106</xm:sqref>
            </x14:sparkline>
            <x14:sparkline>
              <xm:f>Sparkline!B107:J107</xm:f>
              <xm:sqref>K107</xm:sqref>
            </x14:sparkline>
          </x14:sparklines>
        </x14:sparklineGroup>
        <x14:sparklineGroup displayEmptyCellsAs="gap" xr2:uid="{FCA56B45-FCCB-4DE1-8DC2-8D84C9A1FE2F}">
          <x14:colorSeries rgb="FF376092"/>
          <x14:colorNegative rgb="FFD00000"/>
          <x14:colorAxis rgb="FF000000"/>
          <x14:colorMarkers rgb="FFD00000"/>
          <x14:colorFirst rgb="FFD00000"/>
          <x14:colorLast rgb="FFD00000"/>
          <x14:colorHigh rgb="FFD00000"/>
          <x14:colorLow rgb="FFD00000"/>
          <x14:sparklines>
            <x14:sparkline>
              <xm:f>Sparkline!B117:J117</xm:f>
              <xm:sqref>K117</xm:sqref>
            </x14:sparkline>
            <x14:sparkline>
              <xm:f>Sparkline!B118:J118</xm:f>
              <xm:sqref>K118</xm:sqref>
            </x14:sparkline>
            <x14:sparkline>
              <xm:f>Sparkline!B119:J119</xm:f>
              <xm:sqref>K119</xm:sqref>
            </x14:sparkline>
            <x14:sparkline>
              <xm:f>Sparkline!B120:J120</xm:f>
              <xm:sqref>K120</xm:sqref>
            </x14:sparkline>
            <x14:sparkline>
              <xm:f>Sparkline!B121:J121</xm:f>
              <xm:sqref>K121</xm:sqref>
            </x14:sparkline>
            <x14:sparkline>
              <xm:f>Sparkline!B122:J122</xm:f>
              <xm:sqref>K122</xm:sqref>
            </x14:sparkline>
            <x14:sparkline>
              <xm:f>Sparkline!B123:J123</xm:f>
              <xm:sqref>K123</xm:sqref>
            </x14:sparkline>
            <x14:sparkline>
              <xm:f>Sparkline!B124:J124</xm:f>
              <xm:sqref>K124</xm:sqref>
            </x14:sparkline>
            <x14:sparkline>
              <xm:f>Sparkline!B125:J125</xm:f>
              <xm:sqref>K125</xm:sqref>
            </x14:sparkline>
            <x14:sparkline>
              <xm:f>Sparkline!B126:J126</xm:f>
              <xm:sqref>K126</xm:sqref>
            </x14:sparkline>
            <x14:sparkline>
              <xm:f>Sparkline!B127:J127</xm:f>
              <xm:sqref>K127</xm:sqref>
            </x14:sparkline>
            <x14:sparkline>
              <xm:f>Sparkline!B128:J128</xm:f>
              <xm:sqref>K128</xm:sqref>
            </x14:sparkline>
            <x14:sparkline>
              <xm:f>Sparkline!B129:J129</xm:f>
              <xm:sqref>K129</xm:sqref>
            </x14:sparkline>
            <x14:sparkline>
              <xm:f>Sparkline!B130:J130</xm:f>
              <xm:sqref>K130</xm:sqref>
            </x14:sparkline>
            <x14:sparkline>
              <xm:f>Sparkline!B131:J131</xm:f>
              <xm:sqref>K131</xm:sqref>
            </x14:sparkline>
            <x14:sparkline>
              <xm:f>Sparkline!B132:J132</xm:f>
              <xm:sqref>K132</xm:sqref>
            </x14:sparkline>
            <x14:sparkline>
              <xm:f>Sparkline!B133:J133</xm:f>
              <xm:sqref>K133</xm:sqref>
            </x14:sparkline>
            <x14:sparkline>
              <xm:f>Sparkline!B134:J134</xm:f>
              <xm:sqref>K134</xm:sqref>
            </x14:sparkline>
            <x14:sparkline>
              <xm:f>Sparkline!B135:J135</xm:f>
              <xm:sqref>K135</xm:sqref>
            </x14:sparkline>
            <x14:sparkline>
              <xm:f>Sparkline!B136:J136</xm:f>
              <xm:sqref>K136</xm:sqref>
            </x14:sparkline>
            <x14:sparkline>
              <xm:f>Sparkline!B137:J137</xm:f>
              <xm:sqref>K137</xm:sqref>
            </x14:sparkline>
            <x14:sparkline>
              <xm:f>Sparkline!B138:J138</xm:f>
              <xm:sqref>K138</xm:sqref>
            </x14:sparkline>
            <x14:sparkline>
              <xm:f>Sparkline!B139:J139</xm:f>
              <xm:sqref>K139</xm:sqref>
            </x14:sparkline>
            <x14:sparkline>
              <xm:f>Sparkline!B140:J140</xm:f>
              <xm:sqref>K140</xm:sqref>
            </x14:sparkline>
            <x14:sparkline>
              <xm:f>Sparkline!B141:J141</xm:f>
              <xm:sqref>K141</xm:sqref>
            </x14:sparkline>
            <x14:sparkline>
              <xm:f>Sparkline!B142:J142</xm:f>
              <xm:sqref>K142</xm:sqref>
            </x14:sparkline>
            <x14:sparkline>
              <xm:f>Sparkline!B143:J143</xm:f>
              <xm:sqref>K143</xm:sqref>
            </x14:sparkline>
            <x14:sparkline>
              <xm:f>Sparkline!B144:J144</xm:f>
              <xm:sqref>K144</xm:sqref>
            </x14:sparkline>
            <x14:sparkline>
              <xm:f>Sparkline!B145:J145</xm:f>
              <xm:sqref>K145</xm:sqref>
            </x14:sparkline>
          </x14:sparklines>
        </x14:sparklineGroup>
        <x14:sparklineGroup displayEmptyCellsAs="gap" xr2:uid="{95B7C6CF-9F7F-41B2-9C0B-0678875E6A5E}">
          <x14:colorSeries rgb="FF376092"/>
          <x14:colorNegative rgb="FFD00000"/>
          <x14:colorAxis rgb="FF000000"/>
          <x14:colorMarkers rgb="FFD00000"/>
          <x14:colorFirst rgb="FFD00000"/>
          <x14:colorLast rgb="FFD00000"/>
          <x14:colorHigh rgb="FFD00000"/>
          <x14:colorLow rgb="FFD00000"/>
          <x14:sparklines>
            <x14:sparkline>
              <xm:f>Sparkline!B154:J154</xm:f>
              <xm:sqref>K154</xm:sqref>
            </x14:sparkline>
            <x14:sparkline>
              <xm:f>Sparkline!B155:J155</xm:f>
              <xm:sqref>K155</xm:sqref>
            </x14:sparkline>
            <x14:sparkline>
              <xm:f>Sparkline!B156:J156</xm:f>
              <xm:sqref>K156</xm:sqref>
            </x14:sparkline>
            <x14:sparkline>
              <xm:f>Sparkline!B157:J157</xm:f>
              <xm:sqref>K157</xm:sqref>
            </x14:sparkline>
            <x14:sparkline>
              <xm:f>Sparkline!B158:J158</xm:f>
              <xm:sqref>K158</xm:sqref>
            </x14:sparkline>
            <x14:sparkline>
              <xm:f>Sparkline!B159:J159</xm:f>
              <xm:sqref>K159</xm:sqref>
            </x14:sparkline>
            <x14:sparkline>
              <xm:f>Sparkline!B160:J160</xm:f>
              <xm:sqref>K160</xm:sqref>
            </x14:sparkline>
            <x14:sparkline>
              <xm:f>Sparkline!B161:J161</xm:f>
              <xm:sqref>K161</xm:sqref>
            </x14:sparkline>
            <x14:sparkline>
              <xm:f>Sparkline!B162:J162</xm:f>
              <xm:sqref>K162</xm:sqref>
            </x14:sparkline>
            <x14:sparkline>
              <xm:f>Sparkline!B163:J163</xm:f>
              <xm:sqref>K163</xm:sqref>
            </x14:sparkline>
            <x14:sparkline>
              <xm:f>Sparkline!B164:J164</xm:f>
              <xm:sqref>K164</xm:sqref>
            </x14:sparkline>
            <x14:sparkline>
              <xm:f>Sparkline!B165:J165</xm:f>
              <xm:sqref>K165</xm:sqref>
            </x14:sparkline>
            <x14:sparkline>
              <xm:f>Sparkline!B166:J166</xm:f>
              <xm:sqref>K166</xm:sqref>
            </x14:sparkline>
            <x14:sparkline>
              <xm:f>Sparkline!B167:J167</xm:f>
              <xm:sqref>K167</xm:sqref>
            </x14:sparkline>
            <x14:sparkline>
              <xm:f>Sparkline!B168:J168</xm:f>
              <xm:sqref>K168</xm:sqref>
            </x14:sparkline>
            <x14:sparkline>
              <xm:f>Sparkline!B169:J169</xm:f>
              <xm:sqref>K169</xm:sqref>
            </x14:sparkline>
            <x14:sparkline>
              <xm:f>Sparkline!B170:J170</xm:f>
              <xm:sqref>K170</xm:sqref>
            </x14:sparkline>
            <x14:sparkline>
              <xm:f>Sparkline!B171:J171</xm:f>
              <xm:sqref>K171</xm:sqref>
            </x14:sparkline>
            <x14:sparkline>
              <xm:f>Sparkline!B172:J172</xm:f>
              <xm:sqref>K172</xm:sqref>
            </x14:sparkline>
            <x14:sparkline>
              <xm:f>Sparkline!B173:J173</xm:f>
              <xm:sqref>K173</xm:sqref>
            </x14:sparkline>
            <x14:sparkline>
              <xm:f>Sparkline!B174:J174</xm:f>
              <xm:sqref>K174</xm:sqref>
            </x14:sparkline>
            <x14:sparkline>
              <xm:f>Sparkline!B175:J175</xm:f>
              <xm:sqref>K175</xm:sqref>
            </x14:sparkline>
            <x14:sparkline>
              <xm:f>Sparkline!B176:J176</xm:f>
              <xm:sqref>K176</xm:sqref>
            </x14:sparkline>
            <x14:sparkline>
              <xm:f>Sparkline!B177:J177</xm:f>
              <xm:sqref>K177</xm:sqref>
            </x14:sparkline>
            <x14:sparkline>
              <xm:f>Sparkline!B178:J178</xm:f>
              <xm:sqref>K178</xm:sqref>
            </x14:sparkline>
            <x14:sparkline>
              <xm:f>Sparkline!B179:J179</xm:f>
              <xm:sqref>K179</xm:sqref>
            </x14:sparkline>
            <x14:sparkline>
              <xm:f>Sparkline!B180:J180</xm:f>
              <xm:sqref>K180</xm:sqref>
            </x14:sparkline>
            <x14:sparkline>
              <xm:f>Sparkline!B181:J181</xm:f>
              <xm:sqref>K181</xm:sqref>
            </x14:sparkline>
            <x14:sparkline>
              <xm:f>Sparkline!B182:J182</xm:f>
              <xm:sqref>K182</xm:sqref>
            </x14:sparkline>
          </x14:sparklines>
        </x14:sparklineGroup>
        <x14:sparklineGroup displayEmptyCellsAs="gap" high="1" low="1" xr2:uid="{3BA2C9AD-B83D-467A-B466-FADD59BC1626}">
          <x14:colorSeries rgb="FF376092"/>
          <x14:colorNegative rgb="FFD00000"/>
          <x14:colorAxis rgb="FF000000"/>
          <x14:colorMarkers rgb="FFD00000"/>
          <x14:colorFirst rgb="FFD00000"/>
          <x14:colorLast rgb="FFD00000"/>
          <x14:colorHigh rgb="FFD00000"/>
          <x14:colorLow rgb="FFD00000"/>
          <x14:sparklines>
            <x14:sparkline>
              <xm:f>Sparkline!B6:J6</xm:f>
              <xm:sqref>K6</xm:sqref>
            </x14:sparkline>
            <x14:sparkline>
              <xm:f>Sparkline!B7:J7</xm:f>
              <xm:sqref>K7</xm:sqref>
            </x14:sparkline>
            <x14:sparkline>
              <xm:f>Sparkline!B8:J8</xm:f>
              <xm:sqref>K8</xm:sqref>
            </x14:sparkline>
            <x14:sparkline>
              <xm:f>Sparkline!B9:J9</xm:f>
              <xm:sqref>K9</xm:sqref>
            </x14:sparkline>
            <x14:sparkline>
              <xm:f>Sparkline!B10:J10</xm:f>
              <xm:sqref>K10</xm:sqref>
            </x14:sparkline>
            <x14:sparkline>
              <xm:f>Sparkline!B11:J11</xm:f>
              <xm:sqref>K11</xm:sqref>
            </x14:sparkline>
            <x14:sparkline>
              <xm:f>Sparkline!B12:J12</xm:f>
              <xm:sqref>K12</xm:sqref>
            </x14:sparkline>
            <x14:sparkline>
              <xm:f>Sparkline!B13:J13</xm:f>
              <xm:sqref>K13</xm:sqref>
            </x14:sparkline>
            <x14:sparkline>
              <xm:f>Sparkline!B14:J14</xm:f>
              <xm:sqref>K14</xm:sqref>
            </x14:sparkline>
            <x14:sparkline>
              <xm:f>Sparkline!B15:J15</xm:f>
              <xm:sqref>K15</xm:sqref>
            </x14:sparkline>
            <x14:sparkline>
              <xm:f>Sparkline!B16:J16</xm:f>
              <xm:sqref>K16</xm:sqref>
            </x14:sparkline>
            <x14:sparkline>
              <xm:f>Sparkline!B17:J17</xm:f>
              <xm:sqref>K17</xm:sqref>
            </x14:sparkline>
            <x14:sparkline>
              <xm:f>Sparkline!B18:J18</xm:f>
              <xm:sqref>K18</xm:sqref>
            </x14:sparkline>
            <x14:sparkline>
              <xm:f>Sparkline!B19:J19</xm:f>
              <xm:sqref>K19</xm:sqref>
            </x14:sparkline>
            <x14:sparkline>
              <xm:f>Sparkline!B20:J20</xm:f>
              <xm:sqref>K20</xm:sqref>
            </x14:sparkline>
            <x14:sparkline>
              <xm:f>Sparkline!B21:J21</xm:f>
              <xm:sqref>K21</xm:sqref>
            </x14:sparkline>
            <x14:sparkline>
              <xm:f>Sparkline!B22:J22</xm:f>
              <xm:sqref>K22</xm:sqref>
            </x14:sparkline>
            <x14:sparkline>
              <xm:f>Sparkline!B23:J23</xm:f>
              <xm:sqref>K23</xm:sqref>
            </x14:sparkline>
            <x14:sparkline>
              <xm:f>Sparkline!B24:J24</xm:f>
              <xm:sqref>K24</xm:sqref>
            </x14:sparkline>
            <x14:sparkline>
              <xm:f>Sparkline!B25:J25</xm:f>
              <xm:sqref>K25</xm:sqref>
            </x14:sparkline>
            <x14:sparkline>
              <xm:f>Sparkline!B26:J26</xm:f>
              <xm:sqref>K26</xm:sqref>
            </x14:sparkline>
            <x14:sparkline>
              <xm:f>Sparkline!B27:J27</xm:f>
              <xm:sqref>K27</xm:sqref>
            </x14:sparkline>
            <x14:sparkline>
              <xm:f>Sparkline!B28:J28</xm:f>
              <xm:sqref>K28</xm:sqref>
            </x14:sparkline>
            <x14:sparkline>
              <xm:f>Sparkline!B29:J29</xm:f>
              <xm:sqref>K29</xm:sqref>
            </x14:sparkline>
            <x14:sparkline>
              <xm:f>Sparkline!B30:J30</xm:f>
              <xm:sqref>K30</xm:sqref>
            </x14:sparkline>
            <x14:sparkline>
              <xm:f>Sparkline!B31:J31</xm:f>
              <xm:sqref>K31</xm:sqref>
            </x14:sparkline>
            <x14:sparkline>
              <xm:f>Sparkline!B32:J32</xm:f>
              <xm:sqref>K32</xm:sqref>
            </x14:sparkline>
            <x14:sparkline>
              <xm:f>Sparkline!B33:J33</xm:f>
              <xm:sqref>K33</xm:sqref>
            </x14:sparkline>
            <x14:sparkline>
              <xm:f>Sparkline!B34:J34</xm:f>
              <xm:sqref>K34</xm:sqref>
            </x14:sparkline>
            <x14:sparkline>
              <xm:f>Sparkline!B35:J35</xm:f>
              <xm:sqref>K35</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72"/>
  <sheetViews>
    <sheetView showGridLines="0" tabSelected="1" zoomScale="33" zoomScaleNormal="33" workbookViewId="0">
      <selection activeCell="AH18" sqref="AH18"/>
    </sheetView>
  </sheetViews>
  <sheetFormatPr defaultRowHeight="15.5" x14ac:dyDescent="0.35"/>
  <cols>
    <col min="1" max="1" width="4.1796875" customWidth="1"/>
    <col min="2" max="2" width="12.90625" customWidth="1"/>
    <col min="4" max="4" width="8.7265625" customWidth="1"/>
    <col min="5" max="5" width="8.26953125" customWidth="1"/>
    <col min="9" max="9" width="19.90625" bestFit="1" customWidth="1"/>
    <col min="10" max="13" width="16.26953125" customWidth="1"/>
    <col min="14" max="14" width="10.81640625" bestFit="1" customWidth="1"/>
    <col min="17" max="17" width="19.90625" bestFit="1" customWidth="1"/>
    <col min="18" max="20" width="17" customWidth="1"/>
    <col min="22" max="22" width="9.7265625" customWidth="1"/>
    <col min="23" max="23" width="14.08984375" style="7" customWidth="1"/>
    <col min="24" max="24" width="17.453125" customWidth="1"/>
    <col min="26" max="26" width="18.26953125" style="12" customWidth="1"/>
    <col min="27" max="27" width="22.90625" customWidth="1"/>
    <col min="28" max="28" width="35.6328125" customWidth="1"/>
    <col min="29" max="29" width="36.90625" customWidth="1"/>
    <col min="30" max="30" width="29.7265625" customWidth="1"/>
    <col min="31" max="32" width="16.36328125" customWidth="1"/>
    <col min="34" max="16384" width="8.7265625" style="21"/>
  </cols>
  <sheetData>
    <row r="1" spans="1:33" ht="14.5" customHeight="1" x14ac:dyDescent="1">
      <c r="A1" s="14" t="s">
        <v>1998</v>
      </c>
      <c r="B1" s="14"/>
      <c r="C1" s="14"/>
      <c r="D1" s="14"/>
      <c r="E1" s="14"/>
      <c r="F1" s="14"/>
      <c r="G1" s="14"/>
      <c r="H1" s="14"/>
      <c r="I1" s="14"/>
      <c r="J1" s="14"/>
      <c r="K1" s="14"/>
      <c r="L1" s="14"/>
      <c r="M1" s="14"/>
      <c r="N1" s="14"/>
      <c r="O1" s="14"/>
      <c r="P1" s="14"/>
      <c r="Q1" s="14"/>
      <c r="R1" s="14"/>
      <c r="S1" s="14"/>
      <c r="T1" s="14"/>
      <c r="U1" s="14"/>
      <c r="V1" s="14"/>
      <c r="W1" s="31"/>
      <c r="X1" s="14"/>
      <c r="Y1" s="14"/>
      <c r="Z1" s="14"/>
      <c r="AA1" s="14"/>
      <c r="AB1" s="14"/>
      <c r="AC1" s="14"/>
      <c r="AD1" s="14"/>
      <c r="AE1" s="15"/>
      <c r="AF1" s="15"/>
      <c r="AG1" s="15"/>
    </row>
    <row r="2" spans="1:33" ht="15.5" customHeight="1" x14ac:dyDescent="1">
      <c r="A2" s="14"/>
      <c r="B2" s="14"/>
      <c r="C2" s="14"/>
      <c r="D2" s="14"/>
      <c r="E2" s="14"/>
      <c r="F2" s="14"/>
      <c r="G2" s="14"/>
      <c r="H2" s="14"/>
      <c r="I2" s="14"/>
      <c r="J2" s="14"/>
      <c r="K2" s="14"/>
      <c r="L2" s="14"/>
      <c r="M2" s="14"/>
      <c r="N2" s="14"/>
      <c r="O2" s="14"/>
      <c r="P2" s="14"/>
      <c r="Q2" s="14"/>
      <c r="R2" s="14"/>
      <c r="S2" s="14"/>
      <c r="T2" s="14"/>
      <c r="U2" s="14"/>
      <c r="V2" s="14"/>
      <c r="W2" s="31"/>
      <c r="X2" s="14"/>
      <c r="Y2" s="14"/>
      <c r="Z2" s="14"/>
      <c r="AA2" s="14"/>
      <c r="AB2" s="14"/>
      <c r="AC2" s="14"/>
      <c r="AD2" s="14"/>
      <c r="AE2" s="15"/>
      <c r="AF2" s="15"/>
      <c r="AG2" s="15"/>
    </row>
    <row r="3" spans="1:33" ht="23.5" customHeight="1" x14ac:dyDescent="1">
      <c r="A3" s="14"/>
      <c r="B3" s="14"/>
      <c r="C3" s="14"/>
      <c r="D3" s="14"/>
      <c r="E3" s="14"/>
      <c r="F3" s="14"/>
      <c r="G3" s="14"/>
      <c r="H3" s="14"/>
      <c r="I3" s="14"/>
      <c r="J3" s="14"/>
      <c r="K3" s="14"/>
      <c r="L3" s="14"/>
      <c r="M3" s="14"/>
      <c r="N3" s="14"/>
      <c r="O3" s="14"/>
      <c r="P3" s="14"/>
      <c r="Q3" s="14"/>
      <c r="R3" s="14"/>
      <c r="S3" s="14"/>
      <c r="T3" s="14"/>
      <c r="U3" s="14"/>
      <c r="V3" s="14"/>
      <c r="W3" s="31"/>
      <c r="X3" s="14"/>
      <c r="Y3" s="14"/>
      <c r="Z3" s="14"/>
      <c r="AA3" s="14"/>
      <c r="AB3" s="14"/>
      <c r="AC3" s="14"/>
      <c r="AD3" s="14"/>
      <c r="AE3" s="15"/>
      <c r="AF3" s="15"/>
      <c r="AG3" s="15"/>
    </row>
    <row r="4" spans="1:33" ht="15.5" customHeight="1" x14ac:dyDescent="1">
      <c r="A4" s="14"/>
      <c r="B4" s="14"/>
      <c r="C4" s="14"/>
      <c r="D4" s="14"/>
      <c r="E4" s="14"/>
      <c r="F4" s="14"/>
      <c r="G4" s="14"/>
      <c r="H4" s="14"/>
      <c r="I4" s="14"/>
      <c r="J4" s="14"/>
      <c r="K4" s="14"/>
      <c r="L4" s="14"/>
      <c r="M4" s="14"/>
      <c r="N4" s="14"/>
      <c r="O4" s="14"/>
      <c r="P4" s="14"/>
      <c r="Q4" s="14"/>
      <c r="R4" s="14"/>
      <c r="S4" s="14"/>
      <c r="T4" s="14"/>
      <c r="U4" s="14"/>
      <c r="V4" s="14"/>
      <c r="W4" s="31"/>
      <c r="X4" s="14"/>
      <c r="Y4" s="14"/>
      <c r="Z4" s="14"/>
      <c r="AA4" s="14"/>
      <c r="AB4" s="14"/>
      <c r="AC4" s="14"/>
      <c r="AD4" s="14"/>
      <c r="AE4" s="15"/>
      <c r="AF4" s="15"/>
      <c r="AG4" s="15"/>
    </row>
    <row r="5" spans="1:33" ht="15.5" customHeight="1" x14ac:dyDescent="1">
      <c r="A5" s="14"/>
      <c r="B5" s="14"/>
      <c r="C5" s="14"/>
      <c r="D5" s="14"/>
      <c r="E5" s="14"/>
      <c r="F5" s="14"/>
      <c r="G5" s="14"/>
      <c r="H5" s="14"/>
      <c r="I5" s="14"/>
      <c r="J5" s="14"/>
      <c r="K5" s="14"/>
      <c r="L5" s="14"/>
      <c r="M5" s="14"/>
      <c r="N5" s="14"/>
      <c r="O5" s="14"/>
      <c r="P5" s="14"/>
      <c r="Q5" s="14"/>
      <c r="R5" s="14"/>
      <c r="S5" s="14"/>
      <c r="T5" s="14"/>
      <c r="U5" s="14"/>
      <c r="V5" s="14"/>
      <c r="W5" s="31"/>
      <c r="X5" s="14"/>
      <c r="Y5" s="14"/>
      <c r="Z5" s="14"/>
      <c r="AA5" s="14"/>
      <c r="AB5" s="14"/>
      <c r="AC5" s="14"/>
      <c r="AD5" s="14"/>
      <c r="AE5" s="15"/>
      <c r="AF5" s="15"/>
      <c r="AG5" s="15"/>
    </row>
    <row r="6" spans="1:33" x14ac:dyDescent="0.35">
      <c r="A6" s="15"/>
      <c r="B6" s="15"/>
      <c r="C6" s="15"/>
      <c r="D6" s="15"/>
      <c r="E6" s="15"/>
      <c r="F6" s="15"/>
      <c r="G6" s="15"/>
      <c r="H6" s="15"/>
      <c r="I6" s="15"/>
      <c r="J6" s="15"/>
      <c r="K6" s="15"/>
      <c r="L6" s="15"/>
      <c r="M6" s="15"/>
      <c r="N6" s="15"/>
      <c r="O6" s="15"/>
      <c r="P6" s="15"/>
      <c r="Q6" s="15"/>
      <c r="R6" s="15"/>
      <c r="S6" s="15"/>
      <c r="T6" s="15"/>
      <c r="U6" s="15"/>
      <c r="V6" s="15"/>
      <c r="W6" s="32"/>
      <c r="X6" s="15"/>
      <c r="Y6" s="15"/>
      <c r="Z6" s="16"/>
      <c r="AA6" s="15"/>
      <c r="AB6" s="15"/>
      <c r="AC6" s="15"/>
      <c r="AD6" s="15"/>
      <c r="AE6" s="15"/>
      <c r="AF6" s="15"/>
      <c r="AG6" s="15"/>
    </row>
    <row r="7" spans="1:33" x14ac:dyDescent="0.35">
      <c r="A7" s="15"/>
      <c r="B7" s="15"/>
      <c r="C7" s="15"/>
      <c r="D7" s="15"/>
      <c r="E7" s="15"/>
      <c r="F7" s="15"/>
      <c r="G7" s="15"/>
      <c r="H7" s="15"/>
      <c r="I7" s="15"/>
      <c r="J7" s="15"/>
      <c r="K7" s="15"/>
      <c r="L7" s="15"/>
      <c r="M7" s="15"/>
      <c r="N7" s="15"/>
      <c r="O7" s="15"/>
      <c r="P7" s="15"/>
      <c r="Q7" s="15"/>
      <c r="R7" s="15"/>
      <c r="S7" s="15"/>
      <c r="T7" s="15"/>
      <c r="U7" s="15"/>
      <c r="V7" s="15"/>
      <c r="W7" s="32"/>
      <c r="X7" s="15"/>
      <c r="Y7" s="15"/>
      <c r="Z7" s="16"/>
      <c r="AA7" s="15"/>
      <c r="AB7" s="15"/>
      <c r="AC7" s="15"/>
      <c r="AD7" s="15"/>
      <c r="AE7" s="15"/>
      <c r="AF7" s="15"/>
      <c r="AG7" s="15"/>
    </row>
    <row r="8" spans="1:33" x14ac:dyDescent="0.35">
      <c r="A8" s="15"/>
      <c r="B8" s="15"/>
      <c r="C8" s="15"/>
      <c r="D8" s="15"/>
      <c r="E8" s="15"/>
      <c r="F8" s="15"/>
      <c r="G8" s="15"/>
      <c r="H8" s="15"/>
      <c r="I8" s="15"/>
      <c r="J8" s="15"/>
      <c r="K8" s="15"/>
      <c r="L8" s="15"/>
      <c r="M8" s="15"/>
      <c r="N8" s="15"/>
      <c r="O8" s="15"/>
      <c r="P8" s="15"/>
      <c r="Q8" s="15"/>
      <c r="R8" s="15"/>
      <c r="S8" s="15"/>
      <c r="T8" s="15"/>
      <c r="U8" s="15"/>
      <c r="V8" s="15"/>
      <c r="W8" s="32"/>
      <c r="X8" s="15"/>
      <c r="Y8" s="15"/>
      <c r="Z8" s="16"/>
      <c r="AA8" s="15"/>
      <c r="AB8" s="15"/>
      <c r="AC8" s="15"/>
      <c r="AD8" s="15"/>
      <c r="AE8" s="15"/>
      <c r="AF8" s="15"/>
      <c r="AG8" s="15"/>
    </row>
    <row r="9" spans="1:33" s="22" customFormat="1" ht="21" x14ac:dyDescent="0.5">
      <c r="A9" s="20"/>
      <c r="B9" s="20"/>
      <c r="C9" s="20"/>
      <c r="D9" s="20"/>
      <c r="E9" s="20"/>
      <c r="F9" s="20"/>
      <c r="G9" s="20"/>
      <c r="H9" s="20"/>
      <c r="I9" s="20" t="s">
        <v>2001</v>
      </c>
      <c r="J9" s="20" t="s">
        <v>27</v>
      </c>
      <c r="K9" s="20" t="s">
        <v>19</v>
      </c>
      <c r="L9" s="20" t="s">
        <v>35</v>
      </c>
      <c r="M9" s="20" t="s">
        <v>84</v>
      </c>
      <c r="N9" s="20"/>
      <c r="O9" s="20"/>
      <c r="P9" s="20"/>
      <c r="Q9" s="25" t="s">
        <v>11</v>
      </c>
      <c r="R9" s="20" t="s">
        <v>92</v>
      </c>
      <c r="S9" s="20" t="s">
        <v>28</v>
      </c>
      <c r="T9" s="20" t="s">
        <v>20</v>
      </c>
      <c r="U9" s="20"/>
      <c r="V9" s="20"/>
      <c r="W9" s="33"/>
      <c r="X9" s="20"/>
      <c r="Y9" s="20"/>
      <c r="Z9" s="20"/>
      <c r="AA9" s="20"/>
      <c r="AB9" s="20"/>
      <c r="AC9" s="20"/>
      <c r="AD9" s="20"/>
      <c r="AE9" s="20"/>
      <c r="AF9" s="20"/>
      <c r="AG9" s="20"/>
    </row>
    <row r="10" spans="1:33" s="22" customFormat="1" ht="21" x14ac:dyDescent="0.35">
      <c r="A10" s="20"/>
      <c r="B10" s="20"/>
      <c r="C10" s="20"/>
      <c r="D10" s="20"/>
      <c r="E10" s="20"/>
      <c r="F10" s="20"/>
      <c r="G10" s="20"/>
      <c r="H10" s="20"/>
      <c r="I10" s="20" t="s">
        <v>2000</v>
      </c>
      <c r="J10" s="26">
        <f>IFERROR((('Pivot Tables'!$J18/'Pivot Tables'!$J$22)*100),"No Data")</f>
        <v>39.71223021582734</v>
      </c>
      <c r="K10" s="26">
        <f>IFERROR((('Pivot Tables'!$J19/'Pivot Tables'!$J$22)*100),"No Data")</f>
        <v>7.4820143884892083</v>
      </c>
      <c r="L10" s="26">
        <f>IFERROR((('Pivot Tables'!$J20/'Pivot Tables'!$J$22)*100),"No Data")</f>
        <v>27.913669064748202</v>
      </c>
      <c r="M10" s="26">
        <f>IFERROR((('Pivot Tables'!$J21/'Pivot Tables'!$J$22)*100),"No Data")</f>
        <v>24.89208633093525</v>
      </c>
      <c r="N10" s="24"/>
      <c r="O10" s="20"/>
      <c r="P10" s="20"/>
      <c r="Q10" s="20" t="s">
        <v>2002</v>
      </c>
      <c r="R10" s="26">
        <f>IFERROR((('Pivot Tables'!$E3/'Pivot Tables'!$E6)*100),"No Data")</f>
        <v>13.758176830554969</v>
      </c>
      <c r="S10" s="26">
        <f>IFERROR((('Pivot Tables'!$E4/'Pivot Tables'!$E6)*100),"No Data")</f>
        <v>22.226911444045861</v>
      </c>
      <c r="T10" s="26">
        <f>IFERROR((('Pivot Tables'!$E5/'Pivot Tables'!$E6)*100),"No Data")</f>
        <v>64.014911725399173</v>
      </c>
      <c r="U10" s="20"/>
      <c r="V10" s="20"/>
      <c r="W10" s="33"/>
      <c r="X10" s="20"/>
      <c r="Y10" s="20"/>
      <c r="Z10" s="20"/>
      <c r="AA10" s="20"/>
      <c r="AB10" s="20"/>
      <c r="AC10" s="20"/>
      <c r="AD10" s="20"/>
      <c r="AE10" s="20"/>
      <c r="AF10" s="20"/>
      <c r="AG10" s="20"/>
    </row>
    <row r="11" spans="1:33" x14ac:dyDescent="0.35">
      <c r="A11" s="15"/>
      <c r="B11" s="15"/>
      <c r="C11" s="15"/>
      <c r="D11" s="15"/>
      <c r="E11" s="15"/>
      <c r="F11" s="15"/>
      <c r="G11" s="15"/>
      <c r="H11" s="15"/>
      <c r="I11" s="15"/>
      <c r="J11" s="15"/>
      <c r="K11" s="15"/>
      <c r="L11" s="15"/>
      <c r="M11" s="15"/>
      <c r="N11" s="15"/>
      <c r="O11" s="15"/>
      <c r="P11" s="15"/>
      <c r="Q11" s="15"/>
      <c r="R11" s="15"/>
      <c r="S11" s="15"/>
      <c r="T11" s="15"/>
      <c r="U11" s="15"/>
      <c r="V11" s="15"/>
      <c r="W11" s="32"/>
      <c r="X11" s="15"/>
      <c r="Y11" s="15"/>
      <c r="Z11" s="16"/>
      <c r="AA11" s="15"/>
      <c r="AB11" s="15"/>
      <c r="AC11" s="15"/>
      <c r="AD11" s="15"/>
      <c r="AE11" s="15"/>
      <c r="AF11" s="15"/>
      <c r="AG11" s="15"/>
    </row>
    <row r="12" spans="1:33" x14ac:dyDescent="0.35">
      <c r="A12" s="15"/>
      <c r="B12" s="15"/>
      <c r="C12" s="15"/>
      <c r="D12" s="15"/>
      <c r="E12" s="15"/>
      <c r="F12" s="15"/>
      <c r="G12" s="15"/>
      <c r="H12" s="15"/>
      <c r="I12" s="15"/>
      <c r="J12" s="15"/>
      <c r="K12" s="15"/>
      <c r="L12" s="15"/>
      <c r="M12" s="15"/>
      <c r="N12" s="15"/>
      <c r="O12" s="15"/>
      <c r="P12" s="15"/>
      <c r="Q12" s="15"/>
      <c r="R12" s="15"/>
      <c r="S12" s="15"/>
      <c r="T12" s="15"/>
      <c r="U12" s="15"/>
      <c r="V12" s="15"/>
      <c r="W12" s="32"/>
      <c r="X12" s="15"/>
      <c r="Y12" s="15"/>
      <c r="Z12" s="16"/>
      <c r="AA12" s="15"/>
      <c r="AB12" s="15"/>
      <c r="AC12" s="15"/>
      <c r="AD12" s="15"/>
      <c r="AE12" s="15"/>
      <c r="AF12" s="15"/>
      <c r="AG12" s="15"/>
    </row>
    <row r="13" spans="1:33" x14ac:dyDescent="0.35">
      <c r="A13" s="15"/>
      <c r="B13" s="15"/>
      <c r="C13" s="15"/>
      <c r="D13" s="15"/>
      <c r="E13" s="15"/>
      <c r="F13" s="15"/>
      <c r="G13" s="15"/>
      <c r="H13" s="15"/>
      <c r="I13" s="15"/>
      <c r="J13" s="15"/>
      <c r="K13" s="15"/>
      <c r="L13" s="15"/>
      <c r="M13" s="15"/>
      <c r="N13" s="15"/>
      <c r="O13" s="15"/>
      <c r="P13" s="15"/>
      <c r="Q13" s="15"/>
      <c r="R13" s="15"/>
      <c r="S13" s="15"/>
      <c r="T13" s="15"/>
      <c r="U13" s="15"/>
      <c r="V13" s="15"/>
      <c r="W13" s="32"/>
      <c r="X13" s="15"/>
      <c r="Y13" s="15"/>
      <c r="Z13" s="16"/>
      <c r="AA13" s="15"/>
      <c r="AB13" s="15"/>
      <c r="AC13" s="15"/>
      <c r="AD13" s="15"/>
      <c r="AE13" s="15"/>
      <c r="AF13" s="15"/>
      <c r="AG13" s="15"/>
    </row>
    <row r="14" spans="1:33" x14ac:dyDescent="0.35">
      <c r="A14" s="15"/>
      <c r="B14" s="15"/>
      <c r="C14" s="15"/>
      <c r="D14" s="15"/>
      <c r="E14" s="15"/>
      <c r="F14" s="15"/>
      <c r="G14" s="15"/>
      <c r="H14" s="15"/>
      <c r="I14" s="15"/>
      <c r="J14" s="15"/>
      <c r="K14" s="15"/>
      <c r="L14" s="15"/>
      <c r="M14" s="15"/>
      <c r="N14" s="15"/>
      <c r="O14" s="15"/>
      <c r="P14" s="15"/>
      <c r="Q14" s="15"/>
      <c r="R14" s="15"/>
      <c r="S14" s="15"/>
      <c r="T14" s="15"/>
      <c r="U14" s="15"/>
      <c r="V14" s="15"/>
      <c r="W14" s="32"/>
      <c r="X14" s="15"/>
      <c r="Y14" s="15"/>
      <c r="Z14" s="16"/>
      <c r="AA14" s="15"/>
      <c r="AB14" s="15"/>
      <c r="AC14" s="15"/>
      <c r="AD14" s="15"/>
      <c r="AE14" s="15"/>
      <c r="AF14" s="15"/>
      <c r="AG14" s="15"/>
    </row>
    <row r="15" spans="1:33" x14ac:dyDescent="0.35">
      <c r="A15" s="15"/>
      <c r="B15" s="15"/>
      <c r="C15" s="15"/>
      <c r="D15" s="15"/>
      <c r="E15" s="15"/>
      <c r="F15" s="15"/>
      <c r="G15" s="15"/>
      <c r="H15" s="15"/>
      <c r="I15" s="15"/>
      <c r="J15" s="15"/>
      <c r="K15" s="15"/>
      <c r="L15" s="15"/>
      <c r="M15" s="15"/>
      <c r="N15" s="15"/>
      <c r="O15" s="15"/>
      <c r="P15" s="15"/>
      <c r="Q15" s="15"/>
      <c r="R15" s="15"/>
      <c r="S15" s="15"/>
      <c r="T15" s="15"/>
      <c r="U15" s="15"/>
      <c r="V15" s="15"/>
      <c r="W15" s="32"/>
      <c r="X15" s="15"/>
      <c r="Y15" s="15"/>
      <c r="Z15" s="16"/>
      <c r="AA15" s="15"/>
      <c r="AB15" s="15"/>
      <c r="AC15" s="15"/>
      <c r="AD15" s="15"/>
      <c r="AE15" s="15"/>
      <c r="AF15" s="15"/>
      <c r="AG15" s="15"/>
    </row>
    <row r="16" spans="1:33" ht="23.5" x14ac:dyDescent="0.35">
      <c r="A16" s="15"/>
      <c r="B16" s="15"/>
      <c r="C16" s="15"/>
      <c r="D16" s="15"/>
      <c r="E16" s="15"/>
      <c r="F16" s="15"/>
      <c r="G16" s="15"/>
      <c r="H16" s="15"/>
      <c r="I16" s="15"/>
      <c r="J16" s="15"/>
      <c r="K16" s="15"/>
      <c r="L16" s="15"/>
      <c r="M16" s="15"/>
      <c r="N16" s="15"/>
      <c r="O16" s="15"/>
      <c r="P16" s="15"/>
      <c r="Q16" s="15"/>
      <c r="R16" s="15"/>
      <c r="S16" s="15"/>
      <c r="T16" s="15"/>
      <c r="U16" s="15"/>
      <c r="V16" s="15"/>
      <c r="W16" s="32"/>
      <c r="X16" s="15"/>
      <c r="Y16" s="15"/>
      <c r="Z16" s="16"/>
      <c r="AA16" s="15"/>
      <c r="AB16" s="27"/>
      <c r="AC16" s="27" t="s">
        <v>18</v>
      </c>
      <c r="AD16" s="27" t="s">
        <v>26</v>
      </c>
      <c r="AE16" s="15"/>
      <c r="AF16" s="15"/>
      <c r="AG16" s="15"/>
    </row>
    <row r="17" spans="1:33" ht="23.5" x14ac:dyDescent="0.35">
      <c r="A17" s="15"/>
      <c r="B17" s="15"/>
      <c r="C17" s="15"/>
      <c r="D17" s="15"/>
      <c r="E17" s="15"/>
      <c r="F17" s="15"/>
      <c r="G17" s="15"/>
      <c r="H17" s="15"/>
      <c r="I17" s="15"/>
      <c r="J17" s="15"/>
      <c r="K17" s="15"/>
      <c r="L17" s="15"/>
      <c r="M17" s="15"/>
      <c r="N17" s="15"/>
      <c r="O17" s="15"/>
      <c r="P17" s="15"/>
      <c r="Q17" s="15"/>
      <c r="R17" s="15"/>
      <c r="S17" s="15"/>
      <c r="T17" s="15"/>
      <c r="U17" s="15"/>
      <c r="V17" s="15"/>
      <c r="W17" s="32"/>
      <c r="X17" s="15"/>
      <c r="Y17" s="15"/>
      <c r="Z17" s="16"/>
      <c r="AA17" s="15"/>
      <c r="AB17" s="27" t="s">
        <v>2012</v>
      </c>
      <c r="AC17" s="27">
        <f>IFERROR(GETPIVOTDATA("EEID",'Pivot Tables'!$B$90,"Gender",$AC$16,"Age Bracket",$AB17),"No Data")</f>
        <v>42</v>
      </c>
      <c r="AD17" s="27">
        <f>IFERROR(GETPIVOTDATA("EEID",'Pivot Tables'!$B$90,"Gender",$AD$16,"Age Bracket",$AB17),"No Data")</f>
        <v>43</v>
      </c>
      <c r="AE17" s="15"/>
      <c r="AF17" s="15"/>
      <c r="AG17" s="15"/>
    </row>
    <row r="18" spans="1:33" ht="23.5" x14ac:dyDescent="0.35">
      <c r="A18" s="15"/>
      <c r="B18" s="15"/>
      <c r="C18" s="15"/>
      <c r="D18" s="15"/>
      <c r="E18" s="15"/>
      <c r="F18" s="15"/>
      <c r="G18" s="15"/>
      <c r="H18" s="15"/>
      <c r="I18" s="15"/>
      <c r="J18" s="15"/>
      <c r="K18" s="15"/>
      <c r="L18" s="15"/>
      <c r="M18" s="15"/>
      <c r="N18" s="15"/>
      <c r="O18" s="15"/>
      <c r="P18" s="15"/>
      <c r="Q18" s="15"/>
      <c r="R18" s="15"/>
      <c r="S18" s="15"/>
      <c r="T18" s="15"/>
      <c r="U18" s="15"/>
      <c r="V18" s="15"/>
      <c r="W18" s="32"/>
      <c r="X18" s="15"/>
      <c r="Y18" s="15"/>
      <c r="Z18" s="16"/>
      <c r="AA18" s="15"/>
      <c r="AB18" s="27" t="s">
        <v>2013</v>
      </c>
      <c r="AC18" s="27">
        <f>IFERROR(GETPIVOTDATA("EEID",'Pivot Tables'!$B$90,"Gender",$AC$16,"Age Bracket",$AB18),"No Data")</f>
        <v>244</v>
      </c>
      <c r="AD18" s="27">
        <f>IFERROR(GETPIVOTDATA("EEID",'Pivot Tables'!$B$90,"Gender",$AD$16,"Age Bracket",$AB18),"No Data")</f>
        <v>216</v>
      </c>
      <c r="AE18" s="15"/>
      <c r="AF18" s="15"/>
      <c r="AG18" s="15"/>
    </row>
    <row r="19" spans="1:33" ht="23.5" x14ac:dyDescent="0.35">
      <c r="A19" s="15"/>
      <c r="B19" s="15"/>
      <c r="C19" s="15"/>
      <c r="D19" s="15"/>
      <c r="E19" s="15"/>
      <c r="F19" s="15"/>
      <c r="G19" s="15"/>
      <c r="H19" s="15"/>
      <c r="I19" s="15"/>
      <c r="J19" s="15"/>
      <c r="K19" s="15"/>
      <c r="L19" s="15"/>
      <c r="M19" s="15"/>
      <c r="N19" s="15"/>
      <c r="O19" s="15"/>
      <c r="P19" s="15"/>
      <c r="Q19" s="15"/>
      <c r="R19" s="15"/>
      <c r="S19" s="15"/>
      <c r="T19" s="15"/>
      <c r="U19" s="15"/>
      <c r="V19" s="15"/>
      <c r="W19" s="32"/>
      <c r="X19" s="15"/>
      <c r="Y19" s="15"/>
      <c r="Z19" s="16"/>
      <c r="AA19" s="15"/>
      <c r="AB19" s="27" t="s">
        <v>2014</v>
      </c>
      <c r="AC19" s="27">
        <f>IFERROR(GETPIVOTDATA("EEID",'Pivot Tables'!$B$90,"Gender",$AC$16,"Age Bracket",$AB19),"No Data")</f>
        <v>82</v>
      </c>
      <c r="AD19" s="27">
        <f>IFERROR(GETPIVOTDATA("EEID",'Pivot Tables'!$B$90,"Gender",$AD$16,"Age Bracket",$AB19),"No Data")</f>
        <v>68</v>
      </c>
      <c r="AE19" s="15"/>
      <c r="AF19" s="15"/>
      <c r="AG19" s="15"/>
    </row>
    <row r="20" spans="1:33" x14ac:dyDescent="0.35">
      <c r="A20" s="15"/>
      <c r="B20" s="15"/>
      <c r="C20" s="15"/>
      <c r="D20" s="15"/>
      <c r="E20" s="15"/>
      <c r="F20" s="15"/>
      <c r="G20" s="15"/>
      <c r="H20" s="15"/>
      <c r="I20" s="15"/>
      <c r="J20" s="15"/>
      <c r="K20" s="15"/>
      <c r="L20" s="15"/>
      <c r="M20" s="15"/>
      <c r="N20" s="15"/>
      <c r="O20" s="15"/>
      <c r="P20" s="15"/>
      <c r="Q20" s="15"/>
      <c r="R20" s="15"/>
      <c r="S20" s="15"/>
      <c r="T20" s="15"/>
      <c r="U20" s="15"/>
      <c r="V20" s="15"/>
      <c r="W20" s="32"/>
      <c r="X20" s="15"/>
      <c r="Y20" s="15"/>
      <c r="Z20" s="16"/>
      <c r="AA20" s="15"/>
      <c r="AB20" s="15"/>
      <c r="AC20" s="15"/>
      <c r="AD20" s="15"/>
      <c r="AE20" s="15"/>
      <c r="AF20" s="15"/>
      <c r="AG20" s="15"/>
    </row>
    <row r="21" spans="1:33" x14ac:dyDescent="0.35">
      <c r="A21" s="15"/>
      <c r="B21" s="15"/>
      <c r="C21" s="15"/>
      <c r="D21" s="15"/>
      <c r="E21" s="15"/>
      <c r="F21" s="15"/>
      <c r="G21" s="15"/>
      <c r="H21" s="15"/>
      <c r="I21" s="15"/>
      <c r="J21" s="15"/>
      <c r="K21" s="15"/>
      <c r="L21" s="15"/>
      <c r="M21" s="15"/>
      <c r="N21" s="15"/>
      <c r="O21" s="15"/>
      <c r="P21" s="15"/>
      <c r="Q21" s="15"/>
      <c r="R21" s="15"/>
      <c r="S21" s="15"/>
      <c r="T21" s="15"/>
      <c r="U21" s="15"/>
      <c r="V21" s="15"/>
      <c r="W21" s="32"/>
      <c r="X21" s="15"/>
      <c r="Y21" s="15"/>
      <c r="Z21" s="16"/>
      <c r="AA21" s="15"/>
      <c r="AB21" s="15"/>
      <c r="AC21" s="15"/>
      <c r="AD21" s="15"/>
      <c r="AE21" s="15"/>
      <c r="AF21" s="15"/>
      <c r="AG21" s="15"/>
    </row>
    <row r="22" spans="1:33" x14ac:dyDescent="0.35">
      <c r="A22" s="15"/>
      <c r="B22" s="15"/>
      <c r="C22" s="15"/>
      <c r="D22" s="15"/>
      <c r="E22" s="15"/>
      <c r="F22" s="15"/>
      <c r="G22" s="15"/>
      <c r="H22" s="15"/>
      <c r="I22" s="15"/>
      <c r="J22" s="15"/>
      <c r="K22" s="15"/>
      <c r="L22" s="15"/>
      <c r="M22" s="15"/>
      <c r="N22" s="15"/>
      <c r="O22" s="15"/>
      <c r="P22" s="15"/>
      <c r="Q22" s="15"/>
      <c r="R22" s="15"/>
      <c r="S22" s="15"/>
      <c r="T22" s="15"/>
      <c r="U22" s="15"/>
      <c r="V22" s="15"/>
      <c r="W22" s="32"/>
      <c r="X22" s="15"/>
      <c r="Y22" s="15"/>
      <c r="Z22" s="16"/>
      <c r="AA22" s="15"/>
      <c r="AB22" s="15"/>
      <c r="AC22" s="15"/>
      <c r="AD22" s="15"/>
      <c r="AE22" s="15"/>
      <c r="AF22" s="15"/>
      <c r="AG22" s="15"/>
    </row>
    <row r="23" spans="1:33" ht="23.5" x14ac:dyDescent="0.35">
      <c r="A23" s="15"/>
      <c r="B23" s="15"/>
      <c r="C23" s="15"/>
      <c r="D23" s="15"/>
      <c r="E23" s="15"/>
      <c r="F23" s="15"/>
      <c r="G23" s="15"/>
      <c r="H23" s="15"/>
      <c r="I23" s="15"/>
      <c r="J23" s="15"/>
      <c r="K23" s="15"/>
      <c r="L23" s="15"/>
      <c r="M23" s="15"/>
      <c r="N23" s="15"/>
      <c r="O23" s="15"/>
      <c r="P23" s="15"/>
      <c r="Q23" s="15"/>
      <c r="R23" s="15"/>
      <c r="S23" s="15"/>
      <c r="T23" s="15"/>
      <c r="U23" s="15"/>
      <c r="V23" s="15"/>
      <c r="W23" s="32"/>
      <c r="X23" s="15"/>
      <c r="Y23" s="15"/>
      <c r="Z23" s="16"/>
      <c r="AA23" s="15"/>
      <c r="AB23" s="15"/>
      <c r="AC23" s="36" t="s">
        <v>2036</v>
      </c>
      <c r="AD23" s="37" t="s">
        <v>2037</v>
      </c>
      <c r="AE23" s="15"/>
      <c r="AF23" s="15"/>
      <c r="AG23" s="15"/>
    </row>
    <row r="24" spans="1:33" ht="23.5" x14ac:dyDescent="0.35">
      <c r="A24" s="15"/>
      <c r="B24" s="15"/>
      <c r="C24" s="15"/>
      <c r="D24" s="15"/>
      <c r="E24" s="15"/>
      <c r="F24" s="15"/>
      <c r="G24" s="15"/>
      <c r="H24" s="15"/>
      <c r="I24" s="15"/>
      <c r="J24" s="15"/>
      <c r="K24" s="15"/>
      <c r="L24" s="15"/>
      <c r="M24" s="15"/>
      <c r="N24" s="15"/>
      <c r="O24" s="15"/>
      <c r="P24" s="15"/>
      <c r="Q24" s="15"/>
      <c r="R24" s="15"/>
      <c r="S24" s="15"/>
      <c r="T24" s="15"/>
      <c r="U24" s="15"/>
      <c r="V24" s="15"/>
      <c r="W24" s="32"/>
      <c r="X24" s="15"/>
      <c r="Y24" s="15"/>
      <c r="Z24" s="16"/>
      <c r="AA24" s="15"/>
      <c r="AB24" s="15"/>
      <c r="AC24" s="36" t="s">
        <v>48</v>
      </c>
      <c r="AD24" s="38">
        <f>IFERROR(GETPIVOTDATA("Department",'Pivot Tables'!$B$16,"Business Unit",Dashboard!$AC24),"No Data")</f>
        <v>158</v>
      </c>
      <c r="AE24" s="15"/>
      <c r="AF24" s="15"/>
      <c r="AG24" s="15"/>
    </row>
    <row r="25" spans="1:33" ht="23.5" x14ac:dyDescent="0.35">
      <c r="A25" s="15"/>
      <c r="B25" s="15"/>
      <c r="C25" s="15"/>
      <c r="D25" s="15"/>
      <c r="E25" s="15"/>
      <c r="F25" s="15"/>
      <c r="G25" s="15"/>
      <c r="H25" s="15"/>
      <c r="I25" s="15"/>
      <c r="J25" s="15"/>
      <c r="K25" s="15"/>
      <c r="L25" s="15"/>
      <c r="M25" s="15"/>
      <c r="N25" s="15"/>
      <c r="O25" s="15"/>
      <c r="P25" s="15"/>
      <c r="Q25" s="15"/>
      <c r="R25" s="15"/>
      <c r="S25" s="15"/>
      <c r="T25" s="15"/>
      <c r="U25" s="15"/>
      <c r="V25" s="15"/>
      <c r="W25" s="32"/>
      <c r="X25" s="15"/>
      <c r="Y25" s="15"/>
      <c r="Z25" s="16"/>
      <c r="AA25" s="15"/>
      <c r="AB25" s="15"/>
      <c r="AC25" s="36" t="s">
        <v>25</v>
      </c>
      <c r="AD25" s="38">
        <f>IFERROR(GETPIVOTDATA("Department",'Pivot Tables'!$B$16,"Business Unit",Dashboard!$AC25),"No Data")</f>
        <v>178</v>
      </c>
      <c r="AE25" s="15"/>
      <c r="AF25" s="15"/>
      <c r="AG25" s="15"/>
    </row>
    <row r="26" spans="1:33" ht="23.5" x14ac:dyDescent="0.35">
      <c r="A26" s="15"/>
      <c r="B26" s="15"/>
      <c r="C26" s="15"/>
      <c r="D26" s="15"/>
      <c r="E26" s="15"/>
      <c r="F26" s="15"/>
      <c r="G26" s="15"/>
      <c r="H26" s="15"/>
      <c r="I26" s="15"/>
      <c r="J26" s="15"/>
      <c r="K26" s="15"/>
      <c r="L26" s="15"/>
      <c r="M26" s="15"/>
      <c r="N26" s="15"/>
      <c r="O26" s="15"/>
      <c r="P26" s="15"/>
      <c r="Q26" s="15"/>
      <c r="R26" s="15"/>
      <c r="S26" s="15"/>
      <c r="T26" s="15"/>
      <c r="U26" s="15"/>
      <c r="V26" s="15"/>
      <c r="W26" s="32"/>
      <c r="X26" s="15"/>
      <c r="Y26" s="15"/>
      <c r="Z26" s="15"/>
      <c r="AA26" s="15"/>
      <c r="AB26" s="15"/>
      <c r="AC26" s="35" t="s">
        <v>17</v>
      </c>
      <c r="AD26" s="38">
        <f>IFERROR(GETPIVOTDATA("Department",'Pivot Tables'!$B$16,"Business Unit",Dashboard!$AC26),"No Data")</f>
        <v>155</v>
      </c>
      <c r="AE26" s="15"/>
      <c r="AF26" s="15"/>
      <c r="AG26" s="18"/>
    </row>
    <row r="27" spans="1:33" ht="23.5" x14ac:dyDescent="0.35">
      <c r="A27" s="15"/>
      <c r="B27" s="15"/>
      <c r="C27" s="15"/>
      <c r="D27" s="15"/>
      <c r="E27" s="15"/>
      <c r="F27" s="15"/>
      <c r="G27" s="15"/>
      <c r="H27" s="15"/>
      <c r="I27" s="15"/>
      <c r="J27" s="15"/>
      <c r="K27" s="15"/>
      <c r="L27" s="15"/>
      <c r="M27" s="15"/>
      <c r="N27" s="15"/>
      <c r="O27" s="15"/>
      <c r="P27" s="15"/>
      <c r="Q27" s="15"/>
      <c r="R27" s="15"/>
      <c r="S27" s="15"/>
      <c r="T27" s="15"/>
      <c r="U27" s="15"/>
      <c r="V27" s="15"/>
      <c r="W27" s="32"/>
      <c r="X27" s="15"/>
      <c r="Y27" s="15"/>
      <c r="Z27" s="15"/>
      <c r="AA27" s="15"/>
      <c r="AB27" s="15"/>
      <c r="AC27" s="36" t="s">
        <v>34</v>
      </c>
      <c r="AD27" s="38">
        <f>IFERROR(GETPIVOTDATA("Department",'Pivot Tables'!$B$16,"Business Unit",Dashboard!$AC27),"No Data")</f>
        <v>204</v>
      </c>
      <c r="AE27" s="15"/>
      <c r="AF27" s="15"/>
      <c r="AG27" s="15"/>
    </row>
    <row r="28" spans="1:33" ht="14.5" x14ac:dyDescent="0.35">
      <c r="A28" s="15"/>
      <c r="B28" s="15"/>
      <c r="C28" s="15"/>
      <c r="D28" s="15"/>
      <c r="E28" s="15"/>
      <c r="F28" s="15"/>
      <c r="G28" s="15"/>
      <c r="H28" s="15"/>
      <c r="I28" s="15"/>
      <c r="J28" s="15"/>
      <c r="K28" s="15"/>
      <c r="L28" s="15"/>
      <c r="M28" s="15"/>
      <c r="N28" s="15"/>
      <c r="O28" s="15"/>
      <c r="P28" s="15"/>
      <c r="Q28" s="15"/>
      <c r="R28" s="15"/>
      <c r="S28" s="15"/>
      <c r="T28" s="15"/>
      <c r="U28" s="15"/>
      <c r="V28" s="15"/>
      <c r="W28" s="32"/>
      <c r="X28" s="15"/>
      <c r="Y28" s="15"/>
      <c r="Z28" s="15"/>
      <c r="AA28" s="15"/>
      <c r="AB28" s="15"/>
      <c r="AC28" s="15"/>
      <c r="AD28" s="15"/>
      <c r="AE28" s="15"/>
      <c r="AF28" s="15"/>
      <c r="AG28" s="15"/>
    </row>
    <row r="29" spans="1:33" ht="14.5" x14ac:dyDescent="0.35">
      <c r="A29" s="15"/>
      <c r="B29" s="15"/>
      <c r="C29" s="15"/>
      <c r="D29" s="15"/>
      <c r="E29" s="15"/>
      <c r="F29" s="15"/>
      <c r="G29" s="15"/>
      <c r="H29" s="15"/>
      <c r="I29" s="15"/>
      <c r="J29" s="15"/>
      <c r="K29" s="15"/>
      <c r="L29" s="15"/>
      <c r="M29" s="15"/>
      <c r="N29" s="15"/>
      <c r="O29" s="15"/>
      <c r="P29" s="15"/>
      <c r="Q29" s="15"/>
      <c r="R29" s="15"/>
      <c r="S29" s="15"/>
      <c r="T29" s="15"/>
      <c r="U29" s="15"/>
      <c r="V29" s="15"/>
      <c r="W29" s="32"/>
      <c r="X29" s="15"/>
      <c r="Y29" s="15"/>
      <c r="Z29" s="15"/>
      <c r="AA29" s="15"/>
      <c r="AB29" s="15"/>
      <c r="AC29" s="15"/>
      <c r="AD29" s="15"/>
      <c r="AE29" s="15"/>
      <c r="AF29" s="15"/>
      <c r="AG29" s="15"/>
    </row>
    <row r="30" spans="1:33" ht="14.5" x14ac:dyDescent="0.35">
      <c r="A30" s="15"/>
      <c r="B30" s="15"/>
      <c r="C30" s="15"/>
      <c r="D30" s="15"/>
      <c r="E30" s="15"/>
      <c r="F30" s="15"/>
      <c r="G30" s="15"/>
      <c r="H30" s="15"/>
      <c r="I30" s="15"/>
      <c r="J30" s="15"/>
      <c r="K30" s="15"/>
      <c r="L30" s="15"/>
      <c r="M30" s="15"/>
      <c r="N30" s="15"/>
      <c r="O30" s="15"/>
      <c r="P30" s="15"/>
      <c r="Q30" s="15"/>
      <c r="R30" s="15"/>
      <c r="S30" s="15"/>
      <c r="T30" s="15"/>
      <c r="U30" s="15"/>
      <c r="V30" s="15"/>
      <c r="W30" s="32"/>
      <c r="X30" s="15"/>
      <c r="Y30" s="15"/>
      <c r="Z30" s="15"/>
      <c r="AA30" s="15"/>
      <c r="AB30" s="15"/>
      <c r="AC30" s="15"/>
      <c r="AD30" s="15"/>
      <c r="AE30" s="15"/>
      <c r="AF30" s="15"/>
      <c r="AG30" s="15"/>
    </row>
    <row r="31" spans="1:33" ht="29" x14ac:dyDescent="0.35">
      <c r="A31" s="15"/>
      <c r="B31" s="15"/>
      <c r="C31" s="15"/>
      <c r="D31" s="15"/>
      <c r="E31" s="15"/>
      <c r="F31" s="15"/>
      <c r="G31" s="15"/>
      <c r="H31" s="15"/>
      <c r="I31" s="15"/>
      <c r="J31" s="15"/>
      <c r="K31" s="15"/>
      <c r="L31" s="15"/>
      <c r="M31" s="15"/>
      <c r="N31" s="15"/>
      <c r="O31" s="15"/>
      <c r="P31" s="15"/>
      <c r="Q31" s="15"/>
      <c r="R31" s="15"/>
      <c r="S31" s="15"/>
      <c r="T31" s="15"/>
      <c r="U31" s="15"/>
      <c r="V31" s="15"/>
      <c r="W31" s="32"/>
      <c r="X31" s="15"/>
      <c r="Y31" s="15"/>
      <c r="Z31" s="15"/>
      <c r="AA31" s="17" t="s">
        <v>1996</v>
      </c>
      <c r="AB31" s="18" t="s">
        <v>1997</v>
      </c>
      <c r="AC31" s="18" t="s">
        <v>48</v>
      </c>
      <c r="AD31" s="18" t="s">
        <v>25</v>
      </c>
      <c r="AE31" s="18" t="s">
        <v>34</v>
      </c>
      <c r="AF31" s="18" t="s">
        <v>17</v>
      </c>
      <c r="AG31" s="15"/>
    </row>
    <row r="32" spans="1:33" x14ac:dyDescent="0.35">
      <c r="A32" s="15"/>
      <c r="B32" s="15"/>
      <c r="C32" s="15"/>
      <c r="D32" s="15"/>
      <c r="E32" s="15"/>
      <c r="F32" s="15"/>
      <c r="G32" s="15"/>
      <c r="H32" s="15"/>
      <c r="I32" s="15"/>
      <c r="J32" s="15"/>
      <c r="K32" s="15"/>
      <c r="L32" s="15"/>
      <c r="M32" s="15"/>
      <c r="N32" s="15"/>
      <c r="O32" s="15"/>
      <c r="P32" s="15"/>
      <c r="Q32" s="15"/>
      <c r="R32" s="15"/>
      <c r="S32" s="15"/>
      <c r="T32" s="15"/>
      <c r="U32" s="15"/>
      <c r="V32" s="15"/>
      <c r="W32" s="32"/>
      <c r="X32" s="15"/>
      <c r="Y32" s="15"/>
      <c r="Z32" s="15"/>
      <c r="AA32" s="16"/>
      <c r="AB32" s="15"/>
      <c r="AC32" s="15"/>
      <c r="AD32" s="15"/>
      <c r="AE32" s="15"/>
      <c r="AF32" s="15"/>
      <c r="AG32" s="15"/>
    </row>
    <row r="33" spans="1:33" x14ac:dyDescent="0.35">
      <c r="A33" s="15"/>
      <c r="B33" s="15"/>
      <c r="C33" s="15"/>
      <c r="D33" s="15"/>
      <c r="E33" s="15"/>
      <c r="F33" s="15"/>
      <c r="G33" s="15"/>
      <c r="H33" s="15"/>
      <c r="I33" s="15"/>
      <c r="J33" s="15"/>
      <c r="K33" s="15"/>
      <c r="L33" s="15"/>
      <c r="M33" s="15"/>
      <c r="N33" s="15"/>
      <c r="O33" s="15"/>
      <c r="P33" s="15"/>
      <c r="Q33" s="15"/>
      <c r="R33" s="15"/>
      <c r="S33" s="15"/>
      <c r="T33" s="15"/>
      <c r="U33" s="15"/>
      <c r="V33" s="15"/>
      <c r="W33" s="32"/>
      <c r="X33" s="15"/>
      <c r="Y33" s="15"/>
      <c r="Z33" s="15"/>
      <c r="AA33" s="19">
        <v>1992</v>
      </c>
      <c r="AB33" s="15"/>
      <c r="AC33" s="15"/>
      <c r="AD33" s="15"/>
      <c r="AE33" s="15"/>
      <c r="AF33" s="15"/>
      <c r="AG33" s="15"/>
    </row>
    <row r="34" spans="1:33" x14ac:dyDescent="0.35">
      <c r="A34" s="15"/>
      <c r="B34" s="15"/>
      <c r="C34" s="15"/>
      <c r="D34" s="15"/>
      <c r="E34" s="15"/>
      <c r="F34" s="15"/>
      <c r="G34" s="15"/>
      <c r="H34" s="15"/>
      <c r="I34" s="15"/>
      <c r="J34" s="15"/>
      <c r="K34" s="15"/>
      <c r="L34" s="15"/>
      <c r="M34" s="15"/>
      <c r="N34" s="15"/>
      <c r="O34" s="15"/>
      <c r="P34" s="15"/>
      <c r="Q34" s="15"/>
      <c r="R34" s="15"/>
      <c r="S34" s="15"/>
      <c r="T34" s="15"/>
      <c r="U34" s="15"/>
      <c r="V34" s="15"/>
      <c r="W34" s="32"/>
      <c r="X34" s="15"/>
      <c r="Y34" s="15"/>
      <c r="Z34" s="15"/>
      <c r="AA34" s="19">
        <v>1993</v>
      </c>
      <c r="AB34" s="15"/>
      <c r="AC34" s="15"/>
      <c r="AD34" s="15"/>
      <c r="AE34" s="15"/>
      <c r="AF34" s="15"/>
      <c r="AG34" s="15"/>
    </row>
    <row r="35" spans="1:33" x14ac:dyDescent="0.35">
      <c r="A35" s="15"/>
      <c r="B35" s="15"/>
      <c r="C35" s="15"/>
      <c r="D35" s="15"/>
      <c r="E35" s="15"/>
      <c r="F35" s="15"/>
      <c r="G35" s="15"/>
      <c r="H35" s="15"/>
      <c r="I35" s="15"/>
      <c r="J35" s="15"/>
      <c r="K35" s="15"/>
      <c r="L35" s="15"/>
      <c r="M35" s="15"/>
      <c r="N35" s="15"/>
      <c r="O35" s="15"/>
      <c r="P35" s="15"/>
      <c r="Q35" s="15"/>
      <c r="R35" s="15"/>
      <c r="S35" s="15"/>
      <c r="T35" s="15"/>
      <c r="U35" s="15"/>
      <c r="V35" s="15"/>
      <c r="W35" s="32"/>
      <c r="X35" s="15"/>
      <c r="Y35" s="15"/>
      <c r="Z35" s="15"/>
      <c r="AA35" s="19">
        <v>1994</v>
      </c>
      <c r="AB35" s="15"/>
      <c r="AC35" s="15"/>
      <c r="AD35" s="15"/>
      <c r="AE35" s="15"/>
      <c r="AF35" s="15"/>
      <c r="AG35" s="15"/>
    </row>
    <row r="36" spans="1:33" x14ac:dyDescent="0.35">
      <c r="A36" s="15"/>
      <c r="B36" s="15"/>
      <c r="C36" s="15"/>
      <c r="D36" s="15"/>
      <c r="E36" s="15"/>
      <c r="F36" s="15"/>
      <c r="G36" s="15"/>
      <c r="H36" s="15"/>
      <c r="I36" s="15"/>
      <c r="J36" s="15"/>
      <c r="K36" s="15"/>
      <c r="L36" s="15"/>
      <c r="M36" s="15"/>
      <c r="N36" s="15"/>
      <c r="O36" s="15"/>
      <c r="P36" s="15"/>
      <c r="Q36" s="15"/>
      <c r="R36" s="15"/>
      <c r="S36" s="15"/>
      <c r="T36" s="15"/>
      <c r="U36" s="15"/>
      <c r="V36" s="15"/>
      <c r="W36" s="32"/>
      <c r="X36" s="15"/>
      <c r="Y36" s="15"/>
      <c r="Z36" s="15"/>
      <c r="AA36" s="19">
        <v>1995</v>
      </c>
      <c r="AB36" s="15"/>
      <c r="AC36" s="15"/>
      <c r="AD36" s="15"/>
      <c r="AE36" s="15"/>
      <c r="AF36" s="15"/>
      <c r="AG36" s="15"/>
    </row>
    <row r="37" spans="1:33" x14ac:dyDescent="0.35">
      <c r="A37" s="15"/>
      <c r="B37" s="15"/>
      <c r="C37" s="15"/>
      <c r="D37" s="15"/>
      <c r="E37" s="15"/>
      <c r="F37" s="15"/>
      <c r="G37" s="15"/>
      <c r="H37" s="15"/>
      <c r="I37" s="15"/>
      <c r="J37" s="15"/>
      <c r="K37" s="15"/>
      <c r="L37" s="15"/>
      <c r="M37" s="15"/>
      <c r="N37" s="15"/>
      <c r="O37" s="15"/>
      <c r="P37" s="15"/>
      <c r="Q37" s="15"/>
      <c r="R37" s="15"/>
      <c r="S37" s="15"/>
      <c r="T37" s="15"/>
      <c r="U37" s="15"/>
      <c r="V37" s="15"/>
      <c r="W37" s="32"/>
      <c r="X37" s="15"/>
      <c r="Y37" s="15"/>
      <c r="Z37" s="15"/>
      <c r="AA37" s="19">
        <v>1996</v>
      </c>
      <c r="AB37" s="15"/>
      <c r="AC37" s="15"/>
      <c r="AD37" s="15"/>
      <c r="AE37" s="15"/>
      <c r="AF37" s="15"/>
      <c r="AG37" s="15"/>
    </row>
    <row r="38" spans="1:33" ht="23.5" x14ac:dyDescent="0.35">
      <c r="A38" s="15"/>
      <c r="B38" s="15"/>
      <c r="C38" s="15"/>
      <c r="D38" s="15"/>
      <c r="E38" s="15"/>
      <c r="F38" s="15"/>
      <c r="G38" s="15"/>
      <c r="H38" s="15"/>
      <c r="I38" s="15"/>
      <c r="J38" s="15"/>
      <c r="K38" s="15"/>
      <c r="L38" s="15"/>
      <c r="M38" s="15"/>
      <c r="N38" s="15"/>
      <c r="O38" s="15"/>
      <c r="P38" s="15"/>
      <c r="Q38" s="15"/>
      <c r="R38" s="15"/>
      <c r="S38" s="15"/>
      <c r="T38" s="15"/>
      <c r="U38" s="15"/>
      <c r="V38" s="15"/>
      <c r="W38" s="34"/>
      <c r="X38" s="15"/>
      <c r="Y38" s="15"/>
      <c r="Z38" s="15"/>
      <c r="AA38" s="19">
        <v>1997</v>
      </c>
      <c r="AB38" s="15"/>
      <c r="AC38" s="15"/>
      <c r="AD38" s="15"/>
      <c r="AE38" s="15"/>
      <c r="AF38" s="15"/>
      <c r="AG38" s="15"/>
    </row>
    <row r="39" spans="1:33" x14ac:dyDescent="0.35">
      <c r="A39" s="15"/>
      <c r="B39" s="15"/>
      <c r="C39" s="15"/>
      <c r="D39" s="15"/>
      <c r="E39" s="15"/>
      <c r="F39" s="15"/>
      <c r="G39" s="15"/>
      <c r="H39" s="15"/>
      <c r="I39" s="15"/>
      <c r="J39" s="15"/>
      <c r="K39" s="15"/>
      <c r="L39" s="15"/>
      <c r="M39" s="15"/>
      <c r="N39" s="15"/>
      <c r="O39" s="15"/>
      <c r="P39" s="15"/>
      <c r="Q39" s="15"/>
      <c r="R39" s="15"/>
      <c r="S39" s="15"/>
      <c r="T39" s="15"/>
      <c r="U39" s="15"/>
      <c r="V39" s="15"/>
      <c r="W39" s="32"/>
      <c r="X39" s="15"/>
      <c r="Y39" s="15"/>
      <c r="Z39" s="15"/>
      <c r="AA39" s="19">
        <v>1998</v>
      </c>
      <c r="AB39" s="15"/>
      <c r="AC39" s="15"/>
      <c r="AD39" s="15"/>
      <c r="AE39" s="15"/>
      <c r="AF39" s="15"/>
      <c r="AG39" s="15"/>
    </row>
    <row r="40" spans="1:33" x14ac:dyDescent="0.35">
      <c r="A40" s="15"/>
      <c r="B40" s="15"/>
      <c r="C40" s="15"/>
      <c r="D40" s="15"/>
      <c r="E40" s="15"/>
      <c r="F40" s="15"/>
      <c r="G40" s="15"/>
      <c r="H40" s="15"/>
      <c r="I40" s="15"/>
      <c r="J40" s="15"/>
      <c r="K40" s="15"/>
      <c r="L40" s="15"/>
      <c r="M40" s="15"/>
      <c r="N40" s="15"/>
      <c r="O40" s="15"/>
      <c r="P40" s="15"/>
      <c r="Q40" s="15"/>
      <c r="R40" s="15"/>
      <c r="S40" s="15"/>
      <c r="T40" s="15"/>
      <c r="U40" s="15"/>
      <c r="V40" s="15"/>
      <c r="W40" s="32"/>
      <c r="X40" s="15"/>
      <c r="Y40" s="15"/>
      <c r="Z40" s="15"/>
      <c r="AA40" s="19">
        <v>1999</v>
      </c>
      <c r="AB40" s="15"/>
      <c r="AC40" s="15"/>
      <c r="AD40" s="15"/>
      <c r="AE40" s="15"/>
      <c r="AF40" s="15"/>
      <c r="AG40" s="15"/>
    </row>
    <row r="41" spans="1:33" x14ac:dyDescent="0.35">
      <c r="A41" s="15"/>
      <c r="B41" s="15"/>
      <c r="C41" s="15"/>
      <c r="D41" s="15"/>
      <c r="E41" s="15"/>
      <c r="F41" s="15"/>
      <c r="G41" s="15"/>
      <c r="H41" s="15"/>
      <c r="I41" s="15"/>
      <c r="J41" s="15"/>
      <c r="K41" s="15"/>
      <c r="L41" s="15"/>
      <c r="M41" s="15"/>
      <c r="N41" s="15"/>
      <c r="O41" s="15"/>
      <c r="P41" s="15"/>
      <c r="Q41" s="15"/>
      <c r="R41" s="15"/>
      <c r="S41" s="15"/>
      <c r="T41" s="15"/>
      <c r="U41" s="15"/>
      <c r="V41" s="15"/>
      <c r="W41" s="32"/>
      <c r="X41" s="15"/>
      <c r="Y41" s="15"/>
      <c r="Z41" s="15"/>
      <c r="AA41" s="19">
        <v>2000</v>
      </c>
      <c r="AB41" s="15"/>
      <c r="AC41" s="15"/>
      <c r="AD41" s="15"/>
      <c r="AE41" s="15"/>
      <c r="AF41" s="15"/>
      <c r="AG41" s="15"/>
    </row>
    <row r="42" spans="1:33" x14ac:dyDescent="0.35">
      <c r="A42" s="15"/>
      <c r="B42" s="15"/>
      <c r="C42" s="15"/>
      <c r="D42" s="15"/>
      <c r="E42" s="15"/>
      <c r="F42" s="15"/>
      <c r="G42" s="15"/>
      <c r="H42" s="15"/>
      <c r="I42" s="15"/>
      <c r="J42" s="15"/>
      <c r="K42" s="15"/>
      <c r="L42" s="15"/>
      <c r="M42" s="15"/>
      <c r="N42" s="15"/>
      <c r="O42" s="15"/>
      <c r="P42" s="15"/>
      <c r="Q42" s="15"/>
      <c r="R42" s="15"/>
      <c r="S42" s="15"/>
      <c r="T42" s="15"/>
      <c r="U42" s="15"/>
      <c r="V42" s="15"/>
      <c r="W42" s="32"/>
      <c r="X42" s="15"/>
      <c r="Y42" s="15"/>
      <c r="Z42" s="15"/>
      <c r="AA42" s="19">
        <v>2001</v>
      </c>
      <c r="AB42" s="15"/>
      <c r="AC42" s="15"/>
      <c r="AD42" s="15"/>
      <c r="AE42" s="15"/>
      <c r="AF42" s="15"/>
      <c r="AG42" s="15"/>
    </row>
    <row r="43" spans="1:33" x14ac:dyDescent="0.35">
      <c r="A43" s="15"/>
      <c r="B43" s="15"/>
      <c r="C43" s="15"/>
      <c r="D43" s="15"/>
      <c r="E43" s="15"/>
      <c r="F43" s="15"/>
      <c r="G43" s="15"/>
      <c r="H43" s="15"/>
      <c r="I43" s="15"/>
      <c r="J43" s="15"/>
      <c r="K43" s="15"/>
      <c r="L43" s="15"/>
      <c r="M43" s="15"/>
      <c r="N43" s="15"/>
      <c r="O43" s="15"/>
      <c r="P43" s="15"/>
      <c r="Q43" s="15"/>
      <c r="R43" s="15"/>
      <c r="S43" s="15"/>
      <c r="T43" s="15"/>
      <c r="U43" s="15"/>
      <c r="V43" s="15"/>
      <c r="W43" s="32"/>
      <c r="X43" s="15"/>
      <c r="Y43" s="15"/>
      <c r="Z43" s="15"/>
      <c r="AA43" s="19">
        <v>2002</v>
      </c>
      <c r="AB43" s="15"/>
      <c r="AC43" s="15"/>
      <c r="AD43" s="15"/>
      <c r="AE43" s="15"/>
      <c r="AF43" s="15"/>
      <c r="AG43" s="15"/>
    </row>
    <row r="44" spans="1:33" x14ac:dyDescent="0.35">
      <c r="A44" s="15"/>
      <c r="B44" s="15"/>
      <c r="C44" s="15"/>
      <c r="D44" s="15"/>
      <c r="E44" s="15"/>
      <c r="F44" s="15"/>
      <c r="G44" s="15"/>
      <c r="H44" s="15"/>
      <c r="I44" s="15"/>
      <c r="J44" s="15"/>
      <c r="K44" s="15"/>
      <c r="L44" s="15"/>
      <c r="M44" s="15"/>
      <c r="N44" s="15"/>
      <c r="O44" s="15"/>
      <c r="P44" s="15"/>
      <c r="Q44" s="15"/>
      <c r="R44" s="15"/>
      <c r="S44" s="15"/>
      <c r="T44" s="15"/>
      <c r="U44" s="15"/>
      <c r="V44" s="15"/>
      <c r="W44" s="32"/>
      <c r="X44" s="15"/>
      <c r="Y44" s="15"/>
      <c r="Z44" s="15"/>
      <c r="AA44" s="19">
        <v>2003</v>
      </c>
      <c r="AB44" s="15"/>
      <c r="AC44" s="15"/>
      <c r="AD44" s="15"/>
      <c r="AE44" s="15"/>
      <c r="AF44" s="15"/>
      <c r="AG44" s="15"/>
    </row>
    <row r="45" spans="1:33" x14ac:dyDescent="0.35">
      <c r="A45" s="15"/>
      <c r="B45" s="15"/>
      <c r="C45" s="15"/>
      <c r="D45" s="15"/>
      <c r="E45" s="15"/>
      <c r="F45" s="15"/>
      <c r="G45" s="15"/>
      <c r="H45" s="15"/>
      <c r="I45" s="15"/>
      <c r="J45" s="15"/>
      <c r="K45" s="15"/>
      <c r="L45" s="15"/>
      <c r="M45" s="15"/>
      <c r="N45" s="15"/>
      <c r="O45" s="15"/>
      <c r="P45" s="15"/>
      <c r="Q45" s="15"/>
      <c r="R45" s="15"/>
      <c r="S45" s="15"/>
      <c r="T45" s="15"/>
      <c r="U45" s="15"/>
      <c r="V45" s="15"/>
      <c r="W45" s="32"/>
      <c r="X45" s="15"/>
      <c r="Y45" s="15"/>
      <c r="Z45" s="15"/>
      <c r="AA45" s="19">
        <v>2004</v>
      </c>
      <c r="AB45" s="15"/>
      <c r="AC45" s="15"/>
      <c r="AD45" s="15"/>
      <c r="AE45" s="15"/>
      <c r="AF45" s="15"/>
      <c r="AG45" s="15"/>
    </row>
    <row r="46" spans="1:33" x14ac:dyDescent="0.35">
      <c r="A46" s="15"/>
      <c r="B46" s="15"/>
      <c r="C46" s="15"/>
      <c r="D46" s="15"/>
      <c r="E46" s="15"/>
      <c r="F46" s="15"/>
      <c r="G46" s="15"/>
      <c r="H46" s="15"/>
      <c r="I46" s="15"/>
      <c r="J46" s="15"/>
      <c r="K46" s="15"/>
      <c r="L46" s="15"/>
      <c r="M46" s="15"/>
      <c r="N46" s="15"/>
      <c r="O46" s="15"/>
      <c r="P46" s="15"/>
      <c r="Q46" s="15"/>
      <c r="R46" s="15"/>
      <c r="S46" s="15"/>
      <c r="T46" s="15"/>
      <c r="U46" s="15"/>
      <c r="V46" s="15"/>
      <c r="W46" s="32"/>
      <c r="X46" s="15"/>
      <c r="Y46" s="15"/>
      <c r="Z46" s="16"/>
      <c r="AA46" s="19">
        <v>2005</v>
      </c>
      <c r="AB46" s="15"/>
      <c r="AC46" s="15"/>
      <c r="AD46" s="15"/>
      <c r="AE46" s="15"/>
      <c r="AF46" s="15"/>
      <c r="AG46" s="15"/>
    </row>
    <row r="47" spans="1:33" x14ac:dyDescent="0.35">
      <c r="A47" s="15"/>
      <c r="B47" s="15"/>
      <c r="C47" s="15"/>
      <c r="D47" s="15"/>
      <c r="E47" s="15"/>
      <c r="F47" s="15"/>
      <c r="G47" s="15"/>
      <c r="H47" s="15"/>
      <c r="I47" s="15"/>
      <c r="J47" s="15"/>
      <c r="K47" s="15"/>
      <c r="L47" s="15"/>
      <c r="M47" s="15"/>
      <c r="N47" s="15"/>
      <c r="O47" s="15"/>
      <c r="P47" s="15"/>
      <c r="Q47" s="15"/>
      <c r="R47" s="15"/>
      <c r="S47" s="15"/>
      <c r="T47" s="15"/>
      <c r="U47" s="15"/>
      <c r="V47" s="15"/>
      <c r="W47" s="32"/>
      <c r="X47" s="15"/>
      <c r="Y47" s="15"/>
      <c r="Z47" s="16"/>
      <c r="AA47" s="19">
        <v>2006</v>
      </c>
      <c r="AB47" s="15"/>
      <c r="AC47" s="15"/>
      <c r="AD47" s="15"/>
      <c r="AE47" s="15"/>
      <c r="AF47" s="15"/>
      <c r="AG47" s="15"/>
    </row>
    <row r="48" spans="1:33" x14ac:dyDescent="0.35">
      <c r="A48" s="15"/>
      <c r="B48" s="15"/>
      <c r="C48" s="15"/>
      <c r="D48" s="15"/>
      <c r="E48" s="15"/>
      <c r="F48" s="15"/>
      <c r="G48" s="15"/>
      <c r="H48" s="15"/>
      <c r="I48" s="15"/>
      <c r="J48" s="15"/>
      <c r="K48" s="15"/>
      <c r="L48" s="15"/>
      <c r="M48" s="15"/>
      <c r="N48" s="15"/>
      <c r="O48" s="15"/>
      <c r="P48" s="15"/>
      <c r="Q48" s="15"/>
      <c r="R48" s="15"/>
      <c r="S48" s="15"/>
      <c r="T48" s="15"/>
      <c r="U48" s="15"/>
      <c r="V48" s="15"/>
      <c r="W48" s="32"/>
      <c r="X48" s="15"/>
      <c r="Y48" s="15"/>
      <c r="Z48" s="15"/>
      <c r="AA48" s="19">
        <v>2007</v>
      </c>
      <c r="AB48" s="15"/>
      <c r="AC48" s="15"/>
      <c r="AD48" s="15"/>
      <c r="AE48" s="15"/>
      <c r="AF48" s="15"/>
      <c r="AG48" s="18"/>
    </row>
    <row r="49" spans="1:33" x14ac:dyDescent="0.35">
      <c r="A49" s="15"/>
      <c r="B49" s="15"/>
      <c r="C49" s="15"/>
      <c r="D49" s="15"/>
      <c r="E49" s="15"/>
      <c r="F49" s="15"/>
      <c r="G49" s="15"/>
      <c r="H49" s="15"/>
      <c r="I49" s="15"/>
      <c r="J49" s="15"/>
      <c r="K49" s="15"/>
      <c r="L49" s="15"/>
      <c r="M49" s="15"/>
      <c r="N49" s="15"/>
      <c r="O49" s="15"/>
      <c r="P49" s="15"/>
      <c r="Q49" s="15"/>
      <c r="R49" s="15"/>
      <c r="S49" s="15"/>
      <c r="T49" s="15"/>
      <c r="U49" s="15"/>
      <c r="V49" s="15"/>
      <c r="W49" s="32"/>
      <c r="X49" s="15"/>
      <c r="Y49" s="15"/>
      <c r="Z49" s="15"/>
      <c r="AA49" s="19">
        <v>2008</v>
      </c>
      <c r="AB49" s="15"/>
      <c r="AC49" s="15"/>
      <c r="AD49" s="15"/>
      <c r="AE49" s="15"/>
      <c r="AF49" s="15"/>
      <c r="AG49" s="15"/>
    </row>
    <row r="50" spans="1:33" x14ac:dyDescent="0.35">
      <c r="A50" s="15"/>
      <c r="B50" s="15"/>
      <c r="C50" s="15"/>
      <c r="D50" s="15"/>
      <c r="E50" s="15"/>
      <c r="F50" s="15"/>
      <c r="G50" s="15"/>
      <c r="H50" s="15"/>
      <c r="I50" s="15"/>
      <c r="J50" s="15"/>
      <c r="K50" s="15"/>
      <c r="L50" s="15"/>
      <c r="M50" s="15"/>
      <c r="N50" s="15"/>
      <c r="O50" s="15"/>
      <c r="P50" s="15"/>
      <c r="Q50" s="15"/>
      <c r="R50" s="15"/>
      <c r="S50" s="15"/>
      <c r="T50" s="15"/>
      <c r="U50" s="15"/>
      <c r="V50" s="15"/>
      <c r="W50" s="32"/>
      <c r="X50" s="15"/>
      <c r="Y50" s="15"/>
      <c r="Z50" s="15"/>
      <c r="AA50" s="19">
        <v>2009</v>
      </c>
      <c r="AB50" s="15"/>
      <c r="AC50" s="15"/>
      <c r="AD50" s="15"/>
      <c r="AE50" s="15"/>
      <c r="AF50" s="15"/>
      <c r="AG50" s="15"/>
    </row>
    <row r="51" spans="1:33" x14ac:dyDescent="0.35">
      <c r="A51" s="15"/>
      <c r="B51" s="15"/>
      <c r="C51" s="15"/>
      <c r="D51" s="15"/>
      <c r="E51" s="15"/>
      <c r="F51" s="15"/>
      <c r="G51" s="15"/>
      <c r="H51" s="15"/>
      <c r="I51" s="15"/>
      <c r="J51" s="15"/>
      <c r="K51" s="15"/>
      <c r="L51" s="15"/>
      <c r="M51" s="15"/>
      <c r="N51" s="15"/>
      <c r="O51" s="15"/>
      <c r="P51" s="15"/>
      <c r="Q51" s="15"/>
      <c r="R51" s="15"/>
      <c r="S51" s="15"/>
      <c r="T51" s="15"/>
      <c r="U51" s="15"/>
      <c r="V51" s="15"/>
      <c r="W51" s="32"/>
      <c r="X51" s="15"/>
      <c r="Y51" s="15"/>
      <c r="Z51" s="15"/>
      <c r="AA51" s="19">
        <v>2010</v>
      </c>
      <c r="AB51" s="15"/>
      <c r="AC51" s="15"/>
      <c r="AD51" s="15"/>
      <c r="AE51" s="15"/>
      <c r="AF51" s="15"/>
      <c r="AG51" s="15"/>
    </row>
    <row r="52" spans="1:33" x14ac:dyDescent="0.35">
      <c r="A52" s="15"/>
      <c r="B52" s="15"/>
      <c r="C52" s="15"/>
      <c r="D52" s="15"/>
      <c r="E52" s="15"/>
      <c r="F52" s="15"/>
      <c r="G52" s="15"/>
      <c r="H52" s="15"/>
      <c r="I52" s="15"/>
      <c r="J52" s="15"/>
      <c r="K52" s="15"/>
      <c r="L52" s="15"/>
      <c r="M52" s="15"/>
      <c r="N52" s="15"/>
      <c r="O52" s="15"/>
      <c r="P52" s="15"/>
      <c r="Q52" s="15"/>
      <c r="R52" s="15"/>
      <c r="S52" s="15"/>
      <c r="T52" s="15"/>
      <c r="U52" s="15"/>
      <c r="V52" s="15"/>
      <c r="W52" s="32"/>
      <c r="X52" s="15"/>
      <c r="Y52" s="15"/>
      <c r="Z52" s="15"/>
      <c r="AA52" s="19">
        <v>2011</v>
      </c>
      <c r="AB52" s="15"/>
      <c r="AC52" s="15"/>
      <c r="AD52" s="15"/>
      <c r="AE52" s="15"/>
      <c r="AF52" s="15"/>
      <c r="AG52" s="15"/>
    </row>
    <row r="53" spans="1:33" x14ac:dyDescent="0.35">
      <c r="A53" s="15"/>
      <c r="B53" s="15"/>
      <c r="C53" s="15"/>
      <c r="D53" s="15"/>
      <c r="E53" s="15"/>
      <c r="F53" s="15"/>
      <c r="G53" s="15"/>
      <c r="H53" s="15"/>
      <c r="I53" s="15"/>
      <c r="J53" s="15"/>
      <c r="K53" s="15"/>
      <c r="L53" s="15"/>
      <c r="M53" s="15"/>
      <c r="N53" s="15"/>
      <c r="O53" s="15"/>
      <c r="P53" s="15"/>
      <c r="Q53" s="15"/>
      <c r="R53" s="15"/>
      <c r="S53" s="15"/>
      <c r="T53" s="15"/>
      <c r="U53" s="15"/>
      <c r="V53" s="15"/>
      <c r="W53" s="32"/>
      <c r="X53" s="15"/>
      <c r="Y53" s="15"/>
      <c r="Z53" s="15"/>
      <c r="AA53" s="17">
        <v>2012</v>
      </c>
      <c r="AB53" s="18"/>
      <c r="AC53" s="18"/>
      <c r="AD53" s="18"/>
      <c r="AE53" s="18"/>
      <c r="AF53" s="18"/>
      <c r="AG53" s="15"/>
    </row>
    <row r="54" spans="1:33" x14ac:dyDescent="0.35">
      <c r="A54" s="15"/>
      <c r="B54" s="15"/>
      <c r="C54" s="15"/>
      <c r="D54" s="15"/>
      <c r="E54" s="15"/>
      <c r="F54" s="15"/>
      <c r="G54" s="15"/>
      <c r="H54" s="15"/>
      <c r="I54" s="15"/>
      <c r="J54" s="15"/>
      <c r="K54" s="15"/>
      <c r="L54" s="15"/>
      <c r="M54" s="15"/>
      <c r="N54" s="15"/>
      <c r="O54" s="15"/>
      <c r="P54" s="15"/>
      <c r="Q54" s="15"/>
      <c r="R54" s="15"/>
      <c r="S54" s="15"/>
      <c r="T54" s="15"/>
      <c r="U54" s="15"/>
      <c r="V54" s="15"/>
      <c r="W54" s="32"/>
      <c r="X54" s="15"/>
      <c r="Y54" s="15"/>
      <c r="Z54" s="15"/>
      <c r="AA54" s="19">
        <v>2013</v>
      </c>
      <c r="AB54" s="15"/>
      <c r="AC54" s="15"/>
      <c r="AD54" s="15"/>
      <c r="AE54" s="15"/>
      <c r="AF54" s="15"/>
      <c r="AG54" s="15"/>
    </row>
    <row r="55" spans="1:33" x14ac:dyDescent="0.35">
      <c r="A55" s="15"/>
      <c r="B55" s="15"/>
      <c r="C55" s="15"/>
      <c r="D55" s="15"/>
      <c r="E55" s="15"/>
      <c r="F55" s="15"/>
      <c r="G55" s="15"/>
      <c r="H55" s="15"/>
      <c r="I55" s="15"/>
      <c r="J55" s="15"/>
      <c r="K55" s="15"/>
      <c r="L55" s="15"/>
      <c r="M55" s="15"/>
      <c r="N55" s="15"/>
      <c r="O55" s="15"/>
      <c r="P55" s="15"/>
      <c r="Q55" s="15"/>
      <c r="R55" s="15"/>
      <c r="S55" s="15"/>
      <c r="T55" s="15"/>
      <c r="U55" s="15"/>
      <c r="V55" s="15"/>
      <c r="W55" s="32"/>
      <c r="X55" s="15"/>
      <c r="Y55" s="15"/>
      <c r="Z55" s="15"/>
      <c r="AA55" s="19">
        <v>2014</v>
      </c>
      <c r="AB55" s="15"/>
      <c r="AC55" s="15"/>
      <c r="AD55" s="15"/>
      <c r="AE55" s="15"/>
      <c r="AF55" s="15"/>
      <c r="AG55" s="15"/>
    </row>
    <row r="56" spans="1:33" x14ac:dyDescent="0.35">
      <c r="A56" s="15"/>
      <c r="B56" s="15"/>
      <c r="C56" s="15"/>
      <c r="D56" s="15"/>
      <c r="E56" s="15"/>
      <c r="F56" s="15"/>
      <c r="G56" s="15"/>
      <c r="H56" s="15"/>
      <c r="I56" s="15"/>
      <c r="J56" s="15"/>
      <c r="K56" s="15"/>
      <c r="L56" s="15"/>
      <c r="M56" s="15"/>
      <c r="N56" s="15"/>
      <c r="O56" s="15"/>
      <c r="P56" s="15"/>
      <c r="Q56" s="15"/>
      <c r="R56" s="15"/>
      <c r="S56" s="15"/>
      <c r="T56" s="15"/>
      <c r="U56" s="15"/>
      <c r="V56" s="15"/>
      <c r="W56" s="32"/>
      <c r="X56" s="15"/>
      <c r="Y56" s="15"/>
      <c r="Z56" s="15"/>
      <c r="AA56" s="19">
        <v>2015</v>
      </c>
      <c r="AB56" s="15"/>
      <c r="AC56" s="15"/>
      <c r="AD56" s="15"/>
      <c r="AE56" s="15"/>
      <c r="AF56" s="15"/>
      <c r="AG56" s="15"/>
    </row>
    <row r="57" spans="1:33" x14ac:dyDescent="0.35">
      <c r="A57" s="15"/>
      <c r="B57" s="15"/>
      <c r="C57" s="15"/>
      <c r="D57" s="15"/>
      <c r="E57" s="15"/>
      <c r="F57" s="15"/>
      <c r="G57" s="15"/>
      <c r="H57" s="15"/>
      <c r="I57" s="15"/>
      <c r="J57" s="15"/>
      <c r="K57" s="15"/>
      <c r="L57" s="15"/>
      <c r="M57" s="15"/>
      <c r="N57" s="15"/>
      <c r="O57" s="15"/>
      <c r="P57" s="15"/>
      <c r="Q57" s="15"/>
      <c r="R57" s="15"/>
      <c r="S57" s="15"/>
      <c r="T57" s="15"/>
      <c r="U57" s="15"/>
      <c r="V57" s="15"/>
      <c r="W57" s="32"/>
      <c r="X57" s="15"/>
      <c r="Y57" s="15"/>
      <c r="Z57" s="15"/>
      <c r="AA57" s="19">
        <v>2016</v>
      </c>
      <c r="AB57" s="15"/>
      <c r="AC57" s="15"/>
      <c r="AD57" s="15"/>
      <c r="AE57" s="15"/>
      <c r="AF57" s="15"/>
      <c r="AG57" s="15"/>
    </row>
    <row r="58" spans="1:33" x14ac:dyDescent="0.35">
      <c r="A58" s="15"/>
      <c r="B58" s="15"/>
      <c r="C58" s="15"/>
      <c r="D58" s="15"/>
      <c r="E58" s="15"/>
      <c r="F58" s="15"/>
      <c r="G58" s="15"/>
      <c r="H58" s="15"/>
      <c r="I58" s="15"/>
      <c r="J58" s="15"/>
      <c r="K58" s="15"/>
      <c r="L58" s="15"/>
      <c r="M58" s="15"/>
      <c r="N58" s="15"/>
      <c r="O58" s="15"/>
      <c r="P58" s="15"/>
      <c r="Q58" s="15"/>
      <c r="R58" s="15"/>
      <c r="S58" s="15"/>
      <c r="T58" s="15"/>
      <c r="U58" s="15"/>
      <c r="V58" s="15"/>
      <c r="W58" s="32"/>
      <c r="X58" s="15"/>
      <c r="Y58" s="15"/>
      <c r="Z58" s="15"/>
      <c r="AA58" s="19">
        <v>2017</v>
      </c>
      <c r="AB58" s="15"/>
      <c r="AC58" s="15"/>
      <c r="AD58" s="15"/>
      <c r="AE58" s="15"/>
      <c r="AF58" s="15"/>
      <c r="AG58" s="15"/>
    </row>
    <row r="59" spans="1:33" x14ac:dyDescent="0.35">
      <c r="A59" s="15"/>
      <c r="B59" s="15"/>
      <c r="C59" s="15"/>
      <c r="D59" s="15"/>
      <c r="E59" s="15"/>
      <c r="F59" s="15"/>
      <c r="G59" s="15"/>
      <c r="H59" s="15"/>
      <c r="I59" s="15"/>
      <c r="J59" s="15"/>
      <c r="K59" s="15"/>
      <c r="L59" s="15"/>
      <c r="M59" s="15"/>
      <c r="N59" s="15"/>
      <c r="O59" s="15"/>
      <c r="P59" s="15"/>
      <c r="Q59" s="15"/>
      <c r="R59" s="15"/>
      <c r="S59" s="15"/>
      <c r="T59" s="15"/>
      <c r="U59" s="15"/>
      <c r="V59" s="15"/>
      <c r="W59" s="32"/>
      <c r="X59" s="15"/>
      <c r="Y59" s="15"/>
      <c r="Z59" s="15"/>
      <c r="AA59" s="19">
        <v>2018</v>
      </c>
      <c r="AB59" s="15"/>
      <c r="AC59" s="15"/>
      <c r="AD59" s="15"/>
      <c r="AE59" s="15"/>
      <c r="AF59" s="15"/>
      <c r="AG59" s="15"/>
    </row>
    <row r="60" spans="1:33" x14ac:dyDescent="0.35">
      <c r="A60" s="15"/>
      <c r="B60" s="15"/>
      <c r="C60" s="15"/>
      <c r="D60" s="15"/>
      <c r="E60" s="15"/>
      <c r="F60" s="15"/>
      <c r="G60" s="15"/>
      <c r="H60" s="15"/>
      <c r="I60" s="15"/>
      <c r="J60" s="15"/>
      <c r="K60" s="15"/>
      <c r="L60" s="15"/>
      <c r="M60" s="15"/>
      <c r="N60" s="15"/>
      <c r="O60" s="15"/>
      <c r="P60" s="15"/>
      <c r="Q60" s="15"/>
      <c r="R60" s="15"/>
      <c r="S60" s="15"/>
      <c r="T60" s="15"/>
      <c r="U60" s="15"/>
      <c r="V60" s="15"/>
      <c r="W60" s="32"/>
      <c r="X60" s="15"/>
      <c r="Y60" s="15"/>
      <c r="Z60" s="15"/>
      <c r="AA60" s="19">
        <v>2019</v>
      </c>
      <c r="AB60" s="15"/>
      <c r="AC60" s="15"/>
      <c r="AD60" s="15"/>
      <c r="AE60" s="15"/>
      <c r="AF60" s="15"/>
      <c r="AG60" s="15"/>
    </row>
    <row r="61" spans="1:33" x14ac:dyDescent="0.35">
      <c r="A61" s="15"/>
      <c r="B61" s="15"/>
      <c r="C61" s="15"/>
      <c r="D61" s="15"/>
      <c r="E61" s="15"/>
      <c r="F61" s="15"/>
      <c r="G61" s="15"/>
      <c r="H61" s="15"/>
      <c r="I61" s="15"/>
      <c r="J61" s="15"/>
      <c r="K61" s="15"/>
      <c r="L61" s="15"/>
      <c r="M61" s="15"/>
      <c r="N61" s="15"/>
      <c r="O61" s="15"/>
      <c r="P61" s="15"/>
      <c r="Q61" s="15"/>
      <c r="R61" s="15"/>
      <c r="S61" s="15"/>
      <c r="T61" s="15"/>
      <c r="U61" s="15"/>
      <c r="V61" s="15"/>
      <c r="W61" s="32"/>
      <c r="X61" s="15"/>
      <c r="Y61" s="15"/>
      <c r="Z61" s="15"/>
      <c r="AA61" s="19">
        <v>2020</v>
      </c>
      <c r="AB61" s="15"/>
      <c r="AC61" s="15"/>
      <c r="AD61" s="15"/>
      <c r="AE61" s="15"/>
      <c r="AF61" s="15"/>
      <c r="AG61" s="15"/>
    </row>
    <row r="62" spans="1:33" x14ac:dyDescent="0.35">
      <c r="A62" s="15"/>
      <c r="B62" s="15"/>
      <c r="C62" s="15"/>
      <c r="D62" s="15"/>
      <c r="E62" s="15"/>
      <c r="F62" s="15"/>
      <c r="G62" s="15"/>
      <c r="H62" s="15"/>
      <c r="I62" s="15"/>
      <c r="J62" s="15"/>
      <c r="K62" s="15"/>
      <c r="L62" s="15"/>
      <c r="M62" s="15"/>
      <c r="N62" s="15"/>
      <c r="O62" s="15"/>
      <c r="P62" s="15"/>
      <c r="Q62" s="15"/>
      <c r="R62" s="15"/>
      <c r="S62" s="15"/>
      <c r="T62" s="15"/>
      <c r="U62" s="15"/>
      <c r="V62" s="15"/>
      <c r="W62" s="32"/>
      <c r="X62" s="15"/>
      <c r="Y62" s="15"/>
      <c r="Z62" s="15"/>
      <c r="AA62" s="19">
        <v>2021</v>
      </c>
      <c r="AB62" s="15"/>
      <c r="AC62" s="15"/>
      <c r="AD62" s="15"/>
      <c r="AE62" s="15"/>
      <c r="AF62" s="15"/>
      <c r="AG62" s="15"/>
    </row>
    <row r="63" spans="1:33" x14ac:dyDescent="0.35">
      <c r="A63" s="15"/>
      <c r="B63" s="15"/>
      <c r="C63" s="15"/>
      <c r="D63" s="15"/>
      <c r="E63" s="15"/>
      <c r="F63" s="15"/>
      <c r="G63" s="15"/>
      <c r="H63" s="15"/>
      <c r="I63" s="15"/>
      <c r="J63" s="15"/>
      <c r="K63" s="15"/>
      <c r="L63" s="15"/>
      <c r="M63" s="15"/>
      <c r="N63" s="15"/>
      <c r="O63" s="15"/>
      <c r="P63" s="15"/>
      <c r="Q63" s="15"/>
      <c r="R63" s="15"/>
      <c r="S63" s="15"/>
      <c r="T63" s="15"/>
      <c r="U63" s="15"/>
      <c r="V63" s="15"/>
      <c r="W63" s="32"/>
      <c r="X63" s="15"/>
      <c r="Y63" s="15"/>
      <c r="Z63" s="15"/>
      <c r="AA63" s="19"/>
      <c r="AB63" s="15"/>
      <c r="AC63" s="15"/>
      <c r="AD63" s="15"/>
      <c r="AE63" s="15"/>
      <c r="AF63" s="15"/>
      <c r="AG63" s="15"/>
    </row>
    <row r="64" spans="1:33" x14ac:dyDescent="0.35">
      <c r="A64" s="15"/>
      <c r="B64" s="15"/>
      <c r="C64" s="15"/>
      <c r="D64" s="15"/>
      <c r="E64" s="15"/>
      <c r="F64" s="15"/>
      <c r="G64" s="15"/>
      <c r="H64" s="15"/>
      <c r="I64" s="15"/>
      <c r="J64" s="15"/>
      <c r="K64" s="15"/>
      <c r="L64" s="15"/>
      <c r="M64" s="15"/>
      <c r="N64" s="15"/>
      <c r="O64" s="15"/>
      <c r="P64" s="15"/>
      <c r="Q64" s="15"/>
      <c r="R64" s="15"/>
      <c r="S64" s="15"/>
      <c r="T64" s="15"/>
      <c r="U64" s="15"/>
      <c r="V64" s="15"/>
      <c r="W64" s="32"/>
      <c r="X64" s="15"/>
      <c r="Y64" s="15"/>
      <c r="Z64" s="15"/>
      <c r="AA64" s="19"/>
      <c r="AB64" s="15"/>
      <c r="AC64" s="15"/>
      <c r="AD64" s="15"/>
      <c r="AE64" s="15"/>
      <c r="AF64" s="15"/>
      <c r="AG64" s="15"/>
    </row>
    <row r="65" spans="1:33" x14ac:dyDescent="0.35">
      <c r="A65" s="15"/>
      <c r="B65" s="15"/>
      <c r="C65" s="15"/>
      <c r="D65" s="15"/>
      <c r="E65" s="15"/>
      <c r="F65" s="15"/>
      <c r="G65" s="15"/>
      <c r="H65" s="15"/>
      <c r="I65" s="15"/>
      <c r="J65" s="15"/>
      <c r="K65" s="15"/>
      <c r="L65" s="15"/>
      <c r="M65" s="15"/>
      <c r="N65" s="15"/>
      <c r="O65" s="15"/>
      <c r="P65" s="15"/>
      <c r="Q65" s="15"/>
      <c r="R65" s="15"/>
      <c r="S65" s="15"/>
      <c r="T65" s="15"/>
      <c r="U65" s="15"/>
      <c r="V65" s="15"/>
      <c r="W65" s="32"/>
      <c r="X65" s="15"/>
      <c r="Y65" s="15"/>
      <c r="Z65" s="15"/>
      <c r="AA65" s="19"/>
      <c r="AB65" s="15"/>
      <c r="AC65" s="15"/>
      <c r="AD65" s="15"/>
      <c r="AE65" s="15"/>
      <c r="AF65" s="15"/>
      <c r="AG65" s="15"/>
    </row>
    <row r="66" spans="1:33" x14ac:dyDescent="0.35">
      <c r="A66" s="15"/>
      <c r="B66" s="15"/>
      <c r="C66" s="15"/>
      <c r="D66" s="15"/>
      <c r="E66" s="15"/>
      <c r="F66" s="15"/>
      <c r="G66" s="15"/>
      <c r="H66" s="15"/>
      <c r="I66" s="15"/>
      <c r="J66" s="15"/>
      <c r="K66" s="15"/>
      <c r="L66" s="15"/>
      <c r="M66" s="15"/>
      <c r="N66" s="15"/>
      <c r="O66" s="15"/>
      <c r="P66" s="15"/>
      <c r="Q66" s="15"/>
      <c r="R66" s="15"/>
      <c r="S66" s="15"/>
      <c r="T66" s="15"/>
      <c r="U66" s="15"/>
      <c r="V66" s="15"/>
      <c r="W66" s="32"/>
      <c r="X66" s="15"/>
      <c r="Y66" s="15"/>
      <c r="Z66" s="15"/>
      <c r="AA66" s="19"/>
      <c r="AB66" s="15"/>
      <c r="AC66" s="15"/>
      <c r="AD66" s="15"/>
      <c r="AE66" s="15"/>
      <c r="AF66" s="15"/>
      <c r="AG66" s="15"/>
    </row>
    <row r="67" spans="1:33" x14ac:dyDescent="0.35">
      <c r="A67" s="15"/>
      <c r="B67" s="15"/>
      <c r="C67" s="15"/>
      <c r="D67" s="15"/>
      <c r="E67" s="15"/>
      <c r="F67" s="15"/>
      <c r="G67" s="15"/>
      <c r="H67" s="15"/>
      <c r="I67" s="15"/>
      <c r="J67" s="15"/>
      <c r="K67" s="15"/>
      <c r="L67" s="15"/>
      <c r="M67" s="15"/>
      <c r="N67" s="15"/>
      <c r="O67" s="15"/>
      <c r="P67" s="15"/>
      <c r="Q67" s="15"/>
      <c r="R67" s="15"/>
      <c r="S67" s="15"/>
      <c r="T67" s="15"/>
      <c r="U67" s="15"/>
      <c r="V67" s="15"/>
      <c r="W67" s="32"/>
      <c r="X67" s="15"/>
      <c r="Y67" s="15"/>
      <c r="Z67" s="15"/>
      <c r="AA67" s="19"/>
      <c r="AB67" s="15"/>
      <c r="AC67" s="15"/>
      <c r="AD67" s="15"/>
      <c r="AE67" s="15"/>
      <c r="AF67" s="15"/>
      <c r="AG67" s="15"/>
    </row>
    <row r="68" spans="1:33" x14ac:dyDescent="0.35">
      <c r="A68" s="15"/>
      <c r="B68" s="15"/>
      <c r="C68" s="15"/>
      <c r="D68" s="15"/>
      <c r="E68" s="15"/>
      <c r="F68" s="15"/>
      <c r="G68" s="15"/>
      <c r="H68" s="15"/>
      <c r="I68" s="15"/>
      <c r="J68" s="15"/>
      <c r="K68" s="15"/>
      <c r="L68" s="15"/>
      <c r="M68" s="15"/>
      <c r="N68" s="15"/>
      <c r="O68" s="15"/>
      <c r="P68" s="15"/>
      <c r="Q68" s="15"/>
      <c r="R68" s="15"/>
      <c r="S68" s="15"/>
      <c r="T68" s="15"/>
      <c r="U68" s="15"/>
      <c r="V68" s="15"/>
      <c r="W68" s="32"/>
      <c r="X68" s="15"/>
      <c r="Y68" s="15"/>
      <c r="Z68" s="16"/>
      <c r="AA68" s="15"/>
      <c r="AB68" s="15"/>
      <c r="AC68" s="15"/>
      <c r="AD68" s="15"/>
      <c r="AE68" s="15"/>
      <c r="AF68" s="15"/>
      <c r="AG68" s="15"/>
    </row>
    <row r="69" spans="1:33" x14ac:dyDescent="0.35">
      <c r="A69" s="15"/>
      <c r="B69" s="15"/>
      <c r="C69" s="15"/>
      <c r="D69" s="15"/>
      <c r="E69" s="15"/>
      <c r="F69" s="15"/>
      <c r="G69" s="15"/>
      <c r="H69" s="15"/>
      <c r="I69" s="15"/>
      <c r="J69" s="15"/>
      <c r="K69" s="15"/>
      <c r="L69" s="15"/>
      <c r="M69" s="15"/>
      <c r="N69" s="15"/>
      <c r="O69" s="15"/>
      <c r="P69" s="15"/>
      <c r="Q69" s="15"/>
      <c r="R69" s="15"/>
      <c r="S69" s="15"/>
      <c r="T69" s="15"/>
      <c r="U69" s="15"/>
      <c r="V69" s="15"/>
      <c r="W69" s="32"/>
      <c r="X69" s="15"/>
      <c r="Y69" s="15"/>
      <c r="Z69" s="15"/>
      <c r="AA69" s="19"/>
      <c r="AB69" s="15"/>
      <c r="AC69" s="15"/>
      <c r="AD69" s="15"/>
      <c r="AE69" s="15"/>
      <c r="AF69" s="15"/>
      <c r="AG69" s="15"/>
    </row>
    <row r="70" spans="1:33" x14ac:dyDescent="0.35">
      <c r="A70" s="15"/>
      <c r="B70" s="15"/>
      <c r="C70" s="15"/>
      <c r="D70" s="15"/>
      <c r="E70" s="15"/>
      <c r="F70" s="15"/>
      <c r="G70" s="15"/>
      <c r="H70" s="15"/>
      <c r="I70" s="15"/>
      <c r="J70" s="15"/>
      <c r="K70" s="15"/>
      <c r="L70" s="15"/>
      <c r="M70" s="15"/>
      <c r="N70" s="15"/>
      <c r="O70" s="15"/>
      <c r="P70" s="15"/>
      <c r="Q70" s="15"/>
      <c r="R70" s="15"/>
      <c r="S70" s="15"/>
      <c r="T70" s="15"/>
      <c r="U70" s="15"/>
      <c r="V70" s="15"/>
      <c r="W70" s="32"/>
      <c r="X70" s="15"/>
      <c r="Y70" s="15"/>
      <c r="Z70" s="15"/>
      <c r="AA70" s="19"/>
      <c r="AB70" s="15"/>
      <c r="AC70" s="15"/>
      <c r="AD70" s="15"/>
      <c r="AE70" s="15"/>
      <c r="AF70" s="15"/>
      <c r="AG70" s="15"/>
    </row>
    <row r="71" spans="1:33" x14ac:dyDescent="0.35">
      <c r="A71" s="15"/>
      <c r="B71" s="15"/>
      <c r="C71" s="15"/>
      <c r="D71" s="15"/>
      <c r="E71" s="15"/>
      <c r="F71" s="15"/>
      <c r="G71" s="15"/>
      <c r="H71" s="15"/>
      <c r="I71" s="15"/>
      <c r="J71" s="15"/>
      <c r="K71" s="15"/>
      <c r="L71" s="15"/>
      <c r="M71" s="15"/>
      <c r="N71" s="15"/>
      <c r="O71" s="15"/>
      <c r="P71" s="15"/>
      <c r="Q71" s="15"/>
      <c r="R71" s="15"/>
      <c r="S71" s="15"/>
      <c r="T71" s="15"/>
      <c r="U71" s="15"/>
      <c r="V71" s="15"/>
      <c r="W71" s="32"/>
      <c r="X71" s="15"/>
      <c r="Y71" s="15"/>
      <c r="Z71" s="15"/>
      <c r="AA71" s="19"/>
      <c r="AB71" s="15"/>
      <c r="AC71" s="15"/>
      <c r="AD71" s="15"/>
      <c r="AE71" s="15"/>
      <c r="AF71" s="15"/>
      <c r="AG71" s="15"/>
    </row>
    <row r="72" spans="1:33" s="23" customFormat="1" x14ac:dyDescent="0.35">
      <c r="A72" s="12"/>
      <c r="B72" s="13"/>
      <c r="C72" s="12"/>
      <c r="D72" s="12"/>
      <c r="E72" s="12"/>
      <c r="F72" s="12"/>
      <c r="G72" s="12"/>
      <c r="H72" s="12"/>
      <c r="I72" s="12"/>
      <c r="J72" s="12"/>
      <c r="K72" s="12"/>
      <c r="L72" s="12"/>
      <c r="M72" s="12"/>
      <c r="N72" s="12"/>
      <c r="O72" s="12"/>
      <c r="P72" s="12"/>
      <c r="Q72" s="12"/>
      <c r="R72" s="12"/>
      <c r="S72" s="12"/>
      <c r="T72" s="12"/>
      <c r="U72" s="12"/>
      <c r="V72" s="12"/>
      <c r="W72" s="13"/>
      <c r="X72" s="12"/>
      <c r="Y72" s="12"/>
      <c r="Z72" s="12"/>
      <c r="AA72" s="12"/>
      <c r="AB72" s="12"/>
      <c r="AC72" s="12"/>
      <c r="AD72" s="12"/>
      <c r="AE72" s="12"/>
      <c r="AF72" s="12"/>
      <c r="AG72" s="12"/>
    </row>
  </sheetData>
  <pageMargins left="0.25" right="0.25" top="0.75" bottom="0.75" header="0.3" footer="0.3"/>
  <pageSetup paperSize="9" scale="10" orientation="portrait" r:id="rId1"/>
  <drawing r:id="rId2"/>
  <extLst>
    <ext xmlns:x14="http://schemas.microsoft.com/office/spreadsheetml/2009/9/main" uri="{05C60535-1F16-4fd2-B633-F4F36F0B64E0}">
      <x14:sparklineGroups xmlns:xm="http://schemas.microsoft.com/office/excel/2006/main">
        <x14:sparklineGroup high="1" low="1" negative="1" xr2:uid="{9E682449-E371-4DE2-8044-FC76684B2370}">
          <x14:colorSeries rgb="FFC6EFCE"/>
          <x14:colorNegative rgb="FFFFC7CE"/>
          <x14:colorAxis rgb="FF000000"/>
          <x14:colorMarkers rgb="FF8CADD6"/>
          <x14:colorFirst rgb="FFFFDC47"/>
          <x14:colorLast rgb="FFFFEB9C"/>
          <x14:colorHigh rgb="FF60D276"/>
          <x14:colorLow rgb="FFFF5367"/>
          <x14:sparklines>
            <x14:sparkline>
              <xm:f>Sparkline!B5:J5</xm:f>
              <xm:sqref>AB33</xm:sqref>
            </x14:sparkline>
            <x14:sparkline>
              <xm:f>Sparkline!B6:J6</xm:f>
              <xm:sqref>AB34</xm:sqref>
            </x14:sparkline>
            <x14:sparkline>
              <xm:f>Sparkline!B7:J7</xm:f>
              <xm:sqref>AB35</xm:sqref>
            </x14:sparkline>
            <x14:sparkline>
              <xm:f>Sparkline!B8:J8</xm:f>
              <xm:sqref>AB36</xm:sqref>
            </x14:sparkline>
            <x14:sparkline>
              <xm:f>Sparkline!B9:J9</xm:f>
              <xm:sqref>AB37</xm:sqref>
            </x14:sparkline>
            <x14:sparkline>
              <xm:f>Sparkline!B10:J10</xm:f>
              <xm:sqref>AB38</xm:sqref>
            </x14:sparkline>
            <x14:sparkline>
              <xm:f>Sparkline!B11:J11</xm:f>
              <xm:sqref>AB39</xm:sqref>
            </x14:sparkline>
            <x14:sparkline>
              <xm:f>Sparkline!B12:J12</xm:f>
              <xm:sqref>AB40</xm:sqref>
            </x14:sparkline>
            <x14:sparkline>
              <xm:f>Sparkline!B13:J13</xm:f>
              <xm:sqref>AB41</xm:sqref>
            </x14:sparkline>
            <x14:sparkline>
              <xm:f>Sparkline!B14:J14</xm:f>
              <xm:sqref>AB42</xm:sqref>
            </x14:sparkline>
            <x14:sparkline>
              <xm:f>Sparkline!B15:J15</xm:f>
              <xm:sqref>AB43</xm:sqref>
            </x14:sparkline>
            <x14:sparkline>
              <xm:f>Sparkline!B16:J16</xm:f>
              <xm:sqref>AB44</xm:sqref>
            </x14:sparkline>
            <x14:sparkline>
              <xm:f>Sparkline!B17:J17</xm:f>
              <xm:sqref>AB45</xm:sqref>
            </x14:sparkline>
            <x14:sparkline>
              <xm:f>Sparkline!B18:J18</xm:f>
              <xm:sqref>AB46</xm:sqref>
            </x14:sparkline>
            <x14:sparkline>
              <xm:f>Sparkline!B19:J19</xm:f>
              <xm:sqref>AB47</xm:sqref>
            </x14:sparkline>
            <x14:sparkline>
              <xm:f>Sparkline!B20:J20</xm:f>
              <xm:sqref>AB48</xm:sqref>
            </x14:sparkline>
            <x14:sparkline>
              <xm:f>Sparkline!B21:J21</xm:f>
              <xm:sqref>AB49</xm:sqref>
            </x14:sparkline>
            <x14:sparkline>
              <xm:f>Sparkline!B22:J22</xm:f>
              <xm:sqref>AB50</xm:sqref>
            </x14:sparkline>
            <x14:sparkline>
              <xm:f>Sparkline!B23:J23</xm:f>
              <xm:sqref>AB51</xm:sqref>
            </x14:sparkline>
            <x14:sparkline>
              <xm:f>Sparkline!B24:J24</xm:f>
              <xm:sqref>AB52</xm:sqref>
            </x14:sparkline>
            <x14:sparkline>
              <xm:f>Sparkline!B25:J25</xm:f>
              <xm:sqref>AB53</xm:sqref>
            </x14:sparkline>
            <x14:sparkline>
              <xm:f>Sparkline!B26:J26</xm:f>
              <xm:sqref>AB54</xm:sqref>
            </x14:sparkline>
            <x14:sparkline>
              <xm:f>Sparkline!B27:J27</xm:f>
              <xm:sqref>AB55</xm:sqref>
            </x14:sparkline>
            <x14:sparkline>
              <xm:f>Sparkline!B28:J28</xm:f>
              <xm:sqref>AB56</xm:sqref>
            </x14:sparkline>
            <x14:sparkline>
              <xm:f>Sparkline!B29:J29</xm:f>
              <xm:sqref>AB57</xm:sqref>
            </x14:sparkline>
            <x14:sparkline>
              <xm:f>Sparkline!B30:J30</xm:f>
              <xm:sqref>AB58</xm:sqref>
            </x14:sparkline>
            <x14:sparkline>
              <xm:f>Sparkline!B31:J31</xm:f>
              <xm:sqref>AB59</xm:sqref>
            </x14:sparkline>
            <x14:sparkline>
              <xm:f>Sparkline!B32:J32</xm:f>
              <xm:sqref>AB60</xm:sqref>
            </x14:sparkline>
            <x14:sparkline>
              <xm:f>Sparkline!B33:J33</xm:f>
              <xm:sqref>AB61</xm:sqref>
            </x14:sparkline>
            <x14:sparkline>
              <xm:f>Sparkline!B34:J34</xm:f>
              <xm:sqref>AB62</xm:sqref>
            </x14:sparkline>
            <x14:sparkline>
              <xm:f>Sparkline!B42:J42</xm:f>
              <xm:sqref>AC33</xm:sqref>
            </x14:sparkline>
            <x14:sparkline>
              <xm:f>Sparkline!B43:J43</xm:f>
              <xm:sqref>AC34</xm:sqref>
            </x14:sparkline>
            <x14:sparkline>
              <xm:f>Sparkline!B44:J44</xm:f>
              <xm:sqref>AC35</xm:sqref>
            </x14:sparkline>
            <x14:sparkline>
              <xm:f>Sparkline!B45:J45</xm:f>
              <xm:sqref>AC36</xm:sqref>
            </x14:sparkline>
            <x14:sparkline>
              <xm:f>Sparkline!B46:J46</xm:f>
              <xm:sqref>AC37</xm:sqref>
            </x14:sparkline>
            <x14:sparkline>
              <xm:f>Sparkline!B47:J47</xm:f>
              <xm:sqref>AC38</xm:sqref>
            </x14:sparkline>
            <x14:sparkline>
              <xm:f>Sparkline!B48:J48</xm:f>
              <xm:sqref>AC39</xm:sqref>
            </x14:sparkline>
            <x14:sparkline>
              <xm:f>Sparkline!B49:J49</xm:f>
              <xm:sqref>AC40</xm:sqref>
            </x14:sparkline>
            <x14:sparkline>
              <xm:f>Sparkline!B50:J50</xm:f>
              <xm:sqref>AC41</xm:sqref>
            </x14:sparkline>
            <x14:sparkline>
              <xm:f>Sparkline!B51:J51</xm:f>
              <xm:sqref>AC42</xm:sqref>
            </x14:sparkline>
            <x14:sparkline>
              <xm:f>Sparkline!B52:J52</xm:f>
              <xm:sqref>AC43</xm:sqref>
            </x14:sparkline>
            <x14:sparkline>
              <xm:f>Sparkline!B53:J53</xm:f>
              <xm:sqref>AC44</xm:sqref>
            </x14:sparkline>
            <x14:sparkline>
              <xm:f>Sparkline!B54:J54</xm:f>
              <xm:sqref>AC45</xm:sqref>
            </x14:sparkline>
            <x14:sparkline>
              <xm:f>Sparkline!B55:J55</xm:f>
              <xm:sqref>AC46</xm:sqref>
            </x14:sparkline>
            <x14:sparkline>
              <xm:f>Sparkline!B56:J56</xm:f>
              <xm:sqref>AC47</xm:sqref>
            </x14:sparkline>
            <x14:sparkline>
              <xm:f>Sparkline!B57:J57</xm:f>
              <xm:sqref>AC48</xm:sqref>
            </x14:sparkline>
            <x14:sparkline>
              <xm:f>Sparkline!B58:J58</xm:f>
              <xm:sqref>AC49</xm:sqref>
            </x14:sparkline>
            <x14:sparkline>
              <xm:f>Sparkline!B59:J59</xm:f>
              <xm:sqref>AC50</xm:sqref>
            </x14:sparkline>
            <x14:sparkline>
              <xm:f>Sparkline!B60:J60</xm:f>
              <xm:sqref>AC51</xm:sqref>
            </x14:sparkline>
            <x14:sparkline>
              <xm:f>Sparkline!B61:J61</xm:f>
              <xm:sqref>AC52</xm:sqref>
            </x14:sparkline>
            <x14:sparkline>
              <xm:f>Sparkline!B62:J62</xm:f>
              <xm:sqref>AC53</xm:sqref>
            </x14:sparkline>
            <x14:sparkline>
              <xm:f>Sparkline!B63:J63</xm:f>
              <xm:sqref>AC54</xm:sqref>
            </x14:sparkline>
            <x14:sparkline>
              <xm:f>Sparkline!B64:J64</xm:f>
              <xm:sqref>AC55</xm:sqref>
            </x14:sparkline>
            <x14:sparkline>
              <xm:f>Sparkline!B65:J65</xm:f>
              <xm:sqref>AC56</xm:sqref>
            </x14:sparkline>
            <x14:sparkline>
              <xm:f>Sparkline!B66:J66</xm:f>
              <xm:sqref>AC57</xm:sqref>
            </x14:sparkline>
            <x14:sparkline>
              <xm:f>Sparkline!B67:J67</xm:f>
              <xm:sqref>AC58</xm:sqref>
            </x14:sparkline>
            <x14:sparkline>
              <xm:f>Sparkline!B68:J68</xm:f>
              <xm:sqref>AC59</xm:sqref>
            </x14:sparkline>
            <x14:sparkline>
              <xm:f>Sparkline!B69:J69</xm:f>
              <xm:sqref>AC60</xm:sqref>
            </x14:sparkline>
            <x14:sparkline>
              <xm:f>Sparkline!B70:J70</xm:f>
              <xm:sqref>AC61</xm:sqref>
            </x14:sparkline>
            <x14:sparkline>
              <xm:f>Sparkline!B71:J71</xm:f>
              <xm:sqref>AC62</xm:sqref>
            </x14:sparkline>
            <x14:sparkline>
              <xm:f>Sparkline!B78:J78</xm:f>
              <xm:sqref>AD33</xm:sqref>
            </x14:sparkline>
            <x14:sparkline>
              <xm:f>Sparkline!B79:J79</xm:f>
              <xm:sqref>AD34</xm:sqref>
            </x14:sparkline>
            <x14:sparkline>
              <xm:f>Sparkline!B80:J80</xm:f>
              <xm:sqref>AD35</xm:sqref>
            </x14:sparkline>
            <x14:sparkline>
              <xm:f>Sparkline!B81:J81</xm:f>
              <xm:sqref>AD36</xm:sqref>
            </x14:sparkline>
            <x14:sparkline>
              <xm:f>Sparkline!B82:J82</xm:f>
              <xm:sqref>AD37</xm:sqref>
            </x14:sparkline>
            <x14:sparkline>
              <xm:f>Sparkline!B83:J83</xm:f>
              <xm:sqref>AD38</xm:sqref>
            </x14:sparkline>
            <x14:sparkline>
              <xm:f>Sparkline!B84:J84</xm:f>
              <xm:sqref>AD39</xm:sqref>
            </x14:sparkline>
            <x14:sparkline>
              <xm:f>Sparkline!B85:J85</xm:f>
              <xm:sqref>AD40</xm:sqref>
            </x14:sparkline>
            <x14:sparkline>
              <xm:f>Sparkline!B86:J86</xm:f>
              <xm:sqref>AD41</xm:sqref>
            </x14:sparkline>
            <x14:sparkline>
              <xm:f>Sparkline!B87:J87</xm:f>
              <xm:sqref>AD42</xm:sqref>
            </x14:sparkline>
            <x14:sparkline>
              <xm:f>Sparkline!B88:J88</xm:f>
              <xm:sqref>AD43</xm:sqref>
            </x14:sparkline>
            <x14:sparkline>
              <xm:f>Sparkline!B89:J89</xm:f>
              <xm:sqref>AD44</xm:sqref>
            </x14:sparkline>
            <x14:sparkline>
              <xm:f>Sparkline!B90:J90</xm:f>
              <xm:sqref>AD45</xm:sqref>
            </x14:sparkline>
            <x14:sparkline>
              <xm:f>Sparkline!B91:J91</xm:f>
              <xm:sqref>AD46</xm:sqref>
            </x14:sparkline>
            <x14:sparkline>
              <xm:f>Sparkline!B92:J92</xm:f>
              <xm:sqref>AD47</xm:sqref>
            </x14:sparkline>
            <x14:sparkline>
              <xm:f>Sparkline!B93:J93</xm:f>
              <xm:sqref>AD48</xm:sqref>
            </x14:sparkline>
            <x14:sparkline>
              <xm:f>Sparkline!B94:J94</xm:f>
              <xm:sqref>AD49</xm:sqref>
            </x14:sparkline>
            <x14:sparkline>
              <xm:f>Sparkline!B95:J95</xm:f>
              <xm:sqref>AD50</xm:sqref>
            </x14:sparkline>
            <x14:sparkline>
              <xm:f>Sparkline!B96:J96</xm:f>
              <xm:sqref>AD51</xm:sqref>
            </x14:sparkline>
            <x14:sparkline>
              <xm:f>Sparkline!B97:J97</xm:f>
              <xm:sqref>AD52</xm:sqref>
            </x14:sparkline>
            <x14:sparkline>
              <xm:f>Sparkline!B98:J98</xm:f>
              <xm:sqref>AD53</xm:sqref>
            </x14:sparkline>
            <x14:sparkline>
              <xm:f>Sparkline!B99:J99</xm:f>
              <xm:sqref>AD54</xm:sqref>
            </x14:sparkline>
            <x14:sparkline>
              <xm:f>Sparkline!B100:J100</xm:f>
              <xm:sqref>AD55</xm:sqref>
            </x14:sparkline>
            <x14:sparkline>
              <xm:f>Sparkline!B101:J101</xm:f>
              <xm:sqref>AD56</xm:sqref>
            </x14:sparkline>
            <x14:sparkline>
              <xm:f>Sparkline!B102:J102</xm:f>
              <xm:sqref>AD57</xm:sqref>
            </x14:sparkline>
            <x14:sparkline>
              <xm:f>Sparkline!B103:J103</xm:f>
              <xm:sqref>AD58</xm:sqref>
            </x14:sparkline>
            <x14:sparkline>
              <xm:f>Sparkline!B104:J104</xm:f>
              <xm:sqref>AD59</xm:sqref>
            </x14:sparkline>
            <x14:sparkline>
              <xm:f>Sparkline!B105:J105</xm:f>
              <xm:sqref>AD60</xm:sqref>
            </x14:sparkline>
            <x14:sparkline>
              <xm:f>Sparkline!B106:J106</xm:f>
              <xm:sqref>AD61</xm:sqref>
            </x14:sparkline>
            <x14:sparkline>
              <xm:f>Sparkline!B107:J107</xm:f>
              <xm:sqref>AD62</xm:sqref>
            </x14:sparkline>
            <x14:sparkline>
              <xm:f>Sparkline!B116:J116</xm:f>
              <xm:sqref>AF33</xm:sqref>
            </x14:sparkline>
            <x14:sparkline>
              <xm:f>Sparkline!B117:J117</xm:f>
              <xm:sqref>AF34</xm:sqref>
            </x14:sparkline>
            <x14:sparkline>
              <xm:f>Sparkline!B118:J118</xm:f>
              <xm:sqref>AF35</xm:sqref>
            </x14:sparkline>
            <x14:sparkline>
              <xm:f>Sparkline!B119:J119</xm:f>
              <xm:sqref>AF36</xm:sqref>
            </x14:sparkline>
            <x14:sparkline>
              <xm:f>Sparkline!B120:J120</xm:f>
              <xm:sqref>AF37</xm:sqref>
            </x14:sparkline>
            <x14:sparkline>
              <xm:f>Sparkline!B121:J121</xm:f>
              <xm:sqref>AF38</xm:sqref>
            </x14:sparkline>
            <x14:sparkline>
              <xm:f>Sparkline!B122:J122</xm:f>
              <xm:sqref>AF39</xm:sqref>
            </x14:sparkline>
            <x14:sparkline>
              <xm:f>Sparkline!B123:J123</xm:f>
              <xm:sqref>AF40</xm:sqref>
            </x14:sparkline>
            <x14:sparkline>
              <xm:f>Sparkline!B124:J124</xm:f>
              <xm:sqref>AF41</xm:sqref>
            </x14:sparkline>
            <x14:sparkline>
              <xm:f>Sparkline!B125:J125</xm:f>
              <xm:sqref>AF42</xm:sqref>
            </x14:sparkline>
            <x14:sparkline>
              <xm:f>Sparkline!B126:J126</xm:f>
              <xm:sqref>AF43</xm:sqref>
            </x14:sparkline>
            <x14:sparkline>
              <xm:f>Sparkline!B127:J127</xm:f>
              <xm:sqref>AF44</xm:sqref>
            </x14:sparkline>
            <x14:sparkline>
              <xm:f>Sparkline!B128:J128</xm:f>
              <xm:sqref>AF45</xm:sqref>
            </x14:sparkline>
            <x14:sparkline>
              <xm:f>Sparkline!B129:J129</xm:f>
              <xm:sqref>AF46</xm:sqref>
            </x14:sparkline>
            <x14:sparkline>
              <xm:f>Sparkline!B130:J130</xm:f>
              <xm:sqref>AF47</xm:sqref>
            </x14:sparkline>
            <x14:sparkline>
              <xm:f>Sparkline!B131:J131</xm:f>
              <xm:sqref>AF48</xm:sqref>
            </x14:sparkline>
            <x14:sparkline>
              <xm:f>Sparkline!B132:J132</xm:f>
              <xm:sqref>AF49</xm:sqref>
            </x14:sparkline>
            <x14:sparkline>
              <xm:f>Sparkline!B133:J133</xm:f>
              <xm:sqref>AF50</xm:sqref>
            </x14:sparkline>
            <x14:sparkline>
              <xm:f>Sparkline!B134:J134</xm:f>
              <xm:sqref>AF51</xm:sqref>
            </x14:sparkline>
            <x14:sparkline>
              <xm:f>Sparkline!B135:J135</xm:f>
              <xm:sqref>AF52</xm:sqref>
            </x14:sparkline>
            <x14:sparkline>
              <xm:f>Sparkline!B136:J136</xm:f>
              <xm:sqref>AF53</xm:sqref>
            </x14:sparkline>
            <x14:sparkline>
              <xm:f>Sparkline!B137:J137</xm:f>
              <xm:sqref>AF54</xm:sqref>
            </x14:sparkline>
            <x14:sparkline>
              <xm:f>Sparkline!B138:J138</xm:f>
              <xm:sqref>AF55</xm:sqref>
            </x14:sparkline>
            <x14:sparkline>
              <xm:f>Sparkline!B139:J139</xm:f>
              <xm:sqref>AF56</xm:sqref>
            </x14:sparkline>
            <x14:sparkline>
              <xm:f>Sparkline!B140:J140</xm:f>
              <xm:sqref>AF57</xm:sqref>
            </x14:sparkline>
            <x14:sparkline>
              <xm:f>Sparkline!B141:J141</xm:f>
              <xm:sqref>AF58</xm:sqref>
            </x14:sparkline>
            <x14:sparkline>
              <xm:f>Sparkline!B142:J142</xm:f>
              <xm:sqref>AF59</xm:sqref>
            </x14:sparkline>
            <x14:sparkline>
              <xm:f>Sparkline!B143:J143</xm:f>
              <xm:sqref>AF60</xm:sqref>
            </x14:sparkline>
            <x14:sparkline>
              <xm:f>Sparkline!B144:J144</xm:f>
              <xm:sqref>AF61</xm:sqref>
            </x14:sparkline>
            <x14:sparkline>
              <xm:f>Sparkline!B145:J145</xm:f>
              <xm:sqref>AF62</xm:sqref>
            </x14:sparkline>
            <x14:sparkline>
              <xm:f>Sparkline!B153:J153</xm:f>
              <xm:sqref>AE33</xm:sqref>
            </x14:sparkline>
            <x14:sparkline>
              <xm:f>Sparkline!B154:J154</xm:f>
              <xm:sqref>AE34</xm:sqref>
            </x14:sparkline>
            <x14:sparkline>
              <xm:f>Sparkline!B155:J155</xm:f>
              <xm:sqref>AE35</xm:sqref>
            </x14:sparkline>
            <x14:sparkline>
              <xm:f>Sparkline!B156:J156</xm:f>
              <xm:sqref>AE36</xm:sqref>
            </x14:sparkline>
            <x14:sparkline>
              <xm:f>Sparkline!B157:J157</xm:f>
              <xm:sqref>AE37</xm:sqref>
            </x14:sparkline>
            <x14:sparkline>
              <xm:f>Sparkline!B158:J158</xm:f>
              <xm:sqref>AE38</xm:sqref>
            </x14:sparkline>
            <x14:sparkline>
              <xm:f>Sparkline!B159:J159</xm:f>
              <xm:sqref>AE39</xm:sqref>
            </x14:sparkline>
            <x14:sparkline>
              <xm:f>Sparkline!B160:J160</xm:f>
              <xm:sqref>AE40</xm:sqref>
            </x14:sparkline>
            <x14:sparkline>
              <xm:f>Sparkline!B161:J161</xm:f>
              <xm:sqref>AE41</xm:sqref>
            </x14:sparkline>
            <x14:sparkline>
              <xm:f>Sparkline!B162:J162</xm:f>
              <xm:sqref>AE42</xm:sqref>
            </x14:sparkline>
            <x14:sparkline>
              <xm:f>Sparkline!B163:J163</xm:f>
              <xm:sqref>AE43</xm:sqref>
            </x14:sparkline>
            <x14:sparkline>
              <xm:f>Sparkline!B164:J164</xm:f>
              <xm:sqref>AE44</xm:sqref>
            </x14:sparkline>
            <x14:sparkline>
              <xm:f>Sparkline!B165:J165</xm:f>
              <xm:sqref>AE45</xm:sqref>
            </x14:sparkline>
            <x14:sparkline>
              <xm:f>Sparkline!B166:J166</xm:f>
              <xm:sqref>AE46</xm:sqref>
            </x14:sparkline>
            <x14:sparkline>
              <xm:f>Sparkline!B167:J167</xm:f>
              <xm:sqref>AE47</xm:sqref>
            </x14:sparkline>
            <x14:sparkline>
              <xm:f>Sparkline!B168:J168</xm:f>
              <xm:sqref>AE48</xm:sqref>
            </x14:sparkline>
            <x14:sparkline>
              <xm:f>Sparkline!B169:J169</xm:f>
              <xm:sqref>AE49</xm:sqref>
            </x14:sparkline>
            <x14:sparkline>
              <xm:f>Sparkline!B170:J170</xm:f>
              <xm:sqref>AE50</xm:sqref>
            </x14:sparkline>
            <x14:sparkline>
              <xm:f>Sparkline!B171:J171</xm:f>
              <xm:sqref>AE51</xm:sqref>
            </x14:sparkline>
            <x14:sparkline>
              <xm:f>Sparkline!B172:J172</xm:f>
              <xm:sqref>AE52</xm:sqref>
            </x14:sparkline>
            <x14:sparkline>
              <xm:f>Sparkline!B173:J173</xm:f>
              <xm:sqref>AE53</xm:sqref>
            </x14:sparkline>
            <x14:sparkline>
              <xm:f>Sparkline!B174:J174</xm:f>
              <xm:sqref>AE54</xm:sqref>
            </x14:sparkline>
            <x14:sparkline>
              <xm:f>Sparkline!B175:J175</xm:f>
              <xm:sqref>AE55</xm:sqref>
            </x14:sparkline>
            <x14:sparkline>
              <xm:f>Sparkline!B176:J176</xm:f>
              <xm:sqref>AE56</xm:sqref>
            </x14:sparkline>
            <x14:sparkline>
              <xm:f>Sparkline!B177:J177</xm:f>
              <xm:sqref>AE57</xm:sqref>
            </x14:sparkline>
            <x14:sparkline>
              <xm:f>Sparkline!B178:J178</xm:f>
              <xm:sqref>AE58</xm:sqref>
            </x14:sparkline>
            <x14:sparkline>
              <xm:f>Sparkline!B179:J179</xm:f>
              <xm:sqref>AE59</xm:sqref>
            </x14:sparkline>
            <x14:sparkline>
              <xm:f>Sparkline!B180:J180</xm:f>
              <xm:sqref>AE60</xm:sqref>
            </x14:sparkline>
            <x14:sparkline>
              <xm:f>Sparkline!B181:J181</xm:f>
              <xm:sqref>AE61</xm:sqref>
            </x14:sparkline>
            <x14:sparkline>
              <xm:f>Sparkline!B182:J182</xm:f>
              <xm:sqref>AE62</xm:sqref>
            </x14:sparkline>
          </x14:sparklines>
        </x14:sparklineGroup>
      </x14:sparklineGroup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F8E30-1736-4C2E-A6CA-78F59A21DDAF}">
  <dimension ref="B1:B35"/>
  <sheetViews>
    <sheetView workbookViewId="0">
      <selection activeCell="B10" sqref="B10"/>
    </sheetView>
  </sheetViews>
  <sheetFormatPr defaultRowHeight="14.5" x14ac:dyDescent="0.35"/>
  <cols>
    <col min="2" max="2" width="79.6328125" customWidth="1"/>
  </cols>
  <sheetData>
    <row r="1" spans="2:2" x14ac:dyDescent="0.35">
      <c r="B1" s="39" t="s">
        <v>2016</v>
      </c>
    </row>
    <row r="3" spans="2:2" s="29" customFormat="1" ht="58" x14ac:dyDescent="0.35">
      <c r="B3" s="28" t="s">
        <v>2017</v>
      </c>
    </row>
    <row r="6" spans="2:2" x14ac:dyDescent="0.35">
      <c r="B6" s="39" t="s">
        <v>2021</v>
      </c>
    </row>
    <row r="8" spans="2:2" s="29" customFormat="1" ht="72.5" x14ac:dyDescent="0.35">
      <c r="B8" s="28" t="s">
        <v>2018</v>
      </c>
    </row>
    <row r="11" spans="2:2" x14ac:dyDescent="0.35">
      <c r="B11" s="39" t="s">
        <v>2020</v>
      </c>
    </row>
    <row r="13" spans="2:2" ht="43.5" x14ac:dyDescent="0.35">
      <c r="B13" s="28" t="s">
        <v>2030</v>
      </c>
    </row>
    <row r="16" spans="2:2" x14ac:dyDescent="0.35">
      <c r="B16" s="39" t="s">
        <v>2019</v>
      </c>
    </row>
    <row r="18" spans="2:2" x14ac:dyDescent="0.35">
      <c r="B18" t="s">
        <v>1981</v>
      </c>
    </row>
    <row r="19" spans="2:2" x14ac:dyDescent="0.35">
      <c r="B19" t="s">
        <v>2023</v>
      </c>
    </row>
    <row r="20" spans="2:2" x14ac:dyDescent="0.35">
      <c r="B20" t="s">
        <v>2022</v>
      </c>
    </row>
    <row r="21" spans="2:2" x14ac:dyDescent="0.35">
      <c r="B21" t="s">
        <v>2024</v>
      </c>
    </row>
    <row r="22" spans="2:2" x14ac:dyDescent="0.35">
      <c r="B22" t="s">
        <v>2025</v>
      </c>
    </row>
    <row r="23" spans="2:2" x14ac:dyDescent="0.35">
      <c r="B23" t="s">
        <v>2027</v>
      </c>
    </row>
    <row r="24" spans="2:2" x14ac:dyDescent="0.35">
      <c r="B24" t="s">
        <v>2028</v>
      </c>
    </row>
    <row r="25" spans="2:2" x14ac:dyDescent="0.35">
      <c r="B25" t="s">
        <v>2029</v>
      </c>
    </row>
    <row r="26" spans="2:2" x14ac:dyDescent="0.35">
      <c r="B26" t="s">
        <v>2026</v>
      </c>
    </row>
    <row r="29" spans="2:2" x14ac:dyDescent="0.35">
      <c r="B29" s="39" t="s">
        <v>2039</v>
      </c>
    </row>
    <row r="31" spans="2:2" x14ac:dyDescent="0.35">
      <c r="B31" t="s">
        <v>2031</v>
      </c>
    </row>
    <row r="32" spans="2:2" x14ac:dyDescent="0.35">
      <c r="B32" t="s">
        <v>2033</v>
      </c>
    </row>
    <row r="33" spans="2:2" x14ac:dyDescent="0.35">
      <c r="B33" t="s">
        <v>2034</v>
      </c>
    </row>
    <row r="34" spans="2:2" x14ac:dyDescent="0.35">
      <c r="B34" t="s">
        <v>2035</v>
      </c>
    </row>
    <row r="35" spans="2:2" x14ac:dyDescent="0.35">
      <c r="B35" t="s">
        <v>2038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Employee Sample Data</vt:lpstr>
      <vt:lpstr>Pivot Tables</vt:lpstr>
      <vt:lpstr>Sparkline</vt:lpstr>
      <vt:lpstr>Dashboard</vt:lpstr>
      <vt:lpstr>Introduction and Steps Involved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Kanwaldeep Kaur</dc:creator>
  <cp:lastModifiedBy>Kanwaldeep Kaur</cp:lastModifiedBy>
  <cp:lastPrinted>2023-10-08T22:15:07Z</cp:lastPrinted>
  <dcterms:created xsi:type="dcterms:W3CDTF">2023-10-07T07:17:57Z</dcterms:created>
  <dcterms:modified xsi:type="dcterms:W3CDTF">2023-10-15T05:46:14Z</dcterms:modified>
</cp:coreProperties>
</file>