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enja\Downloads\"/>
    </mc:Choice>
  </mc:AlternateContent>
  <xr:revisionPtr revIDLastSave="0" documentId="13_ncr:1_{FC7E7464-15E1-4738-971B-484D35BA00F9}" xr6:coauthVersionLast="47" xr6:coauthVersionMax="47" xr10:uidLastSave="{00000000-0000-0000-0000-000000000000}"/>
  <bookViews>
    <workbookView xWindow="-120" yWindow="-120" windowWidth="38640" windowHeight="21120" xr2:uid="{E1AC4D6B-1D21-4B62-BA7F-2CC2E1E8214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8" i="1" l="1"/>
  <c r="S58" i="1"/>
  <c r="Q58" i="1"/>
  <c r="S68" i="1"/>
  <c r="Q68" i="1"/>
  <c r="S64" i="1"/>
  <c r="Q64" i="1"/>
  <c r="S76" i="1"/>
  <c r="Q76" i="1"/>
  <c r="S61" i="1"/>
  <c r="Q61" i="1"/>
  <c r="S62" i="1"/>
  <c r="Q62" i="1"/>
  <c r="S67" i="1"/>
  <c r="Q67" i="1"/>
  <c r="S70" i="1"/>
  <c r="Q70" i="1"/>
  <c r="S72" i="1"/>
  <c r="Q72" i="1"/>
  <c r="S75" i="1"/>
  <c r="Q75" i="1"/>
  <c r="S73" i="1"/>
  <c r="Q73" i="1"/>
  <c r="S77" i="1"/>
  <c r="Q77" i="1"/>
  <c r="S74" i="1"/>
  <c r="Q74" i="1"/>
  <c r="S65" i="1"/>
  <c r="Q65" i="1"/>
  <c r="S59" i="1"/>
  <c r="Q59" i="1"/>
  <c r="S71" i="1"/>
  <c r="Q71" i="1"/>
  <c r="S60" i="1"/>
  <c r="Q60" i="1"/>
  <c r="S69" i="1"/>
  <c r="Q69" i="1"/>
  <c r="S63" i="1"/>
  <c r="Q63" i="1"/>
  <c r="S66" i="1"/>
  <c r="Q66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58" i="1"/>
  <c r="E81" i="1"/>
  <c r="G39" i="1"/>
  <c r="E80" i="1"/>
  <c r="G40" i="1"/>
  <c r="G41" i="1"/>
  <c r="G42" i="1"/>
  <c r="G43" i="1"/>
  <c r="G44" i="1"/>
  <c r="F39" i="1"/>
  <c r="F42" i="1"/>
  <c r="F44" i="1"/>
  <c r="F41" i="1"/>
  <c r="F40" i="1"/>
  <c r="F43" i="1"/>
  <c r="E15" i="1"/>
  <c r="E16" i="1"/>
  <c r="E17" i="1"/>
  <c r="E18" i="1"/>
  <c r="E19" i="1"/>
  <c r="E20" i="1"/>
  <c r="L15" i="1"/>
  <c r="L14" i="1"/>
  <c r="E75" i="1" l="1"/>
  <c r="E73" i="1"/>
  <c r="E64" i="1"/>
  <c r="E63" i="1"/>
  <c r="E74" i="1"/>
  <c r="E72" i="1"/>
  <c r="E70" i="1"/>
  <c r="E68" i="1"/>
  <c r="E61" i="1"/>
  <c r="E66" i="1"/>
  <c r="E69" i="1"/>
  <c r="E67" i="1"/>
  <c r="E77" i="1"/>
  <c r="E71" i="1"/>
  <c r="E59" i="1"/>
  <c r="E76" i="1"/>
  <c r="E62" i="1"/>
  <c r="E60" i="1"/>
  <c r="E65" i="1"/>
  <c r="F15" i="1"/>
  <c r="L17" i="1"/>
  <c r="F19" i="1"/>
  <c r="F16" i="1"/>
  <c r="F20" i="1"/>
  <c r="L16" i="1"/>
  <c r="F18" i="1"/>
  <c r="F17" i="1"/>
  <c r="B26" i="1" l="1"/>
  <c r="B31" i="1"/>
  <c r="B27" i="1"/>
  <c r="B28" i="1"/>
  <c r="B29" i="1"/>
  <c r="B30" i="1"/>
  <c r="C31" i="1"/>
  <c r="C26" i="1"/>
  <c r="C27" i="1"/>
  <c r="C28" i="1"/>
  <c r="C29" i="1"/>
  <c r="C30" i="1"/>
</calcChain>
</file>

<file path=xl/sharedStrings.xml><?xml version="1.0" encoding="utf-8"?>
<sst xmlns="http://schemas.openxmlformats.org/spreadsheetml/2006/main" count="29" uniqueCount="18">
  <si>
    <t>Desviacion</t>
  </si>
  <si>
    <t>Error</t>
  </si>
  <si>
    <t>Caso A</t>
  </si>
  <si>
    <t>Caso B</t>
  </si>
  <si>
    <t>Caso C</t>
  </si>
  <si>
    <t>Promedio</t>
  </si>
  <si>
    <t>Masa (g)</t>
  </si>
  <si>
    <t># Muestra</t>
  </si>
  <si>
    <t>Limite Min</t>
  </si>
  <si>
    <t>Limite Max</t>
  </si>
  <si>
    <t>Lim Minimo</t>
  </si>
  <si>
    <t>Lim Maximo</t>
  </si>
  <si>
    <t>Dist normal</t>
  </si>
  <si>
    <t>#Muestra</t>
  </si>
  <si>
    <t>Medida</t>
  </si>
  <si>
    <t>Promedio=</t>
  </si>
  <si>
    <t>Desviacion=</t>
  </si>
  <si>
    <t>Desv prob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</si>
</sst>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Desviacion y error (g) por muestra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Hoja1!$E$10</c:f>
              <c:strCache>
                <c:ptCount val="1"/>
                <c:pt idx="0">
                  <c:v>Caso 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Hoja1!$D$11:$D$12</c:f>
              <c:strCache>
                <c:ptCount val="2"/>
                <c:pt idx="0">
                  <c:v>Desviacion</c:v>
                </c:pt>
                <c:pt idx="1">
                  <c:v>Error</c:v>
                </c:pt>
              </c:strCache>
            </c:strRef>
          </c:cat>
          <c:val>
            <c:numRef>
              <c:f>Hoja1!$E$11:$E$12</c:f>
              <c:numCache>
                <c:formatCode>General</c:formatCode>
                <c:ptCount val="2"/>
                <c:pt idx="0">
                  <c:v>4.2430000000000003</c:v>
                </c:pt>
                <c:pt idx="1">
                  <c:v>4.2430000000000003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C6-4B18-9138-215CA4B877EF}"/>
            </c:ext>
          </c:extLst>
        </c:ser>
        <c:ser>
          <c:idx val="1"/>
          <c:order val="1"/>
          <c:tx>
            <c:strRef>
              <c:f>Hoja1!$F$10</c:f>
              <c:strCache>
                <c:ptCount val="1"/>
                <c:pt idx="0">
                  <c:v>Caso B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Hoja1!$D$11:$D$12</c:f>
              <c:strCache>
                <c:ptCount val="2"/>
                <c:pt idx="0">
                  <c:v>Desviacion</c:v>
                </c:pt>
                <c:pt idx="1">
                  <c:v>Error</c:v>
                </c:pt>
              </c:strCache>
            </c:strRef>
          </c:cat>
          <c:val>
            <c:numRef>
              <c:f>Hoja1!$F$11:$F$12</c:f>
              <c:numCache>
                <c:formatCode>General</c:formatCode>
                <c:ptCount val="2"/>
                <c:pt idx="0">
                  <c:v>2.8719999999999999</c:v>
                </c:pt>
                <c:pt idx="1">
                  <c:v>1.6579999999999999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C6-4B18-9138-215CA4B877EF}"/>
            </c:ext>
          </c:extLst>
        </c:ser>
        <c:ser>
          <c:idx val="2"/>
          <c:order val="2"/>
          <c:tx>
            <c:strRef>
              <c:f>Hoja1!$G$10</c:f>
              <c:strCache>
                <c:ptCount val="1"/>
                <c:pt idx="0">
                  <c:v>Caso 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Hoja1!$D$11:$D$12</c:f>
              <c:strCache>
                <c:ptCount val="2"/>
                <c:pt idx="0">
                  <c:v>Desviacion</c:v>
                </c:pt>
                <c:pt idx="1">
                  <c:v>Error</c:v>
                </c:pt>
              </c:strCache>
            </c:strRef>
          </c:cat>
          <c:val>
            <c:numRef>
              <c:f>Hoja1!$G$11:$G$12</c:f>
              <c:numCache>
                <c:formatCode>General</c:formatCode>
                <c:ptCount val="2"/>
                <c:pt idx="0">
                  <c:v>2.5299999999999998</c:v>
                </c:pt>
                <c:pt idx="1">
                  <c:v>1.131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2C6-4B18-9138-215CA4B877E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57280079"/>
        <c:axId val="1230058559"/>
      </c:barChart>
      <c:catAx>
        <c:axId val="1357280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0058559"/>
        <c:crosses val="autoZero"/>
        <c:auto val="1"/>
        <c:lblAlgn val="ctr"/>
        <c:lblOffset val="100"/>
        <c:noMultiLvlLbl val="0"/>
      </c:catAx>
      <c:valAx>
        <c:axId val="1230058559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7280079"/>
        <c:crosses val="autoZero"/>
        <c:crossBetween val="between"/>
      </c:valAx>
      <c:spPr>
        <a:solidFill>
          <a:schemeClr val="bg1"/>
        </a:solidFill>
        <a:ln>
          <a:solidFill>
            <a:schemeClr val="bg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Muestra</a:t>
            </a:r>
            <a:r>
              <a:rPr lang="en-US" baseline="0"/>
              <a:t>s en comparacion al promedio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5"/>
          <c:order val="0"/>
          <c:tx>
            <c:v>Muestras</c:v>
          </c:tx>
          <c:spPr>
            <a:ln w="95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Hoja1!$C$15:$C$20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Hoja1!$D$15:$D$20</c:f>
              <c:numCache>
                <c:formatCode>General</c:formatCode>
                <c:ptCount val="6"/>
                <c:pt idx="0">
                  <c:v>309</c:v>
                </c:pt>
                <c:pt idx="1">
                  <c:v>304</c:v>
                </c:pt>
                <c:pt idx="2">
                  <c:v>305</c:v>
                </c:pt>
                <c:pt idx="3">
                  <c:v>309</c:v>
                </c:pt>
                <c:pt idx="4">
                  <c:v>306</c:v>
                </c:pt>
                <c:pt idx="5">
                  <c:v>303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264-40F9-8EC5-9B2BA8B971A1}"/>
            </c:ext>
          </c:extLst>
        </c:ser>
        <c:ser>
          <c:idx val="0"/>
          <c:order val="1"/>
          <c:tx>
            <c:v>Promedio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Hoja1!$C$15:$C$20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Hoja1!$E$15:$E$20</c:f>
              <c:numCache>
                <c:formatCode>General</c:formatCode>
                <c:ptCount val="6"/>
                <c:pt idx="0">
                  <c:v>306</c:v>
                </c:pt>
                <c:pt idx="1">
                  <c:v>306</c:v>
                </c:pt>
                <c:pt idx="2">
                  <c:v>306</c:v>
                </c:pt>
                <c:pt idx="3">
                  <c:v>306</c:v>
                </c:pt>
                <c:pt idx="4">
                  <c:v>306</c:v>
                </c:pt>
                <c:pt idx="5">
                  <c:v>306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264-40F9-8EC5-9B2BA8B971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9424543"/>
        <c:axId val="1589425023"/>
      </c:scatterChart>
      <c:valAx>
        <c:axId val="1589424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9425023"/>
        <c:crosses val="autoZero"/>
        <c:crossBetween val="midCat"/>
      </c:valAx>
      <c:valAx>
        <c:axId val="1589425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9424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3"/>
          <c:tx>
            <c:v>A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Hoja1!$C$15:$C$20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Hoja1!$F$15:$F$20</c:f>
              <c:numCache>
                <c:formatCode>General</c:formatCode>
                <c:ptCount val="6"/>
                <c:pt idx="0">
                  <c:v>7.8065073193869475E-2</c:v>
                </c:pt>
                <c:pt idx="1">
                  <c:v>0.11537269918834413</c:v>
                </c:pt>
                <c:pt idx="2">
                  <c:v>0.14584475741109718</c:v>
                </c:pt>
                <c:pt idx="3">
                  <c:v>7.8065073193869475E-2</c:v>
                </c:pt>
                <c:pt idx="4">
                  <c:v>0.15769578262625999</c:v>
                </c:pt>
                <c:pt idx="5">
                  <c:v>7.8065073193869475E-2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2E9-4F55-A93F-CBA5B5641B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4626879"/>
        <c:axId val="1360251087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Hoja1!$D$14</c15:sqref>
                        </c15:formulaRef>
                      </c:ext>
                    </c:extLst>
                    <c:strCache>
                      <c:ptCount val="1"/>
                      <c:pt idx="0">
                        <c:v>Masa (g)</c:v>
                      </c:pt>
                    </c:strCache>
                  </c:strRef>
                </c:tx>
                <c:spPr>
                  <a:ln w="381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Hoja1!$C$15:$C$20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Hoja1!$D$15:$D$20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309</c:v>
                      </c:pt>
                      <c:pt idx="1">
                        <c:v>304</c:v>
                      </c:pt>
                      <c:pt idx="2">
                        <c:v>305</c:v>
                      </c:pt>
                      <c:pt idx="3">
                        <c:v>309</c:v>
                      </c:pt>
                      <c:pt idx="4">
                        <c:v>306</c:v>
                      </c:pt>
                      <c:pt idx="5">
                        <c:v>303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52E9-4F55-A93F-CBA5B5641B99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Hoja1!$E$14</c15:sqref>
                        </c15:formulaRef>
                      </c:ext>
                    </c:extLst>
                    <c:strCache>
                      <c:ptCount val="1"/>
                      <c:pt idx="0">
                        <c:v>Promedio</c:v>
                      </c:pt>
                    </c:strCache>
                  </c:strRef>
                </c:tx>
                <c:spPr>
                  <a:ln w="381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Hoja1!$C$15:$C$20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Hoja1!$E$15:$E$20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306</c:v>
                      </c:pt>
                      <c:pt idx="1">
                        <c:v>306</c:v>
                      </c:pt>
                      <c:pt idx="2">
                        <c:v>306</c:v>
                      </c:pt>
                      <c:pt idx="3">
                        <c:v>306</c:v>
                      </c:pt>
                      <c:pt idx="4">
                        <c:v>306</c:v>
                      </c:pt>
                      <c:pt idx="5">
                        <c:v>306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52E9-4F55-A93F-CBA5B5641B99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Hoja1!$F$14</c15:sqref>
                        </c15:formulaRef>
                      </c:ext>
                    </c:extLst>
                    <c:strCache>
                      <c:ptCount val="1"/>
                      <c:pt idx="0">
                        <c:v>Dist normal</c:v>
                      </c:pt>
                    </c:strCache>
                  </c:strRef>
                </c:tx>
                <c:spPr>
                  <a:ln w="381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Hoja1!$C$15:$C$20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Hoja1!$F$15:$F$20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7.8065073193869475E-2</c:v>
                      </c:pt>
                      <c:pt idx="1">
                        <c:v>0.11537269918834413</c:v>
                      </c:pt>
                      <c:pt idx="2">
                        <c:v>0.14584475741109718</c:v>
                      </c:pt>
                      <c:pt idx="3">
                        <c:v>7.8065073193869475E-2</c:v>
                      </c:pt>
                      <c:pt idx="4">
                        <c:v>0.15769578262625999</c:v>
                      </c:pt>
                      <c:pt idx="5">
                        <c:v>7.8065073193869475E-2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2E9-4F55-A93F-CBA5B5641B99}"/>
                  </c:ext>
                </c:extLst>
              </c15:ser>
            </c15:filteredScatterSeries>
          </c:ext>
        </c:extLst>
      </c:scatterChart>
      <c:valAx>
        <c:axId val="1594626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0251087"/>
        <c:crosses val="autoZero"/>
        <c:crossBetween val="midCat"/>
      </c:valAx>
      <c:valAx>
        <c:axId val="1360251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46268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Distribución</a:t>
            </a:r>
            <a:r>
              <a:rPr lang="en-US" baseline="0"/>
              <a:t> normal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Hoja1!$E$57</c:f>
              <c:strCache>
                <c:ptCount val="1"/>
                <c:pt idx="0">
                  <c:v>Desv prob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Hoja1!$D$58:$D$77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Hoja1!$E$58:$E$77</c:f>
              <c:numCache>
                <c:formatCode>General</c:formatCode>
                <c:ptCount val="20"/>
                <c:pt idx="0">
                  <c:v>1.7326866856021377</c:v>
                </c:pt>
                <c:pt idx="1">
                  <c:v>1.7326866856021377</c:v>
                </c:pt>
                <c:pt idx="2">
                  <c:v>1.7326866856021377</c:v>
                </c:pt>
                <c:pt idx="3">
                  <c:v>1.7326866856021377</c:v>
                </c:pt>
                <c:pt idx="4">
                  <c:v>1.7326866856021377</c:v>
                </c:pt>
                <c:pt idx="5">
                  <c:v>4.7803319828284971</c:v>
                </c:pt>
                <c:pt idx="6">
                  <c:v>4.7803319828284971</c:v>
                </c:pt>
                <c:pt idx="7">
                  <c:v>4.7803319828284971</c:v>
                </c:pt>
                <c:pt idx="8">
                  <c:v>4.7803319828284971</c:v>
                </c:pt>
                <c:pt idx="9">
                  <c:v>4.7803319828284971</c:v>
                </c:pt>
                <c:pt idx="10">
                  <c:v>4.7803319828284971</c:v>
                </c:pt>
                <c:pt idx="11">
                  <c:v>4.5182745064859171</c:v>
                </c:pt>
                <c:pt idx="12">
                  <c:v>2.9325867193564119</c:v>
                </c:pt>
                <c:pt idx="13">
                  <c:v>2.9325867193564119</c:v>
                </c:pt>
                <c:pt idx="14">
                  <c:v>2.9325867193564119</c:v>
                </c:pt>
                <c:pt idx="15">
                  <c:v>2.9325867193564119</c:v>
                </c:pt>
                <c:pt idx="16">
                  <c:v>2.9325867193564119</c:v>
                </c:pt>
                <c:pt idx="17">
                  <c:v>2.9325867193564119</c:v>
                </c:pt>
                <c:pt idx="18">
                  <c:v>2.9325867193564119</c:v>
                </c:pt>
                <c:pt idx="19">
                  <c:v>2.9325867193564119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4D2-4210-835B-F5DAEE1830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5055327"/>
        <c:axId val="1835055807"/>
      </c:scatterChart>
      <c:valAx>
        <c:axId val="1835055327"/>
        <c:scaling>
          <c:orientation val="minMax"/>
          <c:max val="2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055807"/>
        <c:crosses val="autoZero"/>
        <c:crossBetween val="midCat"/>
        <c:majorUnit val="4"/>
      </c:valAx>
      <c:valAx>
        <c:axId val="1835055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055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Distribución normal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Distribucion normal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Hoja1!$D$39:$D$44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Hoja1!$G$39:$G$44</c:f>
              <c:numCache>
                <c:formatCode>General</c:formatCode>
                <c:ptCount val="6"/>
                <c:pt idx="0">
                  <c:v>7.8065073193869475E-2</c:v>
                </c:pt>
                <c:pt idx="1">
                  <c:v>0.11537269918834413</c:v>
                </c:pt>
                <c:pt idx="2">
                  <c:v>0.14584475741109718</c:v>
                </c:pt>
                <c:pt idx="3">
                  <c:v>0.15769578262625999</c:v>
                </c:pt>
                <c:pt idx="4">
                  <c:v>7.8065073193869475E-2</c:v>
                </c:pt>
                <c:pt idx="5">
                  <c:v>7.8065073193869475E-2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DC6-4DE7-B55D-EEDD68A415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8215919"/>
        <c:axId val="1818218799"/>
      </c:scatterChart>
      <c:valAx>
        <c:axId val="1818215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8218799"/>
        <c:crosses val="autoZero"/>
        <c:crossBetween val="midCat"/>
      </c:valAx>
      <c:valAx>
        <c:axId val="1818218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8215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Muestras en comparación al promedio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Hoja1!$R$57</c:f>
              <c:strCache>
                <c:ptCount val="1"/>
                <c:pt idx="0">
                  <c:v>Medida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4"/>
            <c:spPr>
              <a:solidFill>
                <a:schemeClr val="accent6">
                  <a:lumMod val="50000"/>
                </a:schemeClr>
              </a:solidFill>
              <a:ln w="9525" cap="rnd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Hoja1!$P$59:$P$77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xVal>
          <c:yVal>
            <c:numRef>
              <c:f>Hoja1!$R$59:$R$77</c:f>
              <c:numCache>
                <c:formatCode>General</c:formatCode>
                <c:ptCount val="19"/>
                <c:pt idx="0">
                  <c:v>0.6</c:v>
                </c:pt>
                <c:pt idx="1">
                  <c:v>0.5</c:v>
                </c:pt>
                <c:pt idx="2">
                  <c:v>0.7</c:v>
                </c:pt>
                <c:pt idx="3">
                  <c:v>0.7</c:v>
                </c:pt>
                <c:pt idx="4">
                  <c:v>0.5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0.7</c:v>
                </c:pt>
                <c:pt idx="9">
                  <c:v>0.7</c:v>
                </c:pt>
                <c:pt idx="10">
                  <c:v>0.5</c:v>
                </c:pt>
                <c:pt idx="11">
                  <c:v>0.7</c:v>
                </c:pt>
                <c:pt idx="12">
                  <c:v>0.5</c:v>
                </c:pt>
                <c:pt idx="13">
                  <c:v>0.65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0.7</c:v>
                </c:pt>
                <c:pt idx="18">
                  <c:v>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C0C-41E0-BDEC-96B3478FE54D}"/>
            </c:ext>
          </c:extLst>
        </c:ser>
        <c:ser>
          <c:idx val="2"/>
          <c:order val="2"/>
          <c:tx>
            <c:strRef>
              <c:f>Hoja1!$S$57</c:f>
              <c:strCache>
                <c:ptCount val="1"/>
                <c:pt idx="0">
                  <c:v>Promedio</c:v>
                </c:pt>
              </c:strCache>
            </c:strRef>
          </c:tx>
          <c:spPr>
            <a:ln w="19050" cap="rnd">
              <a:solidFill>
                <a:schemeClr val="tx2">
                  <a:lumMod val="50000"/>
                  <a:lumOff val="5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Hoja1!$P$59:$P$77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xVal>
          <c:yVal>
            <c:numRef>
              <c:f>Hoja1!$S$59:$S$77</c:f>
              <c:numCache>
                <c:formatCode>General</c:formatCode>
                <c:ptCount val="19"/>
                <c:pt idx="0">
                  <c:v>0.61749999999999972</c:v>
                </c:pt>
                <c:pt idx="1">
                  <c:v>0.61749999999999972</c:v>
                </c:pt>
                <c:pt idx="2">
                  <c:v>0.61749999999999972</c:v>
                </c:pt>
                <c:pt idx="3">
                  <c:v>0.61749999999999972</c:v>
                </c:pt>
                <c:pt idx="4">
                  <c:v>0.61749999999999972</c:v>
                </c:pt>
                <c:pt idx="5">
                  <c:v>0.61749999999999972</c:v>
                </c:pt>
                <c:pt idx="6">
                  <c:v>0.61749999999999972</c:v>
                </c:pt>
                <c:pt idx="7">
                  <c:v>0.61749999999999972</c:v>
                </c:pt>
                <c:pt idx="8">
                  <c:v>0.61749999999999972</c:v>
                </c:pt>
                <c:pt idx="9">
                  <c:v>0.61749999999999972</c:v>
                </c:pt>
                <c:pt idx="10">
                  <c:v>0.61749999999999972</c:v>
                </c:pt>
                <c:pt idx="11">
                  <c:v>0.61749999999999972</c:v>
                </c:pt>
                <c:pt idx="12">
                  <c:v>0.61749999999999972</c:v>
                </c:pt>
                <c:pt idx="13">
                  <c:v>0.61749999999999972</c:v>
                </c:pt>
                <c:pt idx="14">
                  <c:v>0.61749999999999972</c:v>
                </c:pt>
                <c:pt idx="15">
                  <c:v>0.61749999999999972</c:v>
                </c:pt>
                <c:pt idx="16">
                  <c:v>0.61749999999999972</c:v>
                </c:pt>
                <c:pt idx="17">
                  <c:v>0.61749999999999972</c:v>
                </c:pt>
                <c:pt idx="18">
                  <c:v>0.61749999999999972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C0C-41E0-BDEC-96B3478FE5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1151823"/>
        <c:axId val="1656501823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Hoja1!$Q$57</c15:sqref>
                        </c15:formulaRef>
                      </c:ext>
                    </c:extLst>
                    <c:strCache>
                      <c:ptCount val="1"/>
                      <c:pt idx="0">
                        <c:v>Desv prob</c:v>
                      </c:pt>
                    </c:strCache>
                  </c:strRef>
                </c:tx>
                <c:spPr>
                  <a:ln w="9525" cap="rnd">
                    <a:solidFill>
                      <a:schemeClr val="accent2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2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 cap="rnd">
                      <a:solidFill>
                        <a:schemeClr val="accent2"/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Hoja1!$P$58:$P$77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Hoja1!$Q$58:$Q$77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2.9325867193564119</c:v>
                      </c:pt>
                      <c:pt idx="1">
                        <c:v>4.7803319828284971</c:v>
                      </c:pt>
                      <c:pt idx="2">
                        <c:v>1.7326866856021377</c:v>
                      </c:pt>
                      <c:pt idx="3">
                        <c:v>2.9325867193564119</c:v>
                      </c:pt>
                      <c:pt idx="4">
                        <c:v>2.9325867193564119</c:v>
                      </c:pt>
                      <c:pt idx="5">
                        <c:v>1.7326866856021377</c:v>
                      </c:pt>
                      <c:pt idx="6">
                        <c:v>2.9325867193564119</c:v>
                      </c:pt>
                      <c:pt idx="7">
                        <c:v>4.7803319828284971</c:v>
                      </c:pt>
                      <c:pt idx="8">
                        <c:v>1.7326866856021377</c:v>
                      </c:pt>
                      <c:pt idx="9">
                        <c:v>2.9325867193564119</c:v>
                      </c:pt>
                      <c:pt idx="10">
                        <c:v>2.9325867193564119</c:v>
                      </c:pt>
                      <c:pt idx="11">
                        <c:v>1.7326866856021377</c:v>
                      </c:pt>
                      <c:pt idx="12">
                        <c:v>2.9325867193564119</c:v>
                      </c:pt>
                      <c:pt idx="13">
                        <c:v>1.7326866856021377</c:v>
                      </c:pt>
                      <c:pt idx="14">
                        <c:v>4.5182745064859171</c:v>
                      </c:pt>
                      <c:pt idx="15">
                        <c:v>4.7803319828284971</c:v>
                      </c:pt>
                      <c:pt idx="16">
                        <c:v>4.7803319828284971</c:v>
                      </c:pt>
                      <c:pt idx="17">
                        <c:v>4.7803319828284971</c:v>
                      </c:pt>
                      <c:pt idx="18">
                        <c:v>2.9325867193564119</c:v>
                      </c:pt>
                      <c:pt idx="19">
                        <c:v>4.7803319828284971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0C0C-41E0-BDEC-96B3478FE54D}"/>
                  </c:ext>
                </c:extLst>
              </c15:ser>
            </c15:filteredScatterSeries>
          </c:ext>
        </c:extLst>
      </c:scatterChart>
      <c:valAx>
        <c:axId val="1641151823"/>
        <c:scaling>
          <c:orientation val="minMax"/>
          <c:max val="2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6501823"/>
        <c:crosses val="autoZero"/>
        <c:crossBetween val="midCat"/>
        <c:majorUnit val="4"/>
      </c:valAx>
      <c:valAx>
        <c:axId val="1656501823"/>
        <c:scaling>
          <c:orientation val="minMax"/>
          <c:max val="0.8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11518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542925</xdr:colOff>
      <xdr:row>20</xdr:row>
      <xdr:rowOff>80962</xdr:rowOff>
    </xdr:from>
    <xdr:to>
      <xdr:col>18</xdr:col>
      <xdr:colOff>542925</xdr:colOff>
      <xdr:row>34</xdr:row>
      <xdr:rowOff>157162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8BF8D4B-2D12-F2C7-7D0B-E944A70F50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42862</xdr:colOff>
      <xdr:row>20</xdr:row>
      <xdr:rowOff>80962</xdr:rowOff>
    </xdr:from>
    <xdr:to>
      <xdr:col>12</xdr:col>
      <xdr:colOff>271462</xdr:colOff>
      <xdr:row>34</xdr:row>
      <xdr:rowOff>157162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08B62D09-D879-903D-4E87-520CC578B9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71437</xdr:colOff>
      <xdr:row>5</xdr:row>
      <xdr:rowOff>14287</xdr:rowOff>
    </xdr:from>
    <xdr:to>
      <xdr:col>19</xdr:col>
      <xdr:colOff>71437</xdr:colOff>
      <xdr:row>19</xdr:row>
      <xdr:rowOff>90487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7C78A129-BC77-6D3A-B81A-9BC8EE8DC4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280987</xdr:colOff>
      <xdr:row>56</xdr:row>
      <xdr:rowOff>61912</xdr:rowOff>
    </xdr:from>
    <xdr:to>
      <xdr:col>13</xdr:col>
      <xdr:colOff>509587</xdr:colOff>
      <xdr:row>70</xdr:row>
      <xdr:rowOff>138112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B5F5A48E-81C6-B5B8-B2AC-20FD898985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528637</xdr:colOff>
      <xdr:row>37</xdr:row>
      <xdr:rowOff>166687</xdr:rowOff>
    </xdr:from>
    <xdr:to>
      <xdr:col>13</xdr:col>
      <xdr:colOff>757237</xdr:colOff>
      <xdr:row>52</xdr:row>
      <xdr:rowOff>52387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C3967F2D-1A66-6800-6B17-A0BDEFB8EA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442912</xdr:colOff>
      <xdr:row>55</xdr:row>
      <xdr:rowOff>183620</xdr:rowOff>
    </xdr:from>
    <xdr:to>
      <xdr:col>26</xdr:col>
      <xdr:colOff>438678</xdr:colOff>
      <xdr:row>70</xdr:row>
      <xdr:rowOff>69320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2198D2C0-7C2E-8D67-25EF-CD7D60C23B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AB57C-81B2-4EFB-8B35-5EC85F67931D}">
  <dimension ref="B10:S81"/>
  <sheetViews>
    <sheetView tabSelected="1" topLeftCell="A13" zoomScaleNormal="100" workbookViewId="0">
      <selection activeCell="G39" sqref="G39"/>
    </sheetView>
  </sheetViews>
  <sheetFormatPr baseColWidth="10" defaultRowHeight="15" x14ac:dyDescent="0.25"/>
  <cols>
    <col min="4" max="4" width="11.7109375" bestFit="1" customWidth="1"/>
    <col min="11" max="11" width="19.42578125" customWidth="1"/>
  </cols>
  <sheetData>
    <row r="10" spans="3:12" x14ac:dyDescent="0.25">
      <c r="E10" t="s">
        <v>2</v>
      </c>
      <c r="F10" t="s">
        <v>3</v>
      </c>
      <c r="G10" t="s">
        <v>4</v>
      </c>
    </row>
    <row r="11" spans="3:12" x14ac:dyDescent="0.25">
      <c r="D11" t="s">
        <v>0</v>
      </c>
      <c r="E11">
        <v>4.2430000000000003</v>
      </c>
      <c r="F11">
        <v>2.8719999999999999</v>
      </c>
      <c r="G11">
        <v>2.5299999999999998</v>
      </c>
    </row>
    <row r="12" spans="3:12" x14ac:dyDescent="0.25">
      <c r="D12" t="s">
        <v>1</v>
      </c>
      <c r="E12">
        <v>4.2430000000000003</v>
      </c>
      <c r="F12">
        <v>1.6579999999999999</v>
      </c>
      <c r="G12">
        <v>1.131</v>
      </c>
    </row>
    <row r="14" spans="3:12" x14ac:dyDescent="0.25">
      <c r="C14" t="s">
        <v>7</v>
      </c>
      <c r="D14" t="s">
        <v>6</v>
      </c>
      <c r="E14" t="s">
        <v>5</v>
      </c>
      <c r="F14" t="s">
        <v>12</v>
      </c>
      <c r="K14" t="s">
        <v>5</v>
      </c>
      <c r="L14">
        <f>AVERAGE(D15:D20)</f>
        <v>306</v>
      </c>
    </row>
    <row r="15" spans="3:12" x14ac:dyDescent="0.25">
      <c r="C15">
        <v>1</v>
      </c>
      <c r="D15">
        <v>309</v>
      </c>
      <c r="E15">
        <f>$L$14</f>
        <v>306</v>
      </c>
      <c r="F15">
        <f t="shared" ref="F15:F20" si="0">NORMDIST(D15,$L$14,$L$15,0)</f>
        <v>7.8065073193869475E-2</v>
      </c>
      <c r="K15" t="s">
        <v>0</v>
      </c>
      <c r="L15">
        <f>_xlfn.STDEV.S(D15:D20)</f>
        <v>2.5298221281347035</v>
      </c>
    </row>
    <row r="16" spans="3:12" x14ac:dyDescent="0.25">
      <c r="C16">
        <v>2</v>
      </c>
      <c r="D16">
        <v>304</v>
      </c>
      <c r="E16">
        <f t="shared" ref="E16:E20" si="1">$L$14</f>
        <v>306</v>
      </c>
      <c r="F16">
        <f t="shared" si="0"/>
        <v>0.11537269918834413</v>
      </c>
      <c r="K16" t="s">
        <v>8</v>
      </c>
      <c r="L16">
        <f>L14-L15</f>
        <v>303.4701778718653</v>
      </c>
    </row>
    <row r="17" spans="2:12" x14ac:dyDescent="0.25">
      <c r="C17">
        <v>3</v>
      </c>
      <c r="D17">
        <v>305</v>
      </c>
      <c r="E17">
        <f t="shared" si="1"/>
        <v>306</v>
      </c>
      <c r="F17">
        <f t="shared" si="0"/>
        <v>0.14584475741109718</v>
      </c>
      <c r="K17" t="s">
        <v>9</v>
      </c>
      <c r="L17">
        <f>L14+L15</f>
        <v>308.5298221281347</v>
      </c>
    </row>
    <row r="18" spans="2:12" x14ac:dyDescent="0.25">
      <c r="C18">
        <v>4</v>
      </c>
      <c r="D18">
        <v>309</v>
      </c>
      <c r="E18">
        <f t="shared" si="1"/>
        <v>306</v>
      </c>
      <c r="F18">
        <f t="shared" si="0"/>
        <v>7.8065073193869475E-2</v>
      </c>
    </row>
    <row r="19" spans="2:12" x14ac:dyDescent="0.25">
      <c r="C19">
        <v>5</v>
      </c>
      <c r="D19">
        <v>306</v>
      </c>
      <c r="E19">
        <f t="shared" si="1"/>
        <v>306</v>
      </c>
      <c r="F19">
        <f t="shared" si="0"/>
        <v>0.15769578262625999</v>
      </c>
    </row>
    <row r="20" spans="2:12" x14ac:dyDescent="0.25">
      <c r="C20">
        <v>6</v>
      </c>
      <c r="D20">
        <v>303</v>
      </c>
      <c r="E20">
        <f t="shared" si="1"/>
        <v>306</v>
      </c>
      <c r="F20">
        <f t="shared" si="0"/>
        <v>7.8065073193869475E-2</v>
      </c>
    </row>
    <row r="25" spans="2:12" x14ac:dyDescent="0.25">
      <c r="B25" t="s">
        <v>10</v>
      </c>
      <c r="C25" t="s">
        <v>11</v>
      </c>
    </row>
    <row r="26" spans="2:12" x14ac:dyDescent="0.25">
      <c r="B26">
        <f>$L$16</f>
        <v>303.4701778718653</v>
      </c>
      <c r="C26">
        <f>$L$17</f>
        <v>308.5298221281347</v>
      </c>
    </row>
    <row r="27" spans="2:12" x14ac:dyDescent="0.25">
      <c r="B27">
        <f t="shared" ref="B27:B31" si="2">$L$16</f>
        <v>303.4701778718653</v>
      </c>
      <c r="C27">
        <f t="shared" ref="C27:C31" si="3">$L$17</f>
        <v>308.5298221281347</v>
      </c>
    </row>
    <row r="28" spans="2:12" x14ac:dyDescent="0.25">
      <c r="B28">
        <f t="shared" si="2"/>
        <v>303.4701778718653</v>
      </c>
      <c r="C28">
        <f t="shared" si="3"/>
        <v>308.5298221281347</v>
      </c>
    </row>
    <row r="29" spans="2:12" x14ac:dyDescent="0.25">
      <c r="B29">
        <f t="shared" si="2"/>
        <v>303.4701778718653</v>
      </c>
      <c r="C29">
        <f t="shared" si="3"/>
        <v>308.5298221281347</v>
      </c>
    </row>
    <row r="30" spans="2:12" x14ac:dyDescent="0.25">
      <c r="B30">
        <f t="shared" si="2"/>
        <v>303.4701778718653</v>
      </c>
      <c r="C30">
        <f t="shared" si="3"/>
        <v>308.5298221281347</v>
      </c>
    </row>
    <row r="31" spans="2:12" x14ac:dyDescent="0.25">
      <c r="B31">
        <f t="shared" si="2"/>
        <v>303.4701778718653</v>
      </c>
      <c r="C31">
        <f t="shared" si="3"/>
        <v>308.5298221281347</v>
      </c>
    </row>
    <row r="38" spans="4:7" x14ac:dyDescent="0.25">
      <c r="D38" t="s">
        <v>7</v>
      </c>
      <c r="E38" t="s">
        <v>6</v>
      </c>
      <c r="F38" t="s">
        <v>5</v>
      </c>
      <c r="G38" t="s">
        <v>12</v>
      </c>
    </row>
    <row r="39" spans="4:7" x14ac:dyDescent="0.25">
      <c r="D39">
        <v>1</v>
      </c>
      <c r="E39">
        <v>303</v>
      </c>
      <c r="F39">
        <f t="shared" ref="F39:F44" si="4">$L$14</f>
        <v>306</v>
      </c>
      <c r="G39">
        <f t="shared" ref="G39:G44" si="5">NORMDIST(E39,$L$14,$L$15,0)</f>
        <v>7.8065073193869475E-2</v>
      </c>
    </row>
    <row r="40" spans="4:7" x14ac:dyDescent="0.25">
      <c r="D40">
        <v>2</v>
      </c>
      <c r="E40">
        <v>304</v>
      </c>
      <c r="F40">
        <f t="shared" si="4"/>
        <v>306</v>
      </c>
      <c r="G40">
        <f t="shared" si="5"/>
        <v>0.11537269918834413</v>
      </c>
    </row>
    <row r="41" spans="4:7" x14ac:dyDescent="0.25">
      <c r="D41">
        <v>3</v>
      </c>
      <c r="E41">
        <v>305</v>
      </c>
      <c r="F41">
        <f t="shared" si="4"/>
        <v>306</v>
      </c>
      <c r="G41">
        <f t="shared" si="5"/>
        <v>0.14584475741109718</v>
      </c>
    </row>
    <row r="42" spans="4:7" x14ac:dyDescent="0.25">
      <c r="D42">
        <v>4</v>
      </c>
      <c r="E42">
        <v>306</v>
      </c>
      <c r="F42">
        <f t="shared" si="4"/>
        <v>306</v>
      </c>
      <c r="G42">
        <f t="shared" si="5"/>
        <v>0.15769578262625999</v>
      </c>
    </row>
    <row r="43" spans="4:7" x14ac:dyDescent="0.25">
      <c r="D43">
        <v>5</v>
      </c>
      <c r="E43">
        <v>309</v>
      </c>
      <c r="F43">
        <f t="shared" si="4"/>
        <v>306</v>
      </c>
      <c r="G43">
        <f t="shared" si="5"/>
        <v>7.8065073193869475E-2</v>
      </c>
    </row>
    <row r="44" spans="4:7" x14ac:dyDescent="0.25">
      <c r="D44">
        <v>6</v>
      </c>
      <c r="E44">
        <v>309</v>
      </c>
      <c r="F44">
        <f t="shared" si="4"/>
        <v>306</v>
      </c>
      <c r="G44">
        <f t="shared" si="5"/>
        <v>7.8065073193869475E-2</v>
      </c>
    </row>
    <row r="57" spans="4:19" x14ac:dyDescent="0.25">
      <c r="D57" t="s">
        <v>13</v>
      </c>
      <c r="E57" t="s">
        <v>17</v>
      </c>
      <c r="F57" t="s">
        <v>14</v>
      </c>
      <c r="G57" t="s">
        <v>5</v>
      </c>
      <c r="P57" t="s">
        <v>13</v>
      </c>
      <c r="Q57" t="s">
        <v>17</v>
      </c>
      <c r="R57" t="s">
        <v>14</v>
      </c>
      <c r="S57" t="s">
        <v>5</v>
      </c>
    </row>
    <row r="58" spans="4:19" x14ac:dyDescent="0.25">
      <c r="D58">
        <v>1</v>
      </c>
      <c r="E58">
        <f>_xlfn.NORM.DIST(F58,$E$80,$E$81,0)</f>
        <v>1.7326866856021377</v>
      </c>
      <c r="F58">
        <v>0.5</v>
      </c>
      <c r="G58">
        <f>$E$80</f>
        <v>0.61749999999999972</v>
      </c>
      <c r="P58">
        <v>1</v>
      </c>
      <c r="Q58">
        <f t="shared" ref="Q58:Q77" si="6">_xlfn.NORM.DIST(R58,$E$80,$E$81,0)</f>
        <v>2.9325867193564119</v>
      </c>
      <c r="R58">
        <v>0.7</v>
      </c>
      <c r="S58">
        <f t="shared" ref="S58:S77" si="7">$E$80</f>
        <v>0.61749999999999972</v>
      </c>
    </row>
    <row r="59" spans="4:19" x14ac:dyDescent="0.25">
      <c r="D59">
        <v>2</v>
      </c>
      <c r="E59">
        <f t="shared" ref="E58:E77" si="8">_xlfn.NORM.DIST(F59,$E$80,$E$81,0)</f>
        <v>1.7326866856021377</v>
      </c>
      <c r="F59">
        <v>0.5</v>
      </c>
      <c r="G59">
        <f t="shared" ref="G59:G77" si="9">$E$80</f>
        <v>0.61749999999999972</v>
      </c>
      <c r="P59">
        <v>2</v>
      </c>
      <c r="Q59">
        <f t="shared" si="6"/>
        <v>4.7803319828284971</v>
      </c>
      <c r="R59">
        <v>0.6</v>
      </c>
      <c r="S59">
        <f t="shared" si="7"/>
        <v>0.61749999999999972</v>
      </c>
    </row>
    <row r="60" spans="4:19" x14ac:dyDescent="0.25">
      <c r="D60">
        <v>3</v>
      </c>
      <c r="E60">
        <f t="shared" si="8"/>
        <v>1.7326866856021377</v>
      </c>
      <c r="F60">
        <v>0.5</v>
      </c>
      <c r="G60">
        <f t="shared" si="9"/>
        <v>0.61749999999999972</v>
      </c>
      <c r="P60">
        <v>3</v>
      </c>
      <c r="Q60">
        <f t="shared" si="6"/>
        <v>1.7326866856021377</v>
      </c>
      <c r="R60">
        <v>0.5</v>
      </c>
      <c r="S60">
        <f t="shared" si="7"/>
        <v>0.61749999999999972</v>
      </c>
    </row>
    <row r="61" spans="4:19" x14ac:dyDescent="0.25">
      <c r="D61">
        <v>4</v>
      </c>
      <c r="E61">
        <f t="shared" si="8"/>
        <v>1.7326866856021377</v>
      </c>
      <c r="F61">
        <v>0.5</v>
      </c>
      <c r="G61">
        <f t="shared" si="9"/>
        <v>0.61749999999999972</v>
      </c>
      <c r="P61">
        <v>4</v>
      </c>
      <c r="Q61">
        <f t="shared" si="6"/>
        <v>2.9325867193564119</v>
      </c>
      <c r="R61">
        <v>0.7</v>
      </c>
      <c r="S61">
        <f t="shared" si="7"/>
        <v>0.61749999999999972</v>
      </c>
    </row>
    <row r="62" spans="4:19" x14ac:dyDescent="0.25">
      <c r="D62">
        <v>5</v>
      </c>
      <c r="E62">
        <f t="shared" si="8"/>
        <v>1.7326866856021377</v>
      </c>
      <c r="F62">
        <v>0.5</v>
      </c>
      <c r="G62">
        <f t="shared" si="9"/>
        <v>0.61749999999999972</v>
      </c>
      <c r="P62">
        <v>5</v>
      </c>
      <c r="Q62">
        <f t="shared" si="6"/>
        <v>2.9325867193564119</v>
      </c>
      <c r="R62">
        <v>0.7</v>
      </c>
      <c r="S62">
        <f t="shared" si="7"/>
        <v>0.61749999999999972</v>
      </c>
    </row>
    <row r="63" spans="4:19" x14ac:dyDescent="0.25">
      <c r="D63">
        <v>6</v>
      </c>
      <c r="E63">
        <f t="shared" si="8"/>
        <v>4.7803319828284971</v>
      </c>
      <c r="F63">
        <v>0.6</v>
      </c>
      <c r="G63">
        <f t="shared" si="9"/>
        <v>0.61749999999999972</v>
      </c>
      <c r="P63">
        <v>6</v>
      </c>
      <c r="Q63">
        <f t="shared" si="6"/>
        <v>1.7326866856021377</v>
      </c>
      <c r="R63">
        <v>0.5</v>
      </c>
      <c r="S63">
        <f t="shared" si="7"/>
        <v>0.61749999999999972</v>
      </c>
    </row>
    <row r="64" spans="4:19" x14ac:dyDescent="0.25">
      <c r="D64">
        <v>7</v>
      </c>
      <c r="E64">
        <f t="shared" si="8"/>
        <v>4.7803319828284971</v>
      </c>
      <c r="F64">
        <v>0.6</v>
      </c>
      <c r="G64">
        <f t="shared" si="9"/>
        <v>0.61749999999999972</v>
      </c>
      <c r="P64">
        <v>7</v>
      </c>
      <c r="Q64">
        <f t="shared" si="6"/>
        <v>2.9325867193564119</v>
      </c>
      <c r="R64">
        <v>0.7</v>
      </c>
      <c r="S64">
        <f t="shared" si="7"/>
        <v>0.61749999999999972</v>
      </c>
    </row>
    <row r="65" spans="4:19" x14ac:dyDescent="0.25">
      <c r="D65">
        <v>8</v>
      </c>
      <c r="E65">
        <f t="shared" si="8"/>
        <v>4.7803319828284971</v>
      </c>
      <c r="F65">
        <v>0.6</v>
      </c>
      <c r="G65">
        <f t="shared" si="9"/>
        <v>0.61749999999999972</v>
      </c>
      <c r="P65">
        <v>8</v>
      </c>
      <c r="Q65">
        <f t="shared" si="6"/>
        <v>4.7803319828284971</v>
      </c>
      <c r="R65">
        <v>0.6</v>
      </c>
      <c r="S65">
        <f t="shared" si="7"/>
        <v>0.61749999999999972</v>
      </c>
    </row>
    <row r="66" spans="4:19" x14ac:dyDescent="0.25">
      <c r="D66">
        <v>9</v>
      </c>
      <c r="E66">
        <f t="shared" si="8"/>
        <v>4.7803319828284971</v>
      </c>
      <c r="F66">
        <v>0.6</v>
      </c>
      <c r="G66">
        <f t="shared" si="9"/>
        <v>0.61749999999999972</v>
      </c>
      <c r="P66">
        <v>9</v>
      </c>
      <c r="Q66">
        <f t="shared" si="6"/>
        <v>1.7326866856021377</v>
      </c>
      <c r="R66">
        <v>0.5</v>
      </c>
      <c r="S66">
        <f t="shared" si="7"/>
        <v>0.61749999999999972</v>
      </c>
    </row>
    <row r="67" spans="4:19" x14ac:dyDescent="0.25">
      <c r="D67">
        <v>10</v>
      </c>
      <c r="E67">
        <f t="shared" si="8"/>
        <v>4.7803319828284971</v>
      </c>
      <c r="F67">
        <v>0.6</v>
      </c>
      <c r="G67">
        <f t="shared" si="9"/>
        <v>0.61749999999999972</v>
      </c>
      <c r="P67">
        <v>10</v>
      </c>
      <c r="Q67">
        <f t="shared" si="6"/>
        <v>2.9325867193564119</v>
      </c>
      <c r="R67">
        <v>0.7</v>
      </c>
      <c r="S67">
        <f t="shared" si="7"/>
        <v>0.61749999999999972</v>
      </c>
    </row>
    <row r="68" spans="4:19" x14ac:dyDescent="0.25">
      <c r="D68">
        <v>11</v>
      </c>
      <c r="E68">
        <f t="shared" si="8"/>
        <v>4.7803319828284971</v>
      </c>
      <c r="F68">
        <v>0.6</v>
      </c>
      <c r="G68">
        <f t="shared" si="9"/>
        <v>0.61749999999999972</v>
      </c>
      <c r="P68">
        <v>11</v>
      </c>
      <c r="Q68">
        <f t="shared" si="6"/>
        <v>2.9325867193564119</v>
      </c>
      <c r="R68">
        <v>0.7</v>
      </c>
      <c r="S68">
        <f t="shared" si="7"/>
        <v>0.61749999999999972</v>
      </c>
    </row>
    <row r="69" spans="4:19" x14ac:dyDescent="0.25">
      <c r="D69">
        <v>12</v>
      </c>
      <c r="E69">
        <f t="shared" si="8"/>
        <v>4.5182745064859171</v>
      </c>
      <c r="F69">
        <v>0.65</v>
      </c>
      <c r="G69">
        <f t="shared" si="9"/>
        <v>0.61749999999999972</v>
      </c>
      <c r="P69">
        <v>12</v>
      </c>
      <c r="Q69">
        <f t="shared" si="6"/>
        <v>1.7326866856021377</v>
      </c>
      <c r="R69">
        <v>0.5</v>
      </c>
      <c r="S69">
        <f t="shared" si="7"/>
        <v>0.61749999999999972</v>
      </c>
    </row>
    <row r="70" spans="4:19" x14ac:dyDescent="0.25">
      <c r="D70">
        <v>13</v>
      </c>
      <c r="E70">
        <f t="shared" si="8"/>
        <v>2.9325867193564119</v>
      </c>
      <c r="F70">
        <v>0.7</v>
      </c>
      <c r="G70">
        <f t="shared" si="9"/>
        <v>0.61749999999999972</v>
      </c>
      <c r="P70">
        <v>13</v>
      </c>
      <c r="Q70">
        <f t="shared" si="6"/>
        <v>2.9325867193564119</v>
      </c>
      <c r="R70">
        <v>0.7</v>
      </c>
      <c r="S70">
        <f t="shared" si="7"/>
        <v>0.61749999999999972</v>
      </c>
    </row>
    <row r="71" spans="4:19" x14ac:dyDescent="0.25">
      <c r="D71">
        <v>14</v>
      </c>
      <c r="E71">
        <f t="shared" si="8"/>
        <v>2.9325867193564119</v>
      </c>
      <c r="F71">
        <v>0.7</v>
      </c>
      <c r="G71">
        <f t="shared" si="9"/>
        <v>0.61749999999999972</v>
      </c>
      <c r="P71">
        <v>14</v>
      </c>
      <c r="Q71">
        <f t="shared" si="6"/>
        <v>1.7326866856021377</v>
      </c>
      <c r="R71">
        <v>0.5</v>
      </c>
      <c r="S71">
        <f t="shared" si="7"/>
        <v>0.61749999999999972</v>
      </c>
    </row>
    <row r="72" spans="4:19" x14ac:dyDescent="0.25">
      <c r="D72">
        <v>15</v>
      </c>
      <c r="E72">
        <f t="shared" si="8"/>
        <v>2.9325867193564119</v>
      </c>
      <c r="F72">
        <v>0.7</v>
      </c>
      <c r="G72">
        <f t="shared" si="9"/>
        <v>0.61749999999999972</v>
      </c>
      <c r="P72">
        <v>15</v>
      </c>
      <c r="Q72">
        <f t="shared" si="6"/>
        <v>4.5182745064859171</v>
      </c>
      <c r="R72">
        <v>0.65</v>
      </c>
      <c r="S72">
        <f t="shared" si="7"/>
        <v>0.61749999999999972</v>
      </c>
    </row>
    <row r="73" spans="4:19" x14ac:dyDescent="0.25">
      <c r="D73">
        <v>16</v>
      </c>
      <c r="E73">
        <f t="shared" si="8"/>
        <v>2.9325867193564119</v>
      </c>
      <c r="F73">
        <v>0.7</v>
      </c>
      <c r="G73">
        <f t="shared" si="9"/>
        <v>0.61749999999999972</v>
      </c>
      <c r="P73">
        <v>16</v>
      </c>
      <c r="Q73">
        <f t="shared" si="6"/>
        <v>4.7803319828284971</v>
      </c>
      <c r="R73">
        <v>0.6</v>
      </c>
      <c r="S73">
        <f t="shared" si="7"/>
        <v>0.61749999999999972</v>
      </c>
    </row>
    <row r="74" spans="4:19" x14ac:dyDescent="0.25">
      <c r="D74">
        <v>17</v>
      </c>
      <c r="E74">
        <f t="shared" si="8"/>
        <v>2.9325867193564119</v>
      </c>
      <c r="F74">
        <v>0.7</v>
      </c>
      <c r="G74">
        <f t="shared" si="9"/>
        <v>0.61749999999999972</v>
      </c>
      <c r="P74">
        <v>17</v>
      </c>
      <c r="Q74">
        <f t="shared" si="6"/>
        <v>4.7803319828284971</v>
      </c>
      <c r="R74">
        <v>0.6</v>
      </c>
      <c r="S74">
        <f t="shared" si="7"/>
        <v>0.61749999999999972</v>
      </c>
    </row>
    <row r="75" spans="4:19" x14ac:dyDescent="0.25">
      <c r="D75">
        <v>18</v>
      </c>
      <c r="E75">
        <f t="shared" si="8"/>
        <v>2.9325867193564119</v>
      </c>
      <c r="F75">
        <v>0.7</v>
      </c>
      <c r="G75">
        <f t="shared" si="9"/>
        <v>0.61749999999999972</v>
      </c>
      <c r="P75">
        <v>18</v>
      </c>
      <c r="Q75">
        <f t="shared" si="6"/>
        <v>4.7803319828284971</v>
      </c>
      <c r="R75">
        <v>0.6</v>
      </c>
      <c r="S75">
        <f t="shared" si="7"/>
        <v>0.61749999999999972</v>
      </c>
    </row>
    <row r="76" spans="4:19" x14ac:dyDescent="0.25">
      <c r="D76">
        <v>19</v>
      </c>
      <c r="E76">
        <f t="shared" si="8"/>
        <v>2.9325867193564119</v>
      </c>
      <c r="F76">
        <v>0.7</v>
      </c>
      <c r="G76">
        <f t="shared" si="9"/>
        <v>0.61749999999999972</v>
      </c>
      <c r="P76">
        <v>19</v>
      </c>
      <c r="Q76">
        <f t="shared" si="6"/>
        <v>2.9325867193564119</v>
      </c>
      <c r="R76">
        <v>0.7</v>
      </c>
      <c r="S76">
        <f t="shared" si="7"/>
        <v>0.61749999999999972</v>
      </c>
    </row>
    <row r="77" spans="4:19" x14ac:dyDescent="0.25">
      <c r="D77">
        <v>20</v>
      </c>
      <c r="E77">
        <f t="shared" si="8"/>
        <v>2.9325867193564119</v>
      </c>
      <c r="F77">
        <v>0.7</v>
      </c>
      <c r="G77">
        <f t="shared" si="9"/>
        <v>0.61749999999999972</v>
      </c>
      <c r="P77">
        <v>20</v>
      </c>
      <c r="Q77">
        <f t="shared" si="6"/>
        <v>4.7803319828284971</v>
      </c>
      <c r="R77">
        <v>0.6</v>
      </c>
      <c r="S77">
        <f t="shared" si="7"/>
        <v>0.61749999999999972</v>
      </c>
    </row>
    <row r="80" spans="4:19" x14ac:dyDescent="0.25">
      <c r="D80" t="s">
        <v>15</v>
      </c>
      <c r="E80">
        <f>AVERAGE(F58:F77)</f>
        <v>0.61749999999999972</v>
      </c>
    </row>
    <row r="81" spans="4:5" x14ac:dyDescent="0.25">
      <c r="D81" t="s">
        <v>16</v>
      </c>
      <c r="E81">
        <f>_xlfn.STDEV.S(F58:F77)</f>
        <v>8.1555599375359125E-2</v>
      </c>
    </row>
  </sheetData>
  <sortState xmlns:xlrd2="http://schemas.microsoft.com/office/spreadsheetml/2017/richdata2" ref="P58:T77">
    <sortCondition ref="T58:T77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Benjamín Andrés Gómez Maturana</dc:creator>
  <cp:lastModifiedBy>Benjamín Andrés Gómez Maturana</cp:lastModifiedBy>
  <dcterms:created xsi:type="dcterms:W3CDTF">2024-04-07T02:23:00Z</dcterms:created>
  <dcterms:modified xsi:type="dcterms:W3CDTF">2024-04-13T20:07:00Z</dcterms:modified>
</cp:coreProperties>
</file>