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ri\Downloads\"/>
    </mc:Choice>
  </mc:AlternateContent>
  <xr:revisionPtr revIDLastSave="0" documentId="13_ncr:1_{B6943E87-EF5B-46AB-B17C-A6B274B54047}" xr6:coauthVersionLast="47" xr6:coauthVersionMax="47" xr10:uidLastSave="{00000000-0000-0000-0000-000000000000}"/>
  <bookViews>
    <workbookView xWindow="-108" yWindow="-108" windowWidth="23256" windowHeight="12456" activeTab="1" xr2:uid="{A15B3FEA-B764-184D-BC44-F828B0BB3928}"/>
  </bookViews>
  <sheets>
    <sheet name="Raw data" sheetId="6" r:id="rId1"/>
    <sheet name="Dashboard" sheetId="8" r:id="rId2"/>
  </sheets>
  <definedNames>
    <definedName name="_xlchart.v5.0" hidden="1">'Raw data'!$H$29:$H$33</definedName>
    <definedName name="_xlchart.v5.1" hidden="1">'Raw data'!$I$29:$I$33</definedName>
    <definedName name="CalendarYear">#REF!</definedName>
    <definedName name="ColumnTitleRegion1..H12.1">#REF!</definedName>
    <definedName name="ColumnTitleRegion1..H12.10">#REF!</definedName>
    <definedName name="ColumnTitleRegion1..H12.11">#REF!</definedName>
    <definedName name="ColumnTitleRegion1..H12.12">#REF!</definedName>
    <definedName name="ColumnTitleRegion1..H12.2">#REF!</definedName>
    <definedName name="ColumnTitleRegion1..H12.3">#REF!</definedName>
    <definedName name="ColumnTitleRegion1..H12.4">#REF!</definedName>
    <definedName name="ColumnTitleRegion1..H12.5">#REF!</definedName>
    <definedName name="ColumnTitleRegion1..H12.6">#REF!</definedName>
    <definedName name="ColumnTitleRegion1..H12.7">#REF!</definedName>
    <definedName name="ColumnTitleRegion1..H12.8">#REF!</definedName>
    <definedName name="ColumnTitleRegion1..H12.9">#REF!</definedName>
    <definedName name="ColumnTitleRegion2..C14.1">#REF!</definedName>
    <definedName name="ColumnTitleRegion2..C14.10">#REF!</definedName>
    <definedName name="ColumnTitleRegion2..C14.11">#REF!</definedName>
    <definedName name="ColumnTitleRegion2..C14.12">#REF!</definedName>
    <definedName name="ColumnTitleRegion2..C14.2">#REF!</definedName>
    <definedName name="ColumnTitleRegion2..C14.3">#REF!</definedName>
    <definedName name="ColumnTitleRegion2..C14.4">#REF!</definedName>
    <definedName name="ColumnTitleRegion2..C14.5">#REF!</definedName>
    <definedName name="ColumnTitleRegion2..C14.6">#REF!</definedName>
    <definedName name="ColumnTitleRegion2..C14.7">#REF!</definedName>
    <definedName name="ColumnTitleRegion2..C14.8">#REF!</definedName>
    <definedName name="ColumnTitleRegion2..C14.9">#REF!</definedName>
    <definedName name="DaysAndWeeks">{0,1,2,3,4,5,6} + {0;1;2;3;4;5}*7</definedName>
    <definedName name="WeekStart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8" l="1"/>
  <c r="H24" i="8"/>
  <c r="H23" i="8"/>
  <c r="H22" i="8"/>
  <c r="H21" i="8"/>
  <c r="H20" i="8"/>
  <c r="D19" i="8"/>
  <c r="E19" i="8" s="1"/>
  <c r="F19" i="8" s="1"/>
  <c r="F6" i="6"/>
  <c r="F7" i="6"/>
  <c r="F8" i="6"/>
  <c r="F9" i="6"/>
  <c r="F10" i="6"/>
  <c r="F11" i="6"/>
  <c r="D13" i="6"/>
  <c r="E13" i="6"/>
  <c r="E21" i="6"/>
  <c r="E23" i="6" s="1"/>
  <c r="J21" i="6"/>
  <c r="J23" i="6" s="1"/>
  <c r="I31" i="6"/>
  <c r="I32" i="6"/>
  <c r="I33" i="6"/>
</calcChain>
</file>

<file path=xl/sharedStrings.xml><?xml version="1.0" encoding="utf-8"?>
<sst xmlns="http://schemas.openxmlformats.org/spreadsheetml/2006/main" count="58" uniqueCount="50">
  <si>
    <t>Develop Solution</t>
  </si>
  <si>
    <t>Testing</t>
  </si>
  <si>
    <t>Implementation</t>
  </si>
  <si>
    <t>Start Date</t>
  </si>
  <si>
    <t>End Date</t>
  </si>
  <si>
    <t>Duration</t>
  </si>
  <si>
    <t>Client Onboarding</t>
  </si>
  <si>
    <t>Trend</t>
  </si>
  <si>
    <t>Spain</t>
  </si>
  <si>
    <t>France</t>
  </si>
  <si>
    <t>Germany</t>
  </si>
  <si>
    <t>Italy</t>
  </si>
  <si>
    <t>Austria</t>
  </si>
  <si>
    <t>Average</t>
  </si>
  <si>
    <t>Insert Score --&gt;</t>
  </si>
  <si>
    <t>Range</t>
  </si>
  <si>
    <t>Point</t>
  </si>
  <si>
    <t>Min</t>
  </si>
  <si>
    <t>Bad</t>
  </si>
  <si>
    <t>Good</t>
  </si>
  <si>
    <t>Max</t>
  </si>
  <si>
    <t>Budget</t>
  </si>
  <si>
    <t>Actual</t>
  </si>
  <si>
    <t>Office Space</t>
  </si>
  <si>
    <t>Marketing</t>
  </si>
  <si>
    <t>Budget vs. Actual Expenses</t>
  </si>
  <si>
    <t>Sales by Country ($ thousands)</t>
  </si>
  <si>
    <t>Portugal</t>
  </si>
  <si>
    <t>Reviews Score (%)</t>
  </si>
  <si>
    <t>Project Roadmap</t>
  </si>
  <si>
    <t>4m Growth</t>
  </si>
  <si>
    <t>Wages</t>
  </si>
  <si>
    <t>COGS</t>
  </si>
  <si>
    <t>Banking Fees</t>
  </si>
  <si>
    <t>Staff Turnover</t>
  </si>
  <si>
    <t>2022 Total</t>
  </si>
  <si>
    <t>New Hires</t>
  </si>
  <si>
    <t>Layoffs</t>
  </si>
  <si>
    <t>Departures</t>
  </si>
  <si>
    <t>2023 Total</t>
  </si>
  <si>
    <t>Monitoring</t>
  </si>
  <si>
    <t>Data Gathering</t>
  </si>
  <si>
    <t>Project Roadmap (Gantt Chart)</t>
  </si>
  <si>
    <t>Staff Turnover (Waterfall)</t>
  </si>
  <si>
    <t>Budget vs Actuals (Column Chart)</t>
  </si>
  <si>
    <t>Customer Satifaction Score (Gauge Chart)</t>
  </si>
  <si>
    <t>Employee Satisfaction Score (Gauge Chart)</t>
  </si>
  <si>
    <t>Raw Data -&gt;</t>
  </si>
  <si>
    <t>Satisfaction Scores</t>
  </si>
  <si>
    <t>Consulting Project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</si>
</sst>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2A3E6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2A3E68"/>
      <name val="Calibri"/>
      <family val="2"/>
      <scheme val="minor"/>
    </font>
    <font>
      <b/>
      <sz val="22"/>
      <color rgb="FF2A3E6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4" xfId="0" applyFont="1" applyBorder="1"/>
    <xf numFmtId="17" fontId="3" fillId="0" borderId="1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/>
    <xf numFmtId="1" fontId="0" fillId="0" borderId="0" xfId="0" applyNumberFormat="1" applyAlignment="1">
      <alignment horizontal="center"/>
    </xf>
    <xf numFmtId="9" fontId="0" fillId="0" borderId="0" xfId="1" applyFont="1"/>
    <xf numFmtId="0" fontId="5" fillId="0" borderId="4" xfId="0" applyFont="1" applyBorder="1"/>
    <xf numFmtId="9" fontId="4" fillId="4" borderId="3" xfId="1" applyFont="1" applyFill="1" applyBorder="1" applyAlignment="1">
      <alignment horizontal="center"/>
    </xf>
    <xf numFmtId="0" fontId="5" fillId="4" borderId="5" xfId="0" applyFont="1" applyFill="1" applyBorder="1"/>
    <xf numFmtId="0" fontId="8" fillId="0" borderId="4" xfId="0" applyFont="1" applyBorder="1"/>
    <xf numFmtId="0" fontId="9" fillId="0" borderId="4" xfId="0" applyFont="1" applyBorder="1"/>
    <xf numFmtId="0" fontId="4" fillId="0" borderId="2" xfId="0" applyFont="1" applyBorder="1" applyAlignment="1">
      <alignment horizontal="right"/>
    </xf>
    <xf numFmtId="0" fontId="10" fillId="0" borderId="4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0" fontId="11" fillId="0" borderId="0" xfId="0" applyFont="1" applyAlignment="1">
      <alignment horizontal="center"/>
    </xf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4">
    <cellStyle name="Hyperlink 2" xfId="3" xr:uid="{AC10F535-2BEC-3945-BAA7-42CB5BD53D9D}"/>
    <cellStyle name="Normal" xfId="0" builtinId="0"/>
    <cellStyle name="Normal 2" xfId="2" xr:uid="{5D9FDD35-9A51-6343-9208-B4DABC659E87}"/>
    <cellStyle name="Percent" xfId="1" builtinId="5"/>
  </cellStyles>
  <dxfs count="0"/>
  <tableStyles count="0" defaultTableStyle="TableStyleMedium2" defaultPivotStyle="PivotStyleLight16"/>
  <colors>
    <mruColors>
      <color rgb="FF2A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'Raw data'!$C$6:$C$11</c:f>
              <c:strCache>
                <c:ptCount val="6"/>
                <c:pt idx="0">
                  <c:v>Client Onboarding</c:v>
                </c:pt>
                <c:pt idx="1">
                  <c:v>Data Gathering</c:v>
                </c:pt>
                <c:pt idx="2">
                  <c:v>Develop Solution</c:v>
                </c:pt>
                <c:pt idx="3">
                  <c:v>Testing</c:v>
                </c:pt>
                <c:pt idx="4">
                  <c:v>Implementation</c:v>
                </c:pt>
                <c:pt idx="5">
                  <c:v>Monitoring</c:v>
                </c:pt>
              </c:strCache>
            </c:strRef>
          </c:cat>
          <c:val>
            <c:numRef>
              <c:f>'Raw data'!$D$6:$D$11</c:f>
              <c:numCache>
                <c:formatCode>m/d/yyyy</c:formatCode>
                <c:ptCount val="6"/>
                <c:pt idx="0">
                  <c:v>44805</c:v>
                </c:pt>
                <c:pt idx="1">
                  <c:v>44808</c:v>
                </c:pt>
                <c:pt idx="2">
                  <c:v>44818</c:v>
                </c:pt>
                <c:pt idx="3">
                  <c:v>44838</c:v>
                </c:pt>
                <c:pt idx="4">
                  <c:v>44843</c:v>
                </c:pt>
                <c:pt idx="5">
                  <c:v>44848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8-442D-BD49-8AE417F0C202}"/>
            </c:ext>
          </c:extLst>
        </c:ser>
        <c:ser>
          <c:idx val="1"/>
          <c:order val="1"/>
          <c:tx>
            <c:strRef>
              <c:f>'Raw data'!$F$5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data'!$C$6:$C$11</c:f>
              <c:strCache>
                <c:ptCount val="6"/>
                <c:pt idx="0">
                  <c:v>Client Onboarding</c:v>
                </c:pt>
                <c:pt idx="1">
                  <c:v>Data Gathering</c:v>
                </c:pt>
                <c:pt idx="2">
                  <c:v>Develop Solution</c:v>
                </c:pt>
                <c:pt idx="3">
                  <c:v>Testing</c:v>
                </c:pt>
                <c:pt idx="4">
                  <c:v>Implementation</c:v>
                </c:pt>
                <c:pt idx="5">
                  <c:v>Monitoring</c:v>
                </c:pt>
              </c:strCache>
            </c:strRef>
          </c:cat>
          <c:val>
            <c:numRef>
              <c:f>'Raw data'!$F$6:$F$11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18-442D-BD49-8AE417F0C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2545135"/>
        <c:axId val="1808648975"/>
      </c:barChart>
      <c:catAx>
        <c:axId val="1082545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648975"/>
        <c:crosses val="autoZero"/>
        <c:auto val="1"/>
        <c:lblAlgn val="ctr"/>
        <c:lblOffset val="100"/>
        <c:noMultiLvlLbl val="0"/>
      </c:catAx>
      <c:valAx>
        <c:axId val="1808648975"/>
        <c:scaling>
          <c:orientation val="minMax"/>
          <c:max val="44855"/>
          <c:min val="448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54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97-43E7-BBA7-F9F1608E60C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97-43E7-BBA7-F9F1608E60CE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497-43E7-BBA7-F9F1608E60CE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497-43E7-BBA7-F9F1608E60CE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497-43E7-BBA7-F9F1608E60CE}"/>
              </c:ext>
            </c:extLst>
          </c:dPt>
          <c:val>
            <c:numRef>
              <c:f>'Raw data'!$D$21:$D$25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97-43E7-BBA7-F9F1608E6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strRef>
              <c:f>'Raw data'!$E$20</c:f>
              <c:strCache>
                <c:ptCount val="1"/>
                <c:pt idx="0">
                  <c:v>Point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497-43E7-BBA7-F9F1608E60CE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497-43E7-BBA7-F9F1608E60CE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497-43E7-BBA7-F9F1608E60CE}"/>
              </c:ext>
            </c:extLst>
          </c:dPt>
          <c:dLbls>
            <c:dLbl>
              <c:idx val="1"/>
              <c:tx>
                <c:strRef>
                  <c:f>'Raw data'!$E$18</c:f>
                  <c:strCache>
                    <c:ptCount val="1"/>
                    <c:pt idx="0">
                      <c:v>60%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{3129D6BE-AD76-4E35-9A8D-EF7110AC7431}</c15:txfldGUID>
                      <c15:f>'Raw data'!$E$18</c15:f>
                      <c15:dlblFieldTableCache>
                        <c:ptCount val="1"/>
                        <c:pt idx="0">
                          <c:v>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0497-43E7-BBA7-F9F1608E60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'Raw data'!$E$21:$E$23</c:f>
              <c:numCache>
                <c:formatCode>0%</c:formatCode>
                <c:ptCount val="3"/>
                <c:pt idx="0">
                  <c:v>0.6</c:v>
                </c:pt>
                <c:pt idx="1">
                  <c:v>0.02</c:v>
                </c:pt>
                <c:pt idx="2" formatCode="0.00%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497-43E7-BBA7-F9F1608E6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A4-4C88-9551-352511F389F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A4-4C88-9551-352511F389F3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A4-4C88-9551-352511F389F3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A4-4C88-9551-352511F389F3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0A4-4C88-9551-352511F389F3}"/>
              </c:ext>
            </c:extLst>
          </c:dPt>
          <c:val>
            <c:numRef>
              <c:f>'Raw data'!$I$21:$I$25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A4-4C88-9551-352511F3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strRef>
              <c:f>'Raw data'!$J$20</c:f>
              <c:strCache>
                <c:ptCount val="1"/>
                <c:pt idx="0">
                  <c:v>Point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0A4-4C88-9551-352511F389F3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0A4-4C88-9551-352511F389F3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0A4-4C88-9551-352511F389F3}"/>
              </c:ext>
            </c:extLst>
          </c:dPt>
          <c:dLbls>
            <c:dLbl>
              <c:idx val="1"/>
              <c:tx>
                <c:strRef>
                  <c:f>'Raw data'!$J$18</c:f>
                  <c:strCache>
                    <c:ptCount val="1"/>
                    <c:pt idx="0">
                      <c:v>45%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{141B3C5D-429B-48A6-8A96-FE90E3B30A0D}</c15:txfldGUID>
                      <c15:f>'Raw data'!$J$18</c15:f>
                      <c15:dlblFieldTableCache>
                        <c:ptCount val="1"/>
                        <c:pt idx="0">
                          <c:v>45%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20A4-4C88-9551-352511F389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'Raw data'!$J$21:$J$23</c:f>
              <c:numCache>
                <c:formatCode>0%</c:formatCode>
                <c:ptCount val="3"/>
                <c:pt idx="0">
                  <c:v>0.45</c:v>
                </c:pt>
                <c:pt idx="1">
                  <c:v>0.02</c:v>
                </c:pt>
                <c:pt idx="2" formatCode="0.00%">
                  <c:v>1.53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A4-4C88-9551-352511F3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data'!$D$28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'Raw data'!$C$29:$C$33</c:f>
              <c:strCache>
                <c:ptCount val="5"/>
                <c:pt idx="0">
                  <c:v>Wages</c:v>
                </c:pt>
                <c:pt idx="1">
                  <c:v>Office Space</c:v>
                </c:pt>
                <c:pt idx="2">
                  <c:v>Marketing</c:v>
                </c:pt>
                <c:pt idx="3">
                  <c:v>COGS</c:v>
                </c:pt>
                <c:pt idx="4">
                  <c:v>Banking Fees</c:v>
                </c:pt>
              </c:strCache>
            </c:strRef>
          </c:cat>
          <c:val>
            <c:numRef>
              <c:f>'Raw data'!$D$29:$D$33</c:f>
              <c:numCache>
                <c:formatCode>General</c:formatCode>
                <c:ptCount val="5"/>
                <c:pt idx="0">
                  <c:v>450</c:v>
                </c:pt>
                <c:pt idx="1">
                  <c:v>111</c:v>
                </c:pt>
                <c:pt idx="2">
                  <c:v>305</c:v>
                </c:pt>
                <c:pt idx="3">
                  <c:v>240</c:v>
                </c:pt>
                <c:pt idx="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F-445B-AECA-B901178CB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09455920"/>
        <c:axId val="209452560"/>
      </c:barChart>
      <c:barChart>
        <c:barDir val="col"/>
        <c:grouping val="clustered"/>
        <c:varyColors val="0"/>
        <c:ser>
          <c:idx val="1"/>
          <c:order val="1"/>
          <c:tx>
            <c:strRef>
              <c:f>'Raw data'!$E$28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'Raw data'!$C$29:$C$33</c:f>
              <c:strCache>
                <c:ptCount val="5"/>
                <c:pt idx="0">
                  <c:v>Wages</c:v>
                </c:pt>
                <c:pt idx="1">
                  <c:v>Office Space</c:v>
                </c:pt>
                <c:pt idx="2">
                  <c:v>Marketing</c:v>
                </c:pt>
                <c:pt idx="3">
                  <c:v>COGS</c:v>
                </c:pt>
                <c:pt idx="4">
                  <c:v>Banking Fees</c:v>
                </c:pt>
              </c:strCache>
            </c:strRef>
          </c:cat>
          <c:val>
            <c:numRef>
              <c:f>'Raw data'!$E$29:$E$33</c:f>
              <c:numCache>
                <c:formatCode>General</c:formatCode>
                <c:ptCount val="5"/>
                <c:pt idx="0">
                  <c:v>360</c:v>
                </c:pt>
                <c:pt idx="1">
                  <c:v>50</c:v>
                </c:pt>
                <c:pt idx="2">
                  <c:v>425</c:v>
                </c:pt>
                <c:pt idx="3">
                  <c:v>195</c:v>
                </c:pt>
                <c:pt idx="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F-445B-AECA-B901178CB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05648"/>
        <c:axId val="2104208"/>
      </c:barChart>
      <c:catAx>
        <c:axId val="20945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2560"/>
        <c:crosses val="autoZero"/>
        <c:auto val="1"/>
        <c:lblAlgn val="ctr"/>
        <c:lblOffset val="100"/>
        <c:noMultiLvlLbl val="0"/>
      </c:catAx>
      <c:valAx>
        <c:axId val="20945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5920"/>
        <c:crosses val="autoZero"/>
        <c:crossBetween val="between"/>
      </c:valAx>
      <c:valAx>
        <c:axId val="2104208"/>
        <c:scaling>
          <c:orientation val="minMax"/>
          <c:max val="500"/>
        </c:scaling>
        <c:delete val="1"/>
        <c:axPos val="r"/>
        <c:numFmt formatCode="General" sourceLinked="1"/>
        <c:majorTickMark val="out"/>
        <c:minorTickMark val="none"/>
        <c:tickLblPos val="nextTo"/>
        <c:crossAx val="2105648"/>
        <c:crosses val="max"/>
        <c:crossBetween val="between"/>
      </c:valAx>
      <c:catAx>
        <c:axId val="210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4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</cx:strDim>
      <cx:numDim type="val">
        <cx:f>_xlchart.v5.1</cx:f>
      </cx:numDim>
    </cx:data>
  </cx:chartData>
  <cx:chart>
    <cx:plotArea>
      <cx:plotAreaRegion>
        <cx:series layoutId="waterfall" uniqueId="{38F71A1D-E979-43E6-BC32-18263A425CE6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noFill/>
    </a:ln>
  </cx:spPr>
  <cx:fmtOvrs>
    <cx:fmtOvr idx="1">
      <cx:spPr>
        <a:solidFill>
          <a:srgbClr val="FF0000"/>
        </a:solidFill>
      </cx:spPr>
    </cx:fmtOvr>
    <cx:fmtOvr idx="0">
      <cx:spPr>
        <a:solidFill>
          <a:srgbClr val="00B050"/>
        </a:solidFill>
      </cx:spPr>
    </cx:fmtOvr>
  </cx:fmtOvr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17</xdr:row>
      <xdr:rowOff>33048</xdr:rowOff>
    </xdr:from>
    <xdr:to>
      <xdr:col>11</xdr:col>
      <xdr:colOff>632460</xdr:colOff>
      <xdr:row>18</xdr:row>
      <xdr:rowOff>40668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452897-6289-424E-B351-C60092B9A182}"/>
            </a:ext>
          </a:extLst>
        </xdr:cNvPr>
        <xdr:cNvSpPr txBox="1"/>
      </xdr:nvSpPr>
      <xdr:spPr>
        <a:xfrm>
          <a:off x="6042660" y="3576348"/>
          <a:ext cx="19659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Customer Satisfaction Score</a:t>
          </a:r>
        </a:p>
      </xdr:txBody>
    </xdr:sp>
    <xdr:clientData/>
  </xdr:twoCellAnchor>
  <xdr:twoCellAnchor>
    <xdr:from>
      <xdr:col>12</xdr:col>
      <xdr:colOff>76200</xdr:colOff>
      <xdr:row>17</xdr:row>
      <xdr:rowOff>38100</xdr:rowOff>
    </xdr:from>
    <xdr:to>
      <xdr:col>15</xdr:col>
      <xdr:colOff>30480</xdr:colOff>
      <xdr:row>18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2AAAA8-3401-45AA-BEDE-D8CE66FE6A44}"/>
            </a:ext>
          </a:extLst>
        </xdr:cNvPr>
        <xdr:cNvSpPr txBox="1"/>
      </xdr:nvSpPr>
      <xdr:spPr>
        <a:xfrm>
          <a:off x="8122920" y="3581400"/>
          <a:ext cx="196596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Employee Satisfaction</a:t>
          </a:r>
          <a:r>
            <a:rPr lang="en-GB" sz="1100" b="1" baseline="0"/>
            <a:t> Score</a:t>
          </a:r>
          <a:endParaRPr lang="en-GB" sz="1100" b="1"/>
        </a:p>
      </xdr:txBody>
    </xdr:sp>
    <xdr:clientData/>
  </xdr:twoCellAnchor>
  <xdr:twoCellAnchor>
    <xdr:from>
      <xdr:col>1</xdr:col>
      <xdr:colOff>58615</xdr:colOff>
      <xdr:row>4</xdr:row>
      <xdr:rowOff>81225</xdr:rowOff>
    </xdr:from>
    <xdr:to>
      <xdr:col>14</xdr:col>
      <xdr:colOff>644769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08BD0B-32DE-429C-A428-678554410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350520</xdr:colOff>
      <xdr:row>18</xdr:row>
      <xdr:rowOff>76200</xdr:rowOff>
    </xdr:from>
    <xdr:to>
      <xdr:col>13</xdr:col>
      <xdr:colOff>495300</xdr:colOff>
      <xdr:row>31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B2C30E-E42B-49BB-AE81-479BC3FE6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594360</xdr:colOff>
      <xdr:row>18</xdr:row>
      <xdr:rowOff>129540</xdr:rowOff>
    </xdr:from>
    <xdr:to>
      <xdr:col>16</xdr:col>
      <xdr:colOff>640080</xdr:colOff>
      <xdr:row>31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216D84-EE23-44C5-9EFF-8B8266299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22860</xdr:colOff>
      <xdr:row>28</xdr:row>
      <xdr:rowOff>68580</xdr:rowOff>
    </xdr:from>
    <xdr:to>
      <xdr:col>8</xdr:col>
      <xdr:colOff>7620</xdr:colOff>
      <xdr:row>42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BBD6F0-7FE4-41F4-9C1A-B4855E526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28</xdr:row>
      <xdr:rowOff>121920</xdr:rowOff>
    </xdr:from>
    <xdr:to>
      <xdr:col>14</xdr:col>
      <xdr:colOff>655320</xdr:colOff>
      <xdr:row>42</xdr:row>
      <xdr:rowOff>91440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C4512F0-1460-4A6B-BBFE-678D9EF819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5040" y="5844540"/>
              <a:ext cx="40081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3621-7A7D-414F-AEC3-D2B91D4CBBC6}">
  <dimension ref="B2:K33"/>
  <sheetViews>
    <sheetView showGridLines="0" zoomScale="91" zoomScaleNormal="70" workbookViewId="0">
      <selection activeCell="H29" sqref="H29:I33"/>
    </sheetView>
  </sheetViews>
  <sheetFormatPr defaultColWidth="8.796875" defaultRowHeight="15.6" x14ac:dyDescent="0.3"/>
  <cols>
    <col min="3" max="3" width="15.19921875" customWidth="1"/>
    <col min="4" max="4" width="10.69921875" bestFit="1" customWidth="1"/>
    <col min="5" max="5" width="10.5" bestFit="1" customWidth="1"/>
    <col min="6" max="7" width="8.796875" customWidth="1"/>
    <col min="8" max="8" width="9.69921875" customWidth="1"/>
    <col min="9" max="11" width="8.796875" customWidth="1"/>
  </cols>
  <sheetData>
    <row r="2" spans="2:11" ht="18.600000000000001" thickBot="1" x14ac:dyDescent="0.4">
      <c r="B2" s="16" t="s">
        <v>47</v>
      </c>
      <c r="C2" s="15"/>
      <c r="D2" s="12"/>
      <c r="E2" s="12"/>
      <c r="F2" s="12"/>
      <c r="G2" s="12"/>
      <c r="H2" s="12"/>
      <c r="I2" s="12"/>
      <c r="J2" s="12"/>
      <c r="K2" s="12"/>
    </row>
    <row r="4" spans="2:11" x14ac:dyDescent="0.3">
      <c r="C4" s="28" t="s">
        <v>42</v>
      </c>
      <c r="D4" s="28"/>
      <c r="E4" s="28"/>
      <c r="F4" s="28"/>
    </row>
    <row r="5" spans="2:11" x14ac:dyDescent="0.3">
      <c r="D5" s="21" t="s">
        <v>3</v>
      </c>
      <c r="E5" s="21" t="s">
        <v>4</v>
      </c>
      <c r="F5" s="21" t="s">
        <v>5</v>
      </c>
    </row>
    <row r="6" spans="2:11" x14ac:dyDescent="0.3">
      <c r="C6" t="s">
        <v>6</v>
      </c>
      <c r="D6" s="19">
        <v>44805</v>
      </c>
      <c r="E6" s="19">
        <v>44808</v>
      </c>
      <c r="F6" s="20">
        <f t="shared" ref="F6:F11" si="0">E6-D6</f>
        <v>3</v>
      </c>
    </row>
    <row r="7" spans="2:11" x14ac:dyDescent="0.3">
      <c r="C7" t="s">
        <v>41</v>
      </c>
      <c r="D7" s="19">
        <v>44808</v>
      </c>
      <c r="E7" s="19">
        <v>44818</v>
      </c>
      <c r="F7" s="20">
        <f t="shared" si="0"/>
        <v>10</v>
      </c>
    </row>
    <row r="8" spans="2:11" x14ac:dyDescent="0.3">
      <c r="C8" t="s">
        <v>0</v>
      </c>
      <c r="D8" s="19">
        <v>44818</v>
      </c>
      <c r="E8" s="19">
        <v>44838</v>
      </c>
      <c r="F8" s="20">
        <f t="shared" si="0"/>
        <v>20</v>
      </c>
    </row>
    <row r="9" spans="2:11" x14ac:dyDescent="0.3">
      <c r="C9" t="s">
        <v>1</v>
      </c>
      <c r="D9" s="19">
        <v>44838</v>
      </c>
      <c r="E9" s="19">
        <v>44843</v>
      </c>
      <c r="F9" s="20">
        <f t="shared" si="0"/>
        <v>5</v>
      </c>
    </row>
    <row r="10" spans="2:11" x14ac:dyDescent="0.3">
      <c r="C10" t="s">
        <v>2</v>
      </c>
      <c r="D10" s="19">
        <v>44843</v>
      </c>
      <c r="E10" s="19">
        <v>44848</v>
      </c>
      <c r="F10" s="20">
        <f t="shared" si="0"/>
        <v>5</v>
      </c>
    </row>
    <row r="11" spans="2:11" x14ac:dyDescent="0.3">
      <c r="C11" t="s">
        <v>40</v>
      </c>
      <c r="D11" s="19">
        <v>44848</v>
      </c>
      <c r="E11" s="19">
        <v>44855</v>
      </c>
      <c r="F11" s="20">
        <f t="shared" si="0"/>
        <v>7</v>
      </c>
    </row>
    <row r="13" spans="2:11" x14ac:dyDescent="0.3">
      <c r="D13" s="26">
        <f>D6</f>
        <v>44805</v>
      </c>
      <c r="E13" s="26">
        <f>E11</f>
        <v>44855</v>
      </c>
    </row>
    <row r="16" spans="2:11" x14ac:dyDescent="0.3">
      <c r="C16" s="28" t="s">
        <v>45</v>
      </c>
      <c r="D16" s="28"/>
      <c r="E16" s="28"/>
      <c r="F16" s="28"/>
      <c r="H16" s="28" t="s">
        <v>46</v>
      </c>
      <c r="I16" s="28" t="s">
        <v>28</v>
      </c>
      <c r="J16" s="28"/>
      <c r="K16" s="28"/>
    </row>
    <row r="17" spans="2:11" x14ac:dyDescent="0.3">
      <c r="B17" s="8"/>
      <c r="C17" s="9"/>
      <c r="D17" s="9"/>
      <c r="E17" s="9"/>
      <c r="F17" s="9"/>
      <c r="G17" s="8"/>
      <c r="H17" s="9"/>
      <c r="I17" s="9"/>
      <c r="J17" s="9"/>
      <c r="K17" s="9"/>
    </row>
    <row r="18" spans="2:11" s="8" customFormat="1" ht="15" customHeight="1" x14ac:dyDescent="0.3">
      <c r="B18"/>
      <c r="C18" s="4" t="s">
        <v>14</v>
      </c>
      <c r="D18" s="17"/>
      <c r="E18" s="13">
        <v>0.6</v>
      </c>
      <c r="F18" s="3"/>
      <c r="G18"/>
      <c r="H18" s="4" t="s">
        <v>14</v>
      </c>
      <c r="I18" s="17"/>
      <c r="J18" s="13">
        <v>0.45</v>
      </c>
      <c r="K18" s="3"/>
    </row>
    <row r="19" spans="2:11" x14ac:dyDescent="0.3">
      <c r="C19" s="3"/>
      <c r="D19" s="3"/>
      <c r="E19" s="3"/>
      <c r="F19" s="3"/>
      <c r="H19" s="3"/>
      <c r="I19" s="3"/>
      <c r="J19" s="3"/>
      <c r="K19" s="3"/>
    </row>
    <row r="20" spans="2:11" x14ac:dyDescent="0.3">
      <c r="D20" s="25" t="s">
        <v>15</v>
      </c>
      <c r="E20" s="25" t="s">
        <v>16</v>
      </c>
      <c r="I20" s="25" t="s">
        <v>15</v>
      </c>
      <c r="J20" s="25" t="s">
        <v>16</v>
      </c>
    </row>
    <row r="21" spans="2:11" x14ac:dyDescent="0.3">
      <c r="C21" s="22" t="s">
        <v>17</v>
      </c>
      <c r="D21" s="23">
        <v>0</v>
      </c>
      <c r="E21" s="23">
        <f>E18</f>
        <v>0.6</v>
      </c>
      <c r="H21" s="22" t="s">
        <v>17</v>
      </c>
      <c r="I21" s="23">
        <v>0</v>
      </c>
      <c r="J21" s="23">
        <f>J18</f>
        <v>0.45</v>
      </c>
    </row>
    <row r="22" spans="2:11" x14ac:dyDescent="0.3">
      <c r="C22" s="22" t="s">
        <v>18</v>
      </c>
      <c r="D22" s="23">
        <v>0.25</v>
      </c>
      <c r="E22" s="23">
        <v>0.02</v>
      </c>
      <c r="H22" s="22" t="s">
        <v>18</v>
      </c>
      <c r="I22" s="23">
        <v>0.25</v>
      </c>
      <c r="J22" s="23">
        <v>0.02</v>
      </c>
    </row>
    <row r="23" spans="2:11" x14ac:dyDescent="0.3">
      <c r="C23" s="22" t="s">
        <v>13</v>
      </c>
      <c r="D23" s="23">
        <v>0.5</v>
      </c>
      <c r="E23" s="24">
        <f>200%-E21-E22</f>
        <v>1.38</v>
      </c>
      <c r="H23" s="22" t="s">
        <v>13</v>
      </c>
      <c r="I23" s="23">
        <v>0.5</v>
      </c>
      <c r="J23" s="24">
        <f>200%-J21-J22</f>
        <v>1.53</v>
      </c>
    </row>
    <row r="24" spans="2:11" x14ac:dyDescent="0.3">
      <c r="C24" s="22" t="s">
        <v>19</v>
      </c>
      <c r="D24" s="23">
        <v>0.25</v>
      </c>
      <c r="H24" s="22" t="s">
        <v>19</v>
      </c>
      <c r="I24" s="23">
        <v>0.25</v>
      </c>
    </row>
    <row r="25" spans="2:11" x14ac:dyDescent="0.3">
      <c r="C25" s="22" t="s">
        <v>20</v>
      </c>
      <c r="D25" s="23">
        <v>1</v>
      </c>
      <c r="H25" s="22" t="s">
        <v>20</v>
      </c>
      <c r="I25" s="23">
        <v>1</v>
      </c>
    </row>
    <row r="27" spans="2:11" x14ac:dyDescent="0.3">
      <c r="C27" s="28" t="s">
        <v>44</v>
      </c>
      <c r="D27" s="28"/>
      <c r="E27" s="28"/>
      <c r="F27" s="28"/>
      <c r="H27" s="28" t="s">
        <v>43</v>
      </c>
      <c r="I27" s="28"/>
      <c r="J27" s="28"/>
      <c r="K27" s="28"/>
    </row>
    <row r="28" spans="2:11" x14ac:dyDescent="0.3">
      <c r="D28" s="25" t="s">
        <v>21</v>
      </c>
      <c r="E28" s="25" t="s">
        <v>22</v>
      </c>
    </row>
    <row r="29" spans="2:11" x14ac:dyDescent="0.3">
      <c r="C29" s="22" t="s">
        <v>31</v>
      </c>
      <c r="D29">
        <v>450</v>
      </c>
      <c r="E29">
        <v>360</v>
      </c>
      <c r="H29" t="s">
        <v>35</v>
      </c>
      <c r="I29">
        <v>500</v>
      </c>
    </row>
    <row r="30" spans="2:11" x14ac:dyDescent="0.3">
      <c r="C30" s="22" t="s">
        <v>23</v>
      </c>
      <c r="D30">
        <v>111</v>
      </c>
      <c r="E30">
        <v>50</v>
      </c>
      <c r="H30" t="s">
        <v>36</v>
      </c>
      <c r="I30">
        <v>120</v>
      </c>
    </row>
    <row r="31" spans="2:11" x14ac:dyDescent="0.3">
      <c r="C31" s="22" t="s">
        <v>24</v>
      </c>
      <c r="D31">
        <v>305</v>
      </c>
      <c r="E31">
        <v>425</v>
      </c>
      <c r="H31" t="s">
        <v>37</v>
      </c>
      <c r="I31">
        <f>-45</f>
        <v>-45</v>
      </c>
    </row>
    <row r="32" spans="2:11" x14ac:dyDescent="0.3">
      <c r="C32" s="22" t="s">
        <v>32</v>
      </c>
      <c r="D32">
        <v>240</v>
      </c>
      <c r="E32">
        <v>195</v>
      </c>
      <c r="H32" t="s">
        <v>38</v>
      </c>
      <c r="I32">
        <f>-248</f>
        <v>-248</v>
      </c>
    </row>
    <row r="33" spans="3:9" x14ac:dyDescent="0.3">
      <c r="C33" s="22" t="s">
        <v>33</v>
      </c>
      <c r="D33">
        <v>145</v>
      </c>
      <c r="E33">
        <v>160</v>
      </c>
      <c r="H33" s="14" t="s">
        <v>39</v>
      </c>
      <c r="I33" s="14">
        <f>SUM(I29:I32)</f>
        <v>327</v>
      </c>
    </row>
  </sheetData>
  <mergeCells count="5">
    <mergeCell ref="H16:K16"/>
    <mergeCell ref="H27:K27"/>
    <mergeCell ref="C27:F27"/>
    <mergeCell ref="C4:F4"/>
    <mergeCell ref="C16:F16"/>
  </mergeCells>
  <dataValidations count="1">
    <dataValidation type="decimal" allowBlank="1" showInputMessage="1" showErrorMessage="1" sqref="E18:F18 J18:K18" xr:uid="{50F3DB00-790A-47C5-9D5C-6DEC891739B0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3627-BF49-44A5-88BF-2A0566B34EA4}">
  <dimension ref="B2:O28"/>
  <sheetViews>
    <sheetView showGridLines="0" tabSelected="1" workbookViewId="0">
      <selection activeCell="Q8" sqref="Q8"/>
    </sheetView>
  </sheetViews>
  <sheetFormatPr defaultRowHeight="15.6" x14ac:dyDescent="0.3"/>
  <sheetData>
    <row r="2" spans="2:15" ht="29.4" thickBot="1" x14ac:dyDescent="0.6">
      <c r="B2" s="18" t="s">
        <v>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2:15" x14ac:dyDescent="0.3">
      <c r="B4" s="27" t="s">
        <v>29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17" spans="2:15" x14ac:dyDescent="0.3">
      <c r="B17" s="27" t="s">
        <v>26</v>
      </c>
      <c r="C17" s="27"/>
      <c r="D17" s="27"/>
      <c r="E17" s="27"/>
      <c r="F17" s="27"/>
      <c r="G17" s="27"/>
      <c r="H17" s="27"/>
      <c r="J17" s="27" t="s">
        <v>48</v>
      </c>
      <c r="K17" s="27"/>
      <c r="L17" s="27"/>
      <c r="M17" s="27"/>
      <c r="N17" s="27"/>
      <c r="O17" s="27"/>
    </row>
    <row r="18" spans="2:15" x14ac:dyDescent="0.3">
      <c r="B18" s="7"/>
      <c r="C18" s="7"/>
      <c r="D18" s="7"/>
      <c r="E18" s="7"/>
      <c r="F18" s="7"/>
      <c r="G18" s="7"/>
      <c r="H18" s="7"/>
      <c r="I18" s="8"/>
      <c r="J18" s="7"/>
      <c r="K18" s="7"/>
      <c r="L18" s="7"/>
      <c r="M18" s="7"/>
      <c r="N18" s="7"/>
      <c r="O18" s="7"/>
    </row>
    <row r="19" spans="2:15" x14ac:dyDescent="0.3">
      <c r="C19" s="6">
        <v>44805</v>
      </c>
      <c r="D19" s="6">
        <f>EDATE(C19,1)</f>
        <v>44835</v>
      </c>
      <c r="E19" s="6">
        <f>EDATE(D19,1)</f>
        <v>44866</v>
      </c>
      <c r="F19" s="6">
        <f>EDATE(E19,1)</f>
        <v>44896</v>
      </c>
      <c r="G19" s="1" t="s">
        <v>7</v>
      </c>
      <c r="H19" s="1" t="s">
        <v>30</v>
      </c>
    </row>
    <row r="20" spans="2:15" x14ac:dyDescent="0.3">
      <c r="B20" s="2" t="s">
        <v>8</v>
      </c>
      <c r="C20" s="10">
        <v>145.97</v>
      </c>
      <c r="D20" s="10">
        <v>140.45400000000001</v>
      </c>
      <c r="E20" s="10">
        <v>137.15</v>
      </c>
      <c r="F20" s="10">
        <v>175.584</v>
      </c>
      <c r="G20" s="11"/>
      <c r="H20" s="11">
        <f t="shared" ref="H20:H25" si="0">F20/C20-1</f>
        <v>0.20287730355552513</v>
      </c>
    </row>
    <row r="21" spans="2:15" x14ac:dyDescent="0.3">
      <c r="B21" s="2" t="s">
        <v>9</v>
      </c>
      <c r="C21" s="10">
        <v>21.231999999999999</v>
      </c>
      <c r="D21" s="10">
        <v>16.906500000000001</v>
      </c>
      <c r="E21" s="10">
        <v>13.715000000000002</v>
      </c>
      <c r="F21" s="10">
        <v>14</v>
      </c>
      <c r="G21" s="11"/>
      <c r="H21" s="11">
        <f t="shared" si="0"/>
        <v>-0.34061793519216277</v>
      </c>
    </row>
    <row r="22" spans="2:15" x14ac:dyDescent="0.3">
      <c r="B22" s="2" t="s">
        <v>10</v>
      </c>
      <c r="C22" s="10">
        <v>23.885999999999996</v>
      </c>
      <c r="D22" s="10">
        <v>23.929200000000002</v>
      </c>
      <c r="E22" s="10">
        <v>24.687000000000001</v>
      </c>
      <c r="F22" s="10">
        <v>12</v>
      </c>
      <c r="G22" s="11"/>
      <c r="H22" s="11">
        <f t="shared" si="0"/>
        <v>-0.49761366490831438</v>
      </c>
    </row>
    <row r="23" spans="2:15" x14ac:dyDescent="0.3">
      <c r="B23" s="2" t="s">
        <v>11</v>
      </c>
      <c r="C23" s="10">
        <v>29</v>
      </c>
      <c r="D23" s="10">
        <v>42.916500000000006</v>
      </c>
      <c r="E23" s="10">
        <v>48.002499999999998</v>
      </c>
      <c r="F23" s="10">
        <v>66.575599999999994</v>
      </c>
      <c r="G23" s="11"/>
      <c r="H23" s="11">
        <f t="shared" si="0"/>
        <v>1.2957103448275862</v>
      </c>
    </row>
    <row r="24" spans="2:15" x14ac:dyDescent="0.3">
      <c r="B24" s="2" t="s">
        <v>12</v>
      </c>
      <c r="C24" s="10">
        <v>33.440399999999997</v>
      </c>
      <c r="D24" s="10">
        <v>35.893800000000006</v>
      </c>
      <c r="E24" s="10">
        <v>50.745500000000014</v>
      </c>
      <c r="F24" s="10">
        <v>75.720600000000033</v>
      </c>
      <c r="G24" s="11"/>
      <c r="H24" s="11">
        <f t="shared" si="0"/>
        <v>1.2643449241037801</v>
      </c>
    </row>
    <row r="25" spans="2:15" x14ac:dyDescent="0.3">
      <c r="B25" s="2" t="s">
        <v>27</v>
      </c>
      <c r="C25" s="10">
        <v>43</v>
      </c>
      <c r="D25" s="10">
        <v>89</v>
      </c>
      <c r="E25" s="10">
        <v>66</v>
      </c>
      <c r="F25" s="10">
        <v>44</v>
      </c>
      <c r="G25" s="11"/>
      <c r="H25" s="11">
        <f t="shared" si="0"/>
        <v>2.3255813953488413E-2</v>
      </c>
    </row>
    <row r="28" spans="2:15" x14ac:dyDescent="0.3">
      <c r="B28" s="27" t="s">
        <v>25</v>
      </c>
      <c r="C28" s="27"/>
      <c r="D28" s="27"/>
      <c r="E28" s="27"/>
      <c r="F28" s="27"/>
      <c r="G28" s="27"/>
      <c r="H28" s="27"/>
      <c r="J28" s="27" t="s">
        <v>34</v>
      </c>
      <c r="K28" s="27"/>
      <c r="L28" s="27"/>
      <c r="M28" s="27"/>
      <c r="N28" s="27"/>
      <c r="O28" s="27"/>
    </row>
  </sheetData>
  <mergeCells count="5">
    <mergeCell ref="B28:H28"/>
    <mergeCell ref="J28:O28"/>
    <mergeCell ref="B4:O4"/>
    <mergeCell ref="B17:H17"/>
    <mergeCell ref="J17:O17"/>
  </mergeCells>
  <conditionalFormatting sqref="H20:H25">
    <cfRule type="iconSet" priority="1">
      <iconSet iconSet="3Flags"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A8891B8-3F66-4B25-A69A-3263673E34AD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G20:G25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xr2:uid="{09B95B04-22F7-497E-BE19-3947EB9772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Dashboard!C20:F20</xm:f>
              <xm:sqref>G20</xm:sqref>
            </x14:sparkline>
            <x14:sparkline>
              <xm:f>Dashboard!C21:F21</xm:f>
              <xm:sqref>G21</xm:sqref>
            </x14:sparkline>
            <x14:sparkline>
              <xm:f>Dashboard!C22:F22</xm:f>
              <xm:sqref>G22</xm:sqref>
            </x14:sparkline>
            <x14:sparkline>
              <xm:f>Dashboard!C23:F23</xm:f>
              <xm:sqref>G23</xm:sqref>
            </x14:sparkline>
            <x14:sparkline>
              <xm:f>Dashboard!C24:F24</xm:f>
              <xm:sqref>G24</xm:sqref>
            </x14:sparkline>
            <x14:sparkline>
              <xm:f>Dashboard!C25:F25</xm:f>
              <xm:sqref>G25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Kaori I</cp:lastModifiedBy>
  <dcterms:created xsi:type="dcterms:W3CDTF">2022-12-12T08:39:58Z</dcterms:created>
  <dcterms:modified xsi:type="dcterms:W3CDTF">2025-01-08T16:00:37Z</dcterms:modified>
</cp:coreProperties>
</file>